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Erich Styger\Data\GitRepos\McuOnEclipse\tinyK22\V1.3\"/>
    </mc:Choice>
  </mc:AlternateContent>
  <xr:revisionPtr revIDLastSave="0" documentId="8_{99DCD372-34C0-478F-94C3-33DB1E971660}" xr6:coauthVersionLast="45" xr6:coauthVersionMax="45" xr10:uidLastSave="{00000000-0000-0000-0000-000000000000}"/>
  <bookViews>
    <workbookView xWindow="1905" yWindow="1905" windowWidth="21600" windowHeight="11505" xr2:uid="{00000000-000D-0000-FFFF-FFFF00000000}"/>
  </bookViews>
  <sheets>
    <sheet name="TinyK22" sheetId="1" r:id="rId1"/>
  </sheets>
  <definedNames>
    <definedName name="_xlnm._FilterDatabase" localSheetId="0" hidden="1">TinyK22!$A$2:$Q$26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B33" i="1"/>
  <c r="D32" i="1"/>
  <c r="B32" i="1"/>
  <c r="D31" i="1"/>
  <c r="B31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B34" i="1" s="1"/>
  <c r="D34" i="1" l="1"/>
</calcChain>
</file>

<file path=xl/sharedStrings.xml><?xml version="1.0" encoding="utf-8"?>
<sst xmlns="http://schemas.openxmlformats.org/spreadsheetml/2006/main" count="313" uniqueCount="184">
  <si>
    <t>TOP LAYER</t>
  </si>
  <si>
    <t>Unit price 250sets</t>
  </si>
  <si>
    <t>Total Cost</t>
  </si>
  <si>
    <t>Unit price 500sets</t>
  </si>
  <si>
    <t>Note</t>
  </si>
  <si>
    <t>Provided Part NO.</t>
  </si>
  <si>
    <t>Item</t>
  </si>
  <si>
    <t>Qty</t>
  </si>
  <si>
    <t>Reference(s)</t>
  </si>
  <si>
    <t>Value</t>
  </si>
  <si>
    <t>Package</t>
  </si>
  <si>
    <t>Distributor</t>
  </si>
  <si>
    <t>Distributor Part Number</t>
  </si>
  <si>
    <t>Type</t>
  </si>
  <si>
    <t>Place_YES/NO</t>
  </si>
  <si>
    <t>Weblink</t>
  </si>
  <si>
    <t>Alternative</t>
  </si>
  <si>
    <t>Alternative 2</t>
  </si>
  <si>
    <t>CL10B225KP8NNNC</t>
  </si>
  <si>
    <t>C1, C3, C9, C18</t>
  </si>
  <si>
    <t>2.2u</t>
  </si>
  <si>
    <t>C_0603</t>
  </si>
  <si>
    <t>Digikey</t>
  </si>
  <si>
    <r>
      <rPr>
        <sz val="11"/>
        <color rgb="FF006100"/>
        <rFont val="等线"/>
        <charset val="134"/>
      </rPr>
      <t>1276-1134-1-ND</t>
    </r>
    <r>
      <rPr>
        <sz val="11"/>
        <color rgb="FF006100"/>
        <rFont val="Times New Roman"/>
        <charset val="134"/>
      </rPr>
      <t>‎</t>
    </r>
  </si>
  <si>
    <t>SMD</t>
  </si>
  <si>
    <t>YES</t>
  </si>
  <si>
    <t>https://www.digikey.ch/product-detail/de/samsung-electro-mechanics/CL10B225KP8NNNC/1276-1134-1-ND/3889220</t>
  </si>
  <si>
    <t xml:space="preserve"> </t>
  </si>
  <si>
    <t>CL10B104KO8NNWC</t>
  </si>
  <si>
    <t>C2, C4, C5, C7, C8, C10, C12, C13, C14, C16, C17, C19</t>
  </si>
  <si>
    <t>100n</t>
  </si>
  <si>
    <t>1276-1939-1-ND</t>
  </si>
  <si>
    <t>https://www.digikey.ch/product-detail/de/samsung-electro-mechanics/CL10B104KO8NNWC/1276-1939-1-ND/3890025</t>
  </si>
  <si>
    <t>JMK107BJ106MA-T</t>
  </si>
  <si>
    <t>C6, C11</t>
  </si>
  <si>
    <t>10u</t>
  </si>
  <si>
    <t>587-1256-1-ND</t>
  </si>
  <si>
    <t>https://www.digikey.ch/product-detail/de/taiyo-yuden/JMK107BJ106MA-T/587-1256-1-ND/931033</t>
  </si>
  <si>
    <t>CL10B103KA8NNNC</t>
  </si>
  <si>
    <t>C15</t>
  </si>
  <si>
    <t>10n</t>
  </si>
  <si>
    <t>1276-1132-1-ND</t>
  </si>
  <si>
    <t>https://www.digikey.ch/product-detail/de/samsung-electro-mechanics/CL10B103KA8NNNC/1276-1132-1-ND/3889218</t>
  </si>
  <si>
    <t>VLMO1300-GS08</t>
  </si>
  <si>
    <t>D1</t>
  </si>
  <si>
    <t>LED Orange</t>
  </si>
  <si>
    <t>LED_0603</t>
  </si>
  <si>
    <t>VLMO1300-GS08CT-ND</t>
  </si>
  <si>
    <t>https://www.digikey.ch/product-detail/de/vishay-semiconductor-opto-division/VLMO1300-GS08/VLMO1300-GS08CT-ND/2813369</t>
  </si>
  <si>
    <t>https://www.mouser.ch/ProductDetail/Vishay/VLMO1300-GS08/?qs=%2fha2pyFaduiA6ugnbQUl78gkeciQ0DNmeHItm1USx2d9%2fwruhd%252bxrA%3d%3d</t>
  </si>
  <si>
    <t>PMEG2005CT215</t>
  </si>
  <si>
    <t>D2</t>
  </si>
  <si>
    <t>PMEG2005CT,215</t>
  </si>
  <si>
    <t>SOT-23</t>
  </si>
  <si>
    <t>1727-5188-1-ND</t>
  </si>
  <si>
    <t>https://www.digikey.ch/product-detail/de/nexperia-usa-inc/PMEG2005CT215/1727-5188-1-ND/2531787</t>
  </si>
  <si>
    <t>https://www.mouser.ch/ProductDetail/Nexperia/PMEG2005CT215/?qs=%2fha2pyFadujeRJ0LUdYAUQ7GGmCJoX%2fQtruQCVwS66am9yCVxfsS9g%3d%3d</t>
  </si>
  <si>
    <t>BAS40-05W115</t>
  </si>
  <si>
    <t>D3</t>
  </si>
  <si>
    <t>BAS40-05W</t>
  </si>
  <si>
    <t>SOT-323_SC-70</t>
  </si>
  <si>
    <t>1727-6175-1-ND</t>
  </si>
  <si>
    <t>https://www.digikey.ch/product-detail/de/nexperia-usa-inc/BAS40-05W115/1727-6175-1-ND/2762672</t>
  </si>
  <si>
    <t>https://www.mouser.ch/ProductDetail/Nexperia/BAS40-05W115?qs=%2Fha2pyFaduiq6hNQreucXiPqZS%2F3ulU0MNaOSxNzMYVdJq4rCQR9wQ%3D%3D</t>
  </si>
  <si>
    <t>VLMB1310-GS08</t>
  </si>
  <si>
    <t>D4</t>
  </si>
  <si>
    <t>LED BLUE</t>
  </si>
  <si>
    <t>VLMB1310-GS08CT-ND</t>
  </si>
  <si>
    <t>https://www.digikey.ch/product-detail/de/vishay-semiconductor-opto-division/VLMB1310-GS08/VLMB1310-GS08CT-ND/2813372</t>
  </si>
  <si>
    <t>https://www.mouser.ch/ProductDetail/Vishay/VLMB1300-GS08/?qs=%2fha2pyFaduh8%252bIryj2Tdj0Xx9lzCaBw%252bq98jnOn9omySt3GvOHLpsg%3d%3d</t>
  </si>
  <si>
    <t>RB751S40T1G</t>
  </si>
  <si>
    <t>D5</t>
  </si>
  <si>
    <t>D_SOD-523</t>
  </si>
  <si>
    <t>RB751S40T1GOSCT-ND</t>
  </si>
  <si>
    <t>https://www.digikey.ch/product-detail/de/on-semiconductor/RB751S40T1G/RB751S40T1GOSCT-ND/964628</t>
  </si>
  <si>
    <t>https://www.mouser.ch/ProductDetail/ON-Semiconductor/RB751S40T1G?qs=sGAEpiMZZMtQ8nqTKtFS%2FCKUxMvjsmGzOl5f5DRkCUw%3D</t>
  </si>
  <si>
    <t>MK20DX128VFM5</t>
  </si>
  <si>
    <t>IC1</t>
  </si>
  <si>
    <t>QFN-32-1EP_5x5mm_Pitch0.5mm</t>
  </si>
  <si>
    <t>MK20DX128VFM5-ND</t>
  </si>
  <si>
    <t>https://www.digikey.ch/product-detail/de/nxp-usa-inc/MK20DX128VFM5/MK20DX128VFM5-ND/3507507</t>
  </si>
  <si>
    <t>https://www.mouser.ch/ProductDetail/NXP/MK20DX128VFM5/?qs=%2fha2pyFadujO5ENOQRfxOJ34d03463WLCSnvsULZdLmYI%252buUm0yeEQ%3d%3d</t>
  </si>
  <si>
    <t>MK22FN512VLH12</t>
  </si>
  <si>
    <t>IC2</t>
  </si>
  <si>
    <t>LQFP-64_10x10mm_Pitch0.5mm</t>
  </si>
  <si>
    <t>MK22FN512VLH12-ND</t>
  </si>
  <si>
    <t>https://www.digikey.ch/product-detail/de/nxp-usa-inc/MK22FN512VLH12/MK22FN512VLH12-ND/4915407</t>
  </si>
  <si>
    <t>https://www.mouser.ch/ProductDetail/NXP-Freescale/MK22FN512VLH12/?qs=sGAEpiMZZMtzpSA5GSDwa4%252bsMgzeBaoc3vEAt7LZ5os%3d</t>
  </si>
  <si>
    <t>J1, J2</t>
  </si>
  <si>
    <t>USB_MICRO</t>
  </si>
  <si>
    <t>USB_Micro-B_MOLEX-SD-105017-001</t>
  </si>
  <si>
    <t>WM1399CT-ND</t>
  </si>
  <si>
    <t>https://www.digikey.ch/product-detail/de/molex/1050170001/WM1399CT-ND/2350885</t>
  </si>
  <si>
    <t>https://www.mouser.ch/ProductDetail/Molex/105017-0001/?qs=sGAEpiMZZMulM8LPOQ%252bykxkHE97o%2fWJn1YkS%2fQp33f4%3d</t>
  </si>
  <si>
    <t>https://ch.farnell.com/molex/105017-0001/usb-2-0-buchse-micro-usb-typ-b/dp/2293836?ost=1050170001</t>
  </si>
  <si>
    <t>MPZ1608S331ATD25</t>
  </si>
  <si>
    <t>L1, L2, L3, L4</t>
  </si>
  <si>
    <t>BEAD-330</t>
  </si>
  <si>
    <t>L_0603</t>
  </si>
  <si>
    <t>445-172895-1-ND</t>
  </si>
  <si>
    <t>https://www.digikey.ch/product-detail/de/tdk-corporation/MPZ1608S331ATD25/445-172895-1-ND/5040526</t>
  </si>
  <si>
    <t>https://www.mouser.ch/ProductDetail/TDK/MPZ1608S331ATD25/?qs=%2fha2pyFaduhXYVEgSqZ2dNHP9OHI%2faRUuBXLJn9YH8%252bmW7hn68EucqloCKeMiUBc</t>
  </si>
  <si>
    <t>RC0603JR-0733RL</t>
  </si>
  <si>
    <t>R1, R2, R8, R9</t>
  </si>
  <si>
    <t>R_0603</t>
  </si>
  <si>
    <t>311-33GRCT-ND</t>
  </si>
  <si>
    <t>https://www.digikey.ch/product-detail/de/yageo/RC0603JR-0733RL/311-33GRCT-ND/729718</t>
  </si>
  <si>
    <t>RC0603JR-071KL</t>
  </si>
  <si>
    <t>R3, R4, R10</t>
  </si>
  <si>
    <t>1k</t>
  </si>
  <si>
    <t>311-1.0KGRCT-ND</t>
  </si>
  <si>
    <t>https://www.digikey.ch/product-detail/de/yageo/RC0603JR-071KL/311-1.0KGRCT-ND/729624</t>
  </si>
  <si>
    <t>RC0603JR-0710KL</t>
  </si>
  <si>
    <t>R5, R7</t>
  </si>
  <si>
    <t>10k</t>
  </si>
  <si>
    <t>311-10KGRCT-ND</t>
  </si>
  <si>
    <t>https://www.digikey.ch/product-detail/de/yageo/RC0603JR-0710KL/311-10KGRCT-ND/729647</t>
  </si>
  <si>
    <t>RC0603JR-07470RL</t>
  </si>
  <si>
    <t>R6</t>
  </si>
  <si>
    <t>311-470GRCT-ND</t>
  </si>
  <si>
    <t>https://www.digikey.ch/product-detail/de/yageo/RC0603JR-07470RL/311-470GRCT-ND/729738</t>
  </si>
  <si>
    <t>KMR421G LFS</t>
  </si>
  <si>
    <t>S1</t>
  </si>
  <si>
    <t>Button</t>
  </si>
  <si>
    <t>switch-kmr-series</t>
  </si>
  <si>
    <t>CKN10249CT-ND</t>
  </si>
  <si>
    <t>https://www.digikey.ch/products/de?keywords=CKN10249CT-ND</t>
  </si>
  <si>
    <t>https://www.mouser.ch/ProductDetail/CK/KMR421GLFS?qs=%2Fha2pyFadujSvcZcsEhUbAZxfksqYO8o12JXKX1kRW8%3D</t>
  </si>
  <si>
    <t>74AHC1G125SE-7</t>
  </si>
  <si>
    <t>U1</t>
  </si>
  <si>
    <t>74AHC1G125GW</t>
  </si>
  <si>
    <t>SOT-353_SC-70-5</t>
  </si>
  <si>
    <t>74AHC1G125SE-7DICT-ND</t>
  </si>
  <si>
    <t>https://www.digikey.ch/product-detail/de/diodes-incorporated/74AHC1G125SE-7/74AHC1G125SE-7DICT-ND/2639305</t>
  </si>
  <si>
    <t>https://www.mouser.ch/Search/ProductDetail.aspx?R=74AHC1G125SE-7virtualkey62110000virtualkey621-74AHC1G125SE-7</t>
  </si>
  <si>
    <t>NX3020NAKV,115</t>
  </si>
  <si>
    <t>U2, U3</t>
  </si>
  <si>
    <t>NX3020NAKV</t>
  </si>
  <si>
    <t>SOT-666</t>
  </si>
  <si>
    <t>1727-1287-1-ND</t>
  </si>
  <si>
    <t>https://www.digikey.ch/product-detail/de/nexperia-usa-inc/NX3020NAKV115/1727-1287-1-ND/4386092</t>
  </si>
  <si>
    <t>https://www.mouser.ch/ProductDetail/Nexperia/NX3020NAKV115/?qs=sGAEpiMZZMshyDBzk1%2fWi9keWGjaL8pJGCSzVZR%252bf50%3d</t>
  </si>
  <si>
    <t>STMPS2141STR</t>
  </si>
  <si>
    <t>U5</t>
  </si>
  <si>
    <t>SOT-23-5</t>
  </si>
  <si>
    <t>497-6933-1-ND</t>
  </si>
  <si>
    <t>https://www.digikey.ch/product-detail/de/stmicroelectronics/STMPS2141STR/497-6933-1-ND/1880311</t>
  </si>
  <si>
    <t>https://ch.farnell.com/stmicroelectronics/stmps2141str/leistungsschalt-high-side-0-5a/dp/2762725?st=STMPS2141STR</t>
  </si>
  <si>
    <t>CSTNE8M00GH5C000R0</t>
  </si>
  <si>
    <t>Y1, Y2</t>
  </si>
  <si>
    <t>8MHz</t>
  </si>
  <si>
    <t>Resonator_SMD-3pin_3.2x1.3mm</t>
  </si>
  <si>
    <t>490-17961-1-ND</t>
  </si>
  <si>
    <t>https://www.digikey.ch/product-detail/de/murata-electronics/CSTNE8M00GH5C000R0/490-17961-1-ND/8747769</t>
  </si>
  <si>
    <t>https://www.mouser.ch/ProductDetail/Murata-Electronics/CSTNE8M00GH5C000R0?qs=%2Fha2pyFaduiEaWnbW%252BsA0JVukv3rM9yaSsLZTSAJkYrCcyS%2FVdGOpVWZCrhXDF98</t>
  </si>
  <si>
    <t>ABS06-32.768KHZ-T</t>
  </si>
  <si>
    <t>Y3</t>
  </si>
  <si>
    <t>32.768kHz</t>
  </si>
  <si>
    <t>ABS06-32.768kHz</t>
  </si>
  <si>
    <t>535-10104-1-ND</t>
  </si>
  <si>
    <t>https://www.digikey.ch/product-detail/de/abracon-llc/ABS06-32.768KHZ-T/535-10104-1-ND/2089921</t>
  </si>
  <si>
    <t>https://www.mouser.ch/ProductDetail/ABRACON/ABS06-32768KHz-T/?qs=sGAEpiMZZMsBj6bBr9Q9aQYUWCbsL2Wcgx%2fsc2KEDJ4%3d</t>
  </si>
  <si>
    <t>BOTTOM LAYER</t>
  </si>
  <si>
    <t>GRM21BR61A226ME51L</t>
  </si>
  <si>
    <t>C20</t>
  </si>
  <si>
    <t>22u</t>
  </si>
  <si>
    <t>C_0805</t>
  </si>
  <si>
    <t>490-10511-1-ND</t>
  </si>
  <si>
    <t>https://www.digikey.ch/product-detail/de/murata-electronics/GRM21BR61A226ME51L/490-10511-1-ND/5026441</t>
  </si>
  <si>
    <t>J7</t>
  </si>
  <si>
    <t>MICRO-SD-CARD-HOLDER</t>
  </si>
  <si>
    <t>SD-105027-001</t>
  </si>
  <si>
    <t>WM6825CT-ND</t>
  </si>
  <si>
    <t>https://www.digikey.ch/product-detail/de/molex/1050270001/WM6825CT-ND/3045221</t>
  </si>
  <si>
    <t>https://www.mouser.ch/ProductDetail/Molex/105027-0001?qs=sGAEpiMZZMuJakaoiLiBpl1bdztRXdZtTTiLlv5lBjQ%3D</t>
  </si>
  <si>
    <t>TC1262-3.3VDB</t>
  </si>
  <si>
    <t>U4</t>
  </si>
  <si>
    <t>TC1262-33VDB</t>
  </si>
  <si>
    <t>SOT-223</t>
  </si>
  <si>
    <t xml:space="preserve">  TC1262-3.3VDB-ND</t>
  </si>
  <si>
    <t>https://www.digikey.ch/product-detail/de/microchip-technology/TC1262-3-3VDB/TC1262-3-3VDB-ND/1980071</t>
  </si>
  <si>
    <t>https://www.mouser.ch/ProductDetail/Microchip-Technology/TC1262-33VDB?qs=sGAEpiMZZMsGz1a6aV8DcLjB9aZ0o%252BSaO3Vbz5QvyEI%3D</t>
  </si>
  <si>
    <t>3kg</t>
  </si>
  <si>
    <t>6kg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</si>
</sst>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;\-\$#,##0.000"/>
    <numFmt numFmtId="165" formatCode="\$#,##0.000_);[Red]\(\$#,##0.000\)"/>
  </numFmts>
  <fonts count="10"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  <charset val="134"/>
    </font>
    <font>
      <sz val="11"/>
      <color rgb="FF006100"/>
      <name val="等线"/>
      <charset val="134"/>
    </font>
    <font>
      <u/>
      <sz val="11"/>
      <color theme="10"/>
      <name val="Calibri"/>
      <charset val="134"/>
      <scheme val="minor"/>
    </font>
    <font>
      <sz val="11"/>
      <name val="等线"/>
      <charset val="134"/>
    </font>
    <font>
      <sz val="11"/>
      <color rgb="FF006100"/>
      <name val="Calibri"/>
      <charset val="134"/>
      <scheme val="minor"/>
    </font>
    <font>
      <sz val="10"/>
      <name val="Arial"/>
      <charset val="134"/>
    </font>
    <font>
      <sz val="11"/>
      <color rgb="FF006100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0" borderId="0"/>
  </cellStyleXfs>
  <cellXfs count="26">
    <xf numFmtId="0" fontId="0" fillId="0" borderId="0" xfId="0"/>
    <xf numFmtId="165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0" borderId="0" xfId="0" applyFont="1" applyFill="1" applyBorder="1" applyAlignment="1">
      <alignment horizontal="left"/>
    </xf>
    <xf numFmtId="165" fontId="1" fillId="0" borderId="0" xfId="0" applyNumberFormat="1" applyFont="1" applyAlignment="1">
      <alignment horizontal="center" wrapText="1"/>
    </xf>
    <xf numFmtId="0" fontId="1" fillId="2" borderId="0" xfId="0" applyFont="1" applyFill="1" applyAlignment="1"/>
    <xf numFmtId="0" fontId="2" fillId="2" borderId="0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3" borderId="5" xfId="2" applyFont="1" applyBorder="1" applyAlignment="1">
      <alignment horizontal="right"/>
    </xf>
    <xf numFmtId="0" fontId="4" fillId="3" borderId="0" xfId="2" applyFont="1" applyBorder="1" applyAlignment="1">
      <alignment horizontal="right"/>
    </xf>
    <xf numFmtId="0" fontId="4" fillId="3" borderId="6" xfId="2" applyFont="1" applyBorder="1" applyAlignment="1">
      <alignment horizontal="right"/>
    </xf>
    <xf numFmtId="0" fontId="4" fillId="3" borderId="7" xfId="2" applyFont="1" applyBorder="1" applyAlignment="1">
      <alignment horizontal="right"/>
    </xf>
    <xf numFmtId="164" fontId="0" fillId="0" borderId="0" xfId="0" applyNumberFormat="1"/>
    <xf numFmtId="0" fontId="5" fillId="0" borderId="0" xfId="1" applyBorder="1" applyAlignment="1">
      <alignment horizontal="left"/>
    </xf>
    <xf numFmtId="0" fontId="5" fillId="0" borderId="7" xfId="1" applyBorder="1" applyAlignment="1">
      <alignment horizontal="left"/>
    </xf>
    <xf numFmtId="0" fontId="6" fillId="3" borderId="0" xfId="2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0" xfId="0" applyFont="1" applyAlignment="1"/>
    <xf numFmtId="0" fontId="5" fillId="0" borderId="10" xfId="1" applyBorder="1" applyAlignment="1">
      <alignment horizontal="left"/>
    </xf>
    <xf numFmtId="0" fontId="5" fillId="0" borderId="11" xfId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4">
    <cellStyle name="Good" xfId="2" builtinId="26"/>
    <cellStyle name="Hyperlink" xfId="1" builtinId="8"/>
    <cellStyle name="Normal" xfId="0" builtinId="0"/>
    <cellStyle name="常规 2" xfId="3" xr:uid="{00000000-0005-0000-0000-000003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Molex/105017-0001/?qs=sGAEpiMZZMulM8LPOQ%252bykxkHE97o%2fWJn1YkS%2fQp33f4%3d" TargetMode="External"/><Relationship Id="rId13" Type="http://schemas.openxmlformats.org/officeDocument/2006/relationships/hyperlink" Target="https://www.digikey.ch/product-detail/de/yageo/RC0603JR-07470RL/311-470GRCT-ND/729738" TargetMode="External"/><Relationship Id="rId18" Type="http://schemas.openxmlformats.org/officeDocument/2006/relationships/hyperlink" Target="https://www.digikey.ch/product-detail/de/nexperia-usa-inc/PMEG2005CT215/1727-5188-1-ND/2531787" TargetMode="External"/><Relationship Id="rId26" Type="http://schemas.openxmlformats.org/officeDocument/2006/relationships/hyperlink" Target="https://www.digikey.ch/product-detail/de/stmicroelectronics/STMPS2141STR/497-6933-1-ND/1880311" TargetMode="External"/><Relationship Id="rId3" Type="http://schemas.openxmlformats.org/officeDocument/2006/relationships/hyperlink" Target="https://www.digikey.ch/product-detail/de/samsung-electro-mechanics/CL10B103KA8NNNC/1276-1132-1-ND/3889218" TargetMode="External"/><Relationship Id="rId21" Type="http://schemas.openxmlformats.org/officeDocument/2006/relationships/hyperlink" Target="https://www.digikey.ch/product-detail/de/nxp-usa-inc/MK22FN512VLH12/MK22FN512VLH12-ND/4915407" TargetMode="External"/><Relationship Id="rId34" Type="http://schemas.openxmlformats.org/officeDocument/2006/relationships/hyperlink" Target="https://www.mouser.ch/ProductDetail/Microchip-Technology/TC1262-33VDB?qs=sGAEpiMZZMsGz1a6aV8DcLjB9aZ0o%252BSaO3Vbz5QvyEI%3D" TargetMode="External"/><Relationship Id="rId7" Type="http://schemas.openxmlformats.org/officeDocument/2006/relationships/hyperlink" Target="https://www.mouser.ch/ProductDetail/NXP/MK20DX128VFM5/?qs=%2fha2pyFadujO5ENOQRfxOJ34d03463WLCSnvsULZdLmYI%252buUm0yeEQ%3d%3d" TargetMode="External"/><Relationship Id="rId12" Type="http://schemas.openxmlformats.org/officeDocument/2006/relationships/hyperlink" Target="https://www.digikey.ch/product-detail/de/yageo/RC0603JR-0710KL/311-10KGRCT-ND/729647" TargetMode="External"/><Relationship Id="rId17" Type="http://schemas.openxmlformats.org/officeDocument/2006/relationships/hyperlink" Target="https://www.mouser.ch/ProductDetail/Vishay/VLMO1300-GS08/?qs=%2fha2pyFaduiA6ugnbQUl78gkeciQ0DNmeHItm1USx2d9%2fwruhd%252bxrA%3d%3d" TargetMode="External"/><Relationship Id="rId25" Type="http://schemas.openxmlformats.org/officeDocument/2006/relationships/hyperlink" Target="https://www.digikey.ch/product-detail/de/nexperia-usa-inc/NX3020NAKV115/1727-1287-1-ND/4386092" TargetMode="External"/><Relationship Id="rId33" Type="http://schemas.openxmlformats.org/officeDocument/2006/relationships/hyperlink" Target="https://www.mouser.ch/ProductDetail/Murata-Electronics/CSTNE8M00GH5C000R0?qs=%2Fha2pyFaduiEaWnbW%252BsA0JVukv3rM9yaSsLZTSAJkYrCcyS%2FVdGOpVWZCrhXDF98" TargetMode="External"/><Relationship Id="rId38" Type="http://schemas.openxmlformats.org/officeDocument/2006/relationships/hyperlink" Target="https://www.digikey.ch/products/de?keywords=CKN10249CT-ND" TargetMode="External"/><Relationship Id="rId2" Type="http://schemas.openxmlformats.org/officeDocument/2006/relationships/hyperlink" Target="https://www.digikey.ch/product-detail/de/taiyo-yuden/JMK107BJ106MA-T/587-1256-1-ND/931033" TargetMode="External"/><Relationship Id="rId16" Type="http://schemas.openxmlformats.org/officeDocument/2006/relationships/hyperlink" Target="https://www.mouser.ch/ProductDetail/ABRACON/ABS06-32768KHz-T/?qs=sGAEpiMZZMsBj6bBr9Q9aQYUWCbsL2Wcgx%2fsc2KEDJ4%3d" TargetMode="External"/><Relationship Id="rId20" Type="http://schemas.openxmlformats.org/officeDocument/2006/relationships/hyperlink" Target="https://www.digikey.ch/product-detail/de/nxp-usa-inc/MK20DX128VFM5/MK20DX128VFM5-ND/3507507" TargetMode="External"/><Relationship Id="rId29" Type="http://schemas.openxmlformats.org/officeDocument/2006/relationships/hyperlink" Target="https://www.digikey.ch/product-detail/de/samsung-electro-mechanics/CL10B225KP8NNNC/1276-1134-1-ND/3889220" TargetMode="External"/><Relationship Id="rId1" Type="http://schemas.openxmlformats.org/officeDocument/2006/relationships/hyperlink" Target="https://www.mouser.ch/ProductDetail/NXP-Freescale/MK22FN512VLH12/?qs=sGAEpiMZZMtzpSA5GSDwa4%252bsMgzeBaoc3vEAt7LZ5os%3d" TargetMode="External"/><Relationship Id="rId6" Type="http://schemas.openxmlformats.org/officeDocument/2006/relationships/hyperlink" Target="https://www.mouser.ch/ProductDetail/Vishay/VLMB1300-GS08/?qs=%2fha2pyFaduh8%252bIryj2Tdj0Xx9lzCaBw%252bq98jnOn9omySt3GvOHLpsg%3d%3d" TargetMode="External"/><Relationship Id="rId11" Type="http://schemas.openxmlformats.org/officeDocument/2006/relationships/hyperlink" Target="https://www.digikey.ch/product-detail/de/yageo/RC0603JR-071KL/311-1.0KGRCT-ND/729624" TargetMode="External"/><Relationship Id="rId24" Type="http://schemas.openxmlformats.org/officeDocument/2006/relationships/hyperlink" Target="https://www.digikey.ch/product-detail/de/diodes-incorporated/74AHC1G125SE-7/74AHC1G125SE-7DICT-ND/2639305" TargetMode="External"/><Relationship Id="rId32" Type="http://schemas.openxmlformats.org/officeDocument/2006/relationships/hyperlink" Target="https://www.digikey.ch/product-detail/de/on-semiconductor/RB751S40T1G/RB751S40T1GOSCT-ND/964628" TargetMode="External"/><Relationship Id="rId37" Type="http://schemas.openxmlformats.org/officeDocument/2006/relationships/hyperlink" Target="https://www.digikey.ch/product-detail/de/murata-electronics/GRM21BR61A226ME51L/490-10511-1-ND/5026441" TargetMode="External"/><Relationship Id="rId5" Type="http://schemas.openxmlformats.org/officeDocument/2006/relationships/hyperlink" Target="https://www.digikey.ch/product-detail/de/nexperia-usa-inc/BAS40-05W115/1727-6175-1-ND/2762672" TargetMode="External"/><Relationship Id="rId15" Type="http://schemas.openxmlformats.org/officeDocument/2006/relationships/hyperlink" Target="https://www.mouser.ch/ProductDetail/Nexperia/NX3020NAKV115/?qs=sGAEpiMZZMshyDBzk1%2fWi9keWGjaL8pJGCSzVZR%252bf50%3d" TargetMode="External"/><Relationship Id="rId23" Type="http://schemas.openxmlformats.org/officeDocument/2006/relationships/hyperlink" Target="https://www.digikey.ch/product-detail/de/tdk-corporation/MPZ1608S331ATD25/445-172895-1-ND/5040526" TargetMode="External"/><Relationship Id="rId28" Type="http://schemas.openxmlformats.org/officeDocument/2006/relationships/hyperlink" Target="https://www.digikey.ch/product-detail/de/abracon-llc/ABS06-32.768KHZ-T/535-10104-1-ND/2089921" TargetMode="External"/><Relationship Id="rId36" Type="http://schemas.openxmlformats.org/officeDocument/2006/relationships/hyperlink" Target="https://www.digikey.ch/product-detail/de/molex/1050270001/WM6825CT-ND/3045221" TargetMode="External"/><Relationship Id="rId10" Type="http://schemas.openxmlformats.org/officeDocument/2006/relationships/hyperlink" Target="https://www.digikey.ch/product-detail/de/yageo/RC0603JR-0733RL/311-33GRCT-ND/729718" TargetMode="External"/><Relationship Id="rId19" Type="http://schemas.openxmlformats.org/officeDocument/2006/relationships/hyperlink" Target="https://www.digikey.ch/product-detail/de/vishay-semiconductor-opto-division/VLMB1310-GS08/VLMB1310-GS08CT-ND/2813372" TargetMode="External"/><Relationship Id="rId31" Type="http://schemas.openxmlformats.org/officeDocument/2006/relationships/hyperlink" Target="https://www.digikey.ch/product-detail/de/vishay-semiconductor-opto-division/VLMO1300-GS08/VLMO1300-GS08CT-ND/2813369" TargetMode="External"/><Relationship Id="rId4" Type="http://schemas.openxmlformats.org/officeDocument/2006/relationships/hyperlink" Target="https://www.mouser.ch/ProductDetail/Nexperia/PMEG2005CT215/?qs=%2fha2pyFadujeRJ0LUdYAUQ7GGmCJoX%2fQtruQCVwS66am9yCVxfsS9g%3d%3d" TargetMode="External"/><Relationship Id="rId9" Type="http://schemas.openxmlformats.org/officeDocument/2006/relationships/hyperlink" Target="https://www.mouser.ch/ProductDetail/TDK/MPZ1608S331ATD25/?qs=%2fha2pyFaduhXYVEgSqZ2dNHP9OHI%2faRUuBXLJn9YH8%252bmW7hn68EucqloCKeMiUBc" TargetMode="External"/><Relationship Id="rId14" Type="http://schemas.openxmlformats.org/officeDocument/2006/relationships/hyperlink" Target="https://www.mouser.ch/Search/ProductDetail.aspx?R=74AHC1G125SE-7virtualkey62110000virtualkey621-74AHC1G125SE-7" TargetMode="External"/><Relationship Id="rId22" Type="http://schemas.openxmlformats.org/officeDocument/2006/relationships/hyperlink" Target="https://www.digikey.ch/product-detail/de/molex/1050170001/WM1399CT-ND/2350885" TargetMode="External"/><Relationship Id="rId27" Type="http://schemas.openxmlformats.org/officeDocument/2006/relationships/hyperlink" Target="https://www.digikey.ch/product-detail/de/murata-electronics/CSTNE8M00GH5C000R0/490-17961-1-ND/8747769" TargetMode="External"/><Relationship Id="rId30" Type="http://schemas.openxmlformats.org/officeDocument/2006/relationships/hyperlink" Target="https://www.digikey.ch/product-detail/de/samsung-electro-mechanics/CL10B104KO8NNWC/1276-1939-1-ND/3890025" TargetMode="External"/><Relationship Id="rId35" Type="http://schemas.openxmlformats.org/officeDocument/2006/relationships/hyperlink" Target="https://www.mouser.ch/ProductDetail/Molex/105027-0001?qs=sGAEpiMZZMuJakaoiLiBpl1bdztRXdZtTTiLlv5lBj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9"/>
  <sheetViews>
    <sheetView tabSelected="1" topLeftCell="E1" workbookViewId="0">
      <selection activeCell="T37" sqref="T37"/>
    </sheetView>
  </sheetViews>
  <sheetFormatPr defaultColWidth="11.5703125" defaultRowHeight="13.5"/>
  <cols>
    <col min="1" max="4" width="11.5703125" style="1" hidden="1" customWidth="1"/>
    <col min="5" max="5" width="20.85546875" style="2" customWidth="1"/>
    <col min="6" max="6" width="27.140625" style="3" customWidth="1"/>
    <col min="7" max="7" width="5.7109375" style="2" customWidth="1"/>
    <col min="8" max="8" width="6.5703125" style="2" customWidth="1"/>
    <col min="9" max="9" width="5.28515625" style="2" customWidth="1"/>
    <col min="10" max="10" width="21" style="2" customWidth="1"/>
    <col min="11" max="11" width="15.5703125" style="2" customWidth="1"/>
    <col min="12" max="12" width="11.5703125" style="2"/>
    <col min="13" max="13" width="23.140625" style="2" customWidth="1"/>
    <col min="14" max="14" width="4.42578125" style="2" customWidth="1"/>
    <col min="15" max="15" width="5" style="2" customWidth="1"/>
    <col min="16" max="16" width="25.7109375" style="2" customWidth="1"/>
    <col min="17" max="17" width="24.42578125" style="2" customWidth="1"/>
    <col min="18" max="16384" width="11.5703125" style="2"/>
  </cols>
  <sheetData>
    <row r="2" spans="1:18">
      <c r="G2" s="23" t="s">
        <v>0</v>
      </c>
      <c r="H2" s="24"/>
      <c r="I2" s="24"/>
      <c r="J2" s="24"/>
      <c r="K2" s="24"/>
      <c r="L2" s="24"/>
      <c r="M2" s="24"/>
      <c r="N2" s="24"/>
      <c r="O2" s="24"/>
      <c r="P2" s="24"/>
      <c r="Q2" s="25"/>
    </row>
    <row r="3" spans="1:18" ht="40.5">
      <c r="A3" s="4" t="s">
        <v>1</v>
      </c>
      <c r="B3" s="4" t="s">
        <v>2</v>
      </c>
      <c r="C3" s="4" t="s">
        <v>3</v>
      </c>
      <c r="D3" s="4" t="s">
        <v>2</v>
      </c>
      <c r="E3" s="5" t="s">
        <v>4</v>
      </c>
      <c r="F3" s="6" t="s">
        <v>5</v>
      </c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19" t="s">
        <v>16</v>
      </c>
      <c r="R3" s="20" t="s">
        <v>17</v>
      </c>
    </row>
    <row r="4" spans="1:18" ht="15">
      <c r="A4" s="9">
        <v>2.5999999999999999E-2</v>
      </c>
      <c r="B4" s="9">
        <f>A4*250*H4</f>
        <v>26</v>
      </c>
      <c r="C4" s="9">
        <v>2.5999999999999999E-2</v>
      </c>
      <c r="D4" s="9">
        <f>C4*500*H4</f>
        <v>52</v>
      </c>
      <c r="E4"/>
      <c r="F4" s="10" t="s">
        <v>18</v>
      </c>
      <c r="G4" s="11">
        <v>1</v>
      </c>
      <c r="H4" s="12">
        <v>4</v>
      </c>
      <c r="I4" s="12" t="s">
        <v>19</v>
      </c>
      <c r="J4" s="12" t="s">
        <v>20</v>
      </c>
      <c r="K4" s="12" t="s">
        <v>21</v>
      </c>
      <c r="L4" s="12" t="s">
        <v>22</v>
      </c>
      <c r="M4" s="12" t="s">
        <v>23</v>
      </c>
      <c r="N4" s="12" t="s">
        <v>24</v>
      </c>
      <c r="O4" s="12" t="s">
        <v>25</v>
      </c>
      <c r="P4" s="16" t="s">
        <v>26</v>
      </c>
      <c r="Q4" s="21" t="s">
        <v>27</v>
      </c>
      <c r="R4" s="2" t="s">
        <v>27</v>
      </c>
    </row>
    <row r="5" spans="1:18" ht="15">
      <c r="A5" s="9">
        <v>1.2999999999999999E-2</v>
      </c>
      <c r="B5" s="9">
        <f t="shared" ref="B5:B33" si="0">A5*250*H5</f>
        <v>39</v>
      </c>
      <c r="C5" s="9">
        <v>1.2999999999999999E-2</v>
      </c>
      <c r="D5" s="9">
        <f t="shared" ref="D5:D33" si="1">C5*500*H5</f>
        <v>78</v>
      </c>
      <c r="E5"/>
      <c r="F5" s="10" t="s">
        <v>28</v>
      </c>
      <c r="G5" s="11">
        <v>2</v>
      </c>
      <c r="H5" s="12">
        <v>12</v>
      </c>
      <c r="I5" s="12" t="s">
        <v>29</v>
      </c>
      <c r="J5" s="12" t="s">
        <v>30</v>
      </c>
      <c r="K5" s="12" t="s">
        <v>21</v>
      </c>
      <c r="L5" s="12" t="s">
        <v>22</v>
      </c>
      <c r="M5" s="12" t="s">
        <v>31</v>
      </c>
      <c r="N5" s="12" t="s">
        <v>24</v>
      </c>
      <c r="O5" s="12" t="s">
        <v>25</v>
      </c>
      <c r="P5" s="16" t="s">
        <v>32</v>
      </c>
      <c r="Q5" s="21" t="s">
        <v>27</v>
      </c>
      <c r="R5" s="2" t="s">
        <v>27</v>
      </c>
    </row>
    <row r="6" spans="1:18" ht="15">
      <c r="A6" s="9">
        <v>2.5999999999999999E-2</v>
      </c>
      <c r="B6" s="9">
        <f t="shared" si="0"/>
        <v>13</v>
      </c>
      <c r="C6" s="9">
        <v>2.5999999999999999E-2</v>
      </c>
      <c r="D6" s="9">
        <f t="shared" si="1"/>
        <v>26</v>
      </c>
      <c r="E6"/>
      <c r="F6" s="10" t="s">
        <v>33</v>
      </c>
      <c r="G6" s="11">
        <v>3</v>
      </c>
      <c r="H6" s="12">
        <v>2</v>
      </c>
      <c r="I6" s="12" t="s">
        <v>34</v>
      </c>
      <c r="J6" s="12" t="s">
        <v>35</v>
      </c>
      <c r="K6" s="12" t="s">
        <v>21</v>
      </c>
      <c r="L6" s="12" t="s">
        <v>22</v>
      </c>
      <c r="M6" s="12" t="s">
        <v>36</v>
      </c>
      <c r="N6" s="12" t="s">
        <v>24</v>
      </c>
      <c r="O6" s="12" t="s">
        <v>25</v>
      </c>
      <c r="P6" s="16" t="s">
        <v>37</v>
      </c>
      <c r="Q6" s="21" t="s">
        <v>27</v>
      </c>
      <c r="R6" s="2" t="s">
        <v>27</v>
      </c>
    </row>
    <row r="7" spans="1:18" ht="15">
      <c r="A7" s="9">
        <v>1.4999999999999999E-2</v>
      </c>
      <c r="B7" s="9">
        <f t="shared" si="0"/>
        <v>3.75</v>
      </c>
      <c r="C7" s="9">
        <v>1.4999999999999999E-2</v>
      </c>
      <c r="D7" s="9">
        <f t="shared" si="1"/>
        <v>7.5</v>
      </c>
      <c r="E7"/>
      <c r="F7" s="10" t="s">
        <v>38</v>
      </c>
      <c r="G7" s="11">
        <v>4</v>
      </c>
      <c r="H7" s="12">
        <v>1</v>
      </c>
      <c r="I7" s="12" t="s">
        <v>39</v>
      </c>
      <c r="J7" s="12" t="s">
        <v>40</v>
      </c>
      <c r="K7" s="12" t="s">
        <v>21</v>
      </c>
      <c r="L7" s="12" t="s">
        <v>22</v>
      </c>
      <c r="M7" s="12" t="s">
        <v>41</v>
      </c>
      <c r="N7" s="12" t="s">
        <v>24</v>
      </c>
      <c r="O7" s="12" t="s">
        <v>25</v>
      </c>
      <c r="P7" s="16" t="s">
        <v>42</v>
      </c>
      <c r="Q7" s="21" t="s">
        <v>27</v>
      </c>
      <c r="R7" s="2" t="s">
        <v>27</v>
      </c>
    </row>
    <row r="8" spans="1:18" ht="15">
      <c r="A8" s="9">
        <v>0.193</v>
      </c>
      <c r="B8" s="9">
        <f t="shared" si="0"/>
        <v>48.25</v>
      </c>
      <c r="C8" s="9">
        <v>0.193</v>
      </c>
      <c r="D8" s="9">
        <f t="shared" si="1"/>
        <v>96.5</v>
      </c>
      <c r="F8" s="10" t="s">
        <v>43</v>
      </c>
      <c r="G8" s="11">
        <v>5</v>
      </c>
      <c r="H8" s="12">
        <v>1</v>
      </c>
      <c r="I8" s="12" t="s">
        <v>44</v>
      </c>
      <c r="J8" s="12" t="s">
        <v>45</v>
      </c>
      <c r="K8" s="12" t="s">
        <v>46</v>
      </c>
      <c r="L8" s="12" t="s">
        <v>22</v>
      </c>
      <c r="M8" s="12" t="s">
        <v>47</v>
      </c>
      <c r="N8" s="12" t="s">
        <v>24</v>
      </c>
      <c r="O8" s="12" t="s">
        <v>25</v>
      </c>
      <c r="P8" s="16" t="s">
        <v>48</v>
      </c>
      <c r="Q8" s="21" t="s">
        <v>49</v>
      </c>
      <c r="R8" s="2" t="s">
        <v>27</v>
      </c>
    </row>
    <row r="9" spans="1:18" ht="15">
      <c r="A9" s="9">
        <v>7.0000000000000007E-2</v>
      </c>
      <c r="B9" s="9">
        <f t="shared" si="0"/>
        <v>17.5</v>
      </c>
      <c r="C9" s="9">
        <v>7.0000000000000007E-2</v>
      </c>
      <c r="D9" s="9">
        <f t="shared" si="1"/>
        <v>35</v>
      </c>
      <c r="E9"/>
      <c r="F9" s="10" t="s">
        <v>50</v>
      </c>
      <c r="G9" s="11">
        <v>6</v>
      </c>
      <c r="H9" s="12">
        <v>1</v>
      </c>
      <c r="I9" s="12" t="s">
        <v>51</v>
      </c>
      <c r="J9" s="12" t="s">
        <v>52</v>
      </c>
      <c r="K9" s="12" t="s">
        <v>53</v>
      </c>
      <c r="L9" s="12" t="s">
        <v>22</v>
      </c>
      <c r="M9" s="12" t="s">
        <v>54</v>
      </c>
      <c r="N9" s="12" t="s">
        <v>24</v>
      </c>
      <c r="O9" s="12" t="s">
        <v>25</v>
      </c>
      <c r="P9" s="16" t="s">
        <v>55</v>
      </c>
      <c r="Q9" s="21" t="s">
        <v>56</v>
      </c>
      <c r="R9" s="2" t="s">
        <v>27</v>
      </c>
    </row>
    <row r="10" spans="1:18" ht="15">
      <c r="A10" s="9">
        <v>5.6000000000000001E-2</v>
      </c>
      <c r="B10" s="9">
        <f t="shared" si="0"/>
        <v>14</v>
      </c>
      <c r="C10" s="9">
        <v>5.6000000000000001E-2</v>
      </c>
      <c r="D10" s="9">
        <f t="shared" si="1"/>
        <v>28</v>
      </c>
      <c r="E10"/>
      <c r="F10" s="10" t="s">
        <v>57</v>
      </c>
      <c r="G10" s="11">
        <v>7</v>
      </c>
      <c r="H10" s="12">
        <v>1</v>
      </c>
      <c r="I10" s="12" t="s">
        <v>58</v>
      </c>
      <c r="J10" s="12" t="s">
        <v>59</v>
      </c>
      <c r="K10" s="12" t="s">
        <v>60</v>
      </c>
      <c r="L10" s="12" t="s">
        <v>22</v>
      </c>
      <c r="M10" s="12" t="s">
        <v>61</v>
      </c>
      <c r="N10" s="12" t="s">
        <v>24</v>
      </c>
      <c r="O10" s="12" t="s">
        <v>25</v>
      </c>
      <c r="P10" s="16" t="s">
        <v>62</v>
      </c>
      <c r="Q10" s="21" t="s">
        <v>63</v>
      </c>
      <c r="R10" s="2" t="s">
        <v>27</v>
      </c>
    </row>
    <row r="11" spans="1:18" ht="15">
      <c r="A11" s="9">
        <v>0.29199999999999998</v>
      </c>
      <c r="B11" s="9">
        <f t="shared" si="0"/>
        <v>73</v>
      </c>
      <c r="C11" s="9">
        <v>0.29199999999999998</v>
      </c>
      <c r="D11" s="9">
        <f t="shared" si="1"/>
        <v>146</v>
      </c>
      <c r="F11" s="10" t="s">
        <v>64</v>
      </c>
      <c r="G11" s="11">
        <v>8</v>
      </c>
      <c r="H11" s="12">
        <v>1</v>
      </c>
      <c r="I11" s="12" t="s">
        <v>65</v>
      </c>
      <c r="J11" s="12" t="s">
        <v>66</v>
      </c>
      <c r="K11" s="12" t="s">
        <v>46</v>
      </c>
      <c r="L11" s="12" t="s">
        <v>22</v>
      </c>
      <c r="M11" s="12" t="s">
        <v>67</v>
      </c>
      <c r="N11" s="12" t="s">
        <v>24</v>
      </c>
      <c r="O11" s="12" t="s">
        <v>25</v>
      </c>
      <c r="P11" s="16" t="s">
        <v>68</v>
      </c>
      <c r="Q11" s="21" t="s">
        <v>69</v>
      </c>
      <c r="R11" s="2" t="s">
        <v>27</v>
      </c>
    </row>
    <row r="12" spans="1:18" ht="15">
      <c r="A12" s="9">
        <v>5.2999999999999999E-2</v>
      </c>
      <c r="B12" s="9">
        <f t="shared" si="0"/>
        <v>13.25</v>
      </c>
      <c r="C12" s="9">
        <v>5.2999999999999999E-2</v>
      </c>
      <c r="D12" s="9">
        <f t="shared" si="1"/>
        <v>26.5</v>
      </c>
      <c r="E12"/>
      <c r="F12" s="10" t="s">
        <v>70</v>
      </c>
      <c r="G12" s="11">
        <v>9</v>
      </c>
      <c r="H12" s="12">
        <v>1</v>
      </c>
      <c r="I12" s="12" t="s">
        <v>71</v>
      </c>
      <c r="J12" s="12" t="s">
        <v>70</v>
      </c>
      <c r="K12" s="12" t="s">
        <v>72</v>
      </c>
      <c r="L12" s="12" t="s">
        <v>22</v>
      </c>
      <c r="M12" s="12" t="s">
        <v>73</v>
      </c>
      <c r="N12" s="12" t="s">
        <v>24</v>
      </c>
      <c r="O12" s="12" t="s">
        <v>25</v>
      </c>
      <c r="P12" s="16" t="s">
        <v>74</v>
      </c>
      <c r="Q12" s="21" t="s">
        <v>75</v>
      </c>
      <c r="R12" s="2" t="s">
        <v>27</v>
      </c>
    </row>
    <row r="13" spans="1:18" ht="15">
      <c r="A13" s="9">
        <v>4.8049999999999997</v>
      </c>
      <c r="B13" s="9">
        <f t="shared" si="0"/>
        <v>1201.25</v>
      </c>
      <c r="C13" s="9">
        <v>4.8049999999999997</v>
      </c>
      <c r="D13" s="9">
        <f t="shared" si="1"/>
        <v>2402.5</v>
      </c>
      <c r="F13" s="10" t="s">
        <v>76</v>
      </c>
      <c r="G13" s="11">
        <v>10</v>
      </c>
      <c r="H13" s="12">
        <v>1</v>
      </c>
      <c r="I13" s="12" t="s">
        <v>77</v>
      </c>
      <c r="J13" s="12" t="s">
        <v>76</v>
      </c>
      <c r="K13" s="12" t="s">
        <v>78</v>
      </c>
      <c r="L13" s="12" t="s">
        <v>22</v>
      </c>
      <c r="M13" s="12" t="s">
        <v>79</v>
      </c>
      <c r="N13" s="12" t="s">
        <v>24</v>
      </c>
      <c r="O13" s="12" t="s">
        <v>25</v>
      </c>
      <c r="P13" s="16" t="s">
        <v>80</v>
      </c>
      <c r="Q13" s="21" t="s">
        <v>81</v>
      </c>
      <c r="R13" s="2" t="s">
        <v>27</v>
      </c>
    </row>
    <row r="14" spans="1:18" ht="15">
      <c r="A14" s="9">
        <v>5.0339999999999998</v>
      </c>
      <c r="B14" s="9">
        <f t="shared" si="0"/>
        <v>1258.5</v>
      </c>
      <c r="C14" s="9">
        <v>5.0339999999999998</v>
      </c>
      <c r="D14" s="9">
        <f t="shared" si="1"/>
        <v>2517</v>
      </c>
      <c r="F14" s="10" t="s">
        <v>82</v>
      </c>
      <c r="G14" s="11">
        <v>11</v>
      </c>
      <c r="H14" s="12">
        <v>1</v>
      </c>
      <c r="I14" s="12" t="s">
        <v>83</v>
      </c>
      <c r="J14" s="12" t="s">
        <v>82</v>
      </c>
      <c r="K14" s="12" t="s">
        <v>84</v>
      </c>
      <c r="L14" s="12" t="s">
        <v>22</v>
      </c>
      <c r="M14" s="12" t="s">
        <v>85</v>
      </c>
      <c r="N14" s="12" t="s">
        <v>24</v>
      </c>
      <c r="O14" s="12" t="s">
        <v>25</v>
      </c>
      <c r="P14" s="16" t="s">
        <v>86</v>
      </c>
      <c r="Q14" s="21" t="s">
        <v>87</v>
      </c>
      <c r="R14" s="2" t="s">
        <v>27</v>
      </c>
    </row>
    <row r="15" spans="1:18" ht="15">
      <c r="A15" s="9">
        <v>0.23899999999999999</v>
      </c>
      <c r="B15" s="9">
        <f t="shared" si="0"/>
        <v>119.5</v>
      </c>
      <c r="C15" s="9">
        <v>0.23899999999999999</v>
      </c>
      <c r="D15" s="9">
        <f t="shared" si="1"/>
        <v>239</v>
      </c>
      <c r="F15" s="10">
        <v>1050170001</v>
      </c>
      <c r="G15" s="11">
        <v>12</v>
      </c>
      <c r="H15" s="12">
        <v>2</v>
      </c>
      <c r="I15" s="12" t="s">
        <v>88</v>
      </c>
      <c r="J15" s="12" t="s">
        <v>89</v>
      </c>
      <c r="K15" s="12" t="s">
        <v>90</v>
      </c>
      <c r="L15" s="12" t="s">
        <v>22</v>
      </c>
      <c r="M15" s="12" t="s">
        <v>91</v>
      </c>
      <c r="N15" s="12" t="s">
        <v>24</v>
      </c>
      <c r="O15" s="12" t="s">
        <v>25</v>
      </c>
      <c r="P15" s="16" t="s">
        <v>92</v>
      </c>
      <c r="Q15" s="21" t="s">
        <v>93</v>
      </c>
      <c r="R15" s="2" t="s">
        <v>94</v>
      </c>
    </row>
    <row r="16" spans="1:18" ht="15">
      <c r="A16" s="9">
        <v>2.1999999999999999E-2</v>
      </c>
      <c r="B16" s="9">
        <f t="shared" si="0"/>
        <v>22</v>
      </c>
      <c r="C16" s="9">
        <v>2.1999999999999999E-2</v>
      </c>
      <c r="D16" s="9">
        <f t="shared" si="1"/>
        <v>44</v>
      </c>
      <c r="F16" s="10" t="s">
        <v>95</v>
      </c>
      <c r="G16" s="11">
        <v>13</v>
      </c>
      <c r="H16" s="12">
        <v>4</v>
      </c>
      <c r="I16" s="12" t="s">
        <v>96</v>
      </c>
      <c r="J16" s="12" t="s">
        <v>97</v>
      </c>
      <c r="K16" s="12" t="s">
        <v>98</v>
      </c>
      <c r="L16" s="12" t="s">
        <v>22</v>
      </c>
      <c r="M16" s="12" t="s">
        <v>99</v>
      </c>
      <c r="N16" s="12" t="s">
        <v>24</v>
      </c>
      <c r="O16" s="12" t="s">
        <v>25</v>
      </c>
      <c r="P16" s="16" t="s">
        <v>100</v>
      </c>
      <c r="Q16" s="21" t="s">
        <v>101</v>
      </c>
      <c r="R16" s="2" t="s">
        <v>27</v>
      </c>
    </row>
    <row r="17" spans="1:18" ht="15">
      <c r="A17" s="9">
        <v>8.9999999999999993E-3</v>
      </c>
      <c r="B17" s="9">
        <f t="shared" si="0"/>
        <v>9</v>
      </c>
      <c r="C17" s="9">
        <v>8.9999999999999993E-3</v>
      </c>
      <c r="D17" s="9">
        <f t="shared" si="1"/>
        <v>18</v>
      </c>
      <c r="E17"/>
      <c r="F17" s="10" t="s">
        <v>102</v>
      </c>
      <c r="G17" s="11">
        <v>14</v>
      </c>
      <c r="H17" s="12">
        <v>4</v>
      </c>
      <c r="I17" s="12" t="s">
        <v>103</v>
      </c>
      <c r="J17" s="12">
        <v>33</v>
      </c>
      <c r="K17" s="12" t="s">
        <v>104</v>
      </c>
      <c r="L17" s="12" t="s">
        <v>22</v>
      </c>
      <c r="M17" s="12" t="s">
        <v>105</v>
      </c>
      <c r="N17" s="12" t="s">
        <v>24</v>
      </c>
      <c r="O17" s="12" t="s">
        <v>25</v>
      </c>
      <c r="P17" s="16" t="s">
        <v>106</v>
      </c>
      <c r="Q17" s="21" t="s">
        <v>27</v>
      </c>
      <c r="R17" s="2" t="s">
        <v>27</v>
      </c>
    </row>
    <row r="18" spans="1:18" ht="15">
      <c r="A18" s="9">
        <v>8.9999999999999993E-3</v>
      </c>
      <c r="B18" s="9">
        <f t="shared" si="0"/>
        <v>6.75</v>
      </c>
      <c r="C18" s="9">
        <v>8.9999999999999993E-3</v>
      </c>
      <c r="D18" s="9">
        <f t="shared" si="1"/>
        <v>13.5</v>
      </c>
      <c r="E18"/>
      <c r="F18" s="10" t="s">
        <v>107</v>
      </c>
      <c r="G18" s="11">
        <v>15</v>
      </c>
      <c r="H18" s="12">
        <v>3</v>
      </c>
      <c r="I18" s="12" t="s">
        <v>108</v>
      </c>
      <c r="J18" s="12" t="s">
        <v>109</v>
      </c>
      <c r="K18" s="12" t="s">
        <v>104</v>
      </c>
      <c r="L18" s="12" t="s">
        <v>22</v>
      </c>
      <c r="M18" s="12" t="s">
        <v>110</v>
      </c>
      <c r="N18" s="12" t="s">
        <v>24</v>
      </c>
      <c r="O18" s="12" t="s">
        <v>25</v>
      </c>
      <c r="P18" s="16" t="s">
        <v>111</v>
      </c>
      <c r="Q18" s="21" t="s">
        <v>27</v>
      </c>
      <c r="R18" s="2" t="s">
        <v>27</v>
      </c>
    </row>
    <row r="19" spans="1:18" ht="15">
      <c r="A19" s="9">
        <v>8.9999999999999993E-3</v>
      </c>
      <c r="B19" s="9">
        <f t="shared" si="0"/>
        <v>4.5</v>
      </c>
      <c r="C19" s="9">
        <v>8.9999999999999993E-3</v>
      </c>
      <c r="D19" s="9">
        <f t="shared" si="1"/>
        <v>9</v>
      </c>
      <c r="E19"/>
      <c r="F19" s="10" t="s">
        <v>112</v>
      </c>
      <c r="G19" s="11">
        <v>16</v>
      </c>
      <c r="H19" s="12">
        <v>2</v>
      </c>
      <c r="I19" s="12" t="s">
        <v>113</v>
      </c>
      <c r="J19" s="12" t="s">
        <v>114</v>
      </c>
      <c r="K19" s="12" t="s">
        <v>104</v>
      </c>
      <c r="L19" s="12" t="s">
        <v>22</v>
      </c>
      <c r="M19" s="12" t="s">
        <v>115</v>
      </c>
      <c r="N19" s="12" t="s">
        <v>24</v>
      </c>
      <c r="O19" s="12" t="s">
        <v>25</v>
      </c>
      <c r="P19" s="16" t="s">
        <v>116</v>
      </c>
      <c r="Q19" s="21" t="s">
        <v>27</v>
      </c>
      <c r="R19" s="2" t="s">
        <v>27</v>
      </c>
    </row>
    <row r="20" spans="1:18" ht="15">
      <c r="A20" s="9">
        <v>8.9999999999999993E-3</v>
      </c>
      <c r="B20" s="9">
        <f t="shared" si="0"/>
        <v>2.25</v>
      </c>
      <c r="C20" s="9">
        <v>8.9999999999999993E-3</v>
      </c>
      <c r="D20" s="9">
        <f t="shared" si="1"/>
        <v>4.5</v>
      </c>
      <c r="E20"/>
      <c r="F20" s="10" t="s">
        <v>117</v>
      </c>
      <c r="G20" s="11">
        <v>17</v>
      </c>
      <c r="H20" s="12">
        <v>1</v>
      </c>
      <c r="I20" s="12" t="s">
        <v>118</v>
      </c>
      <c r="J20" s="12">
        <v>470</v>
      </c>
      <c r="K20" s="12" t="s">
        <v>104</v>
      </c>
      <c r="L20" s="12" t="s">
        <v>22</v>
      </c>
      <c r="M20" s="12" t="s">
        <v>119</v>
      </c>
      <c r="N20" s="12" t="s">
        <v>24</v>
      </c>
      <c r="O20" s="12" t="s">
        <v>25</v>
      </c>
      <c r="P20" s="16" t="s">
        <v>120</v>
      </c>
      <c r="Q20" s="21" t="s">
        <v>27</v>
      </c>
      <c r="R20" s="2" t="s">
        <v>27</v>
      </c>
    </row>
    <row r="21" spans="1:18" ht="15">
      <c r="A21" s="9">
        <v>0.30399999999999999</v>
      </c>
      <c r="B21" s="9">
        <f t="shared" si="0"/>
        <v>76</v>
      </c>
      <c r="C21" s="9">
        <v>0.30399999999999999</v>
      </c>
      <c r="D21" s="9">
        <f t="shared" si="1"/>
        <v>152</v>
      </c>
      <c r="F21" s="10" t="s">
        <v>121</v>
      </c>
      <c r="G21" s="11">
        <v>18</v>
      </c>
      <c r="H21" s="12">
        <v>1</v>
      </c>
      <c r="I21" s="12" t="s">
        <v>122</v>
      </c>
      <c r="J21" s="12" t="s">
        <v>123</v>
      </c>
      <c r="K21" s="12" t="s">
        <v>124</v>
      </c>
      <c r="L21" s="12" t="s">
        <v>22</v>
      </c>
      <c r="M21" s="12" t="s">
        <v>125</v>
      </c>
      <c r="N21" s="12" t="s">
        <v>24</v>
      </c>
      <c r="O21" s="12" t="s">
        <v>25</v>
      </c>
      <c r="P21" s="16" t="s">
        <v>126</v>
      </c>
      <c r="Q21" s="21" t="s">
        <v>127</v>
      </c>
      <c r="R21" s="2" t="s">
        <v>27</v>
      </c>
    </row>
    <row r="22" spans="1:18" ht="15">
      <c r="A22" s="9">
        <v>7.5999999999999998E-2</v>
      </c>
      <c r="B22" s="9">
        <f t="shared" si="0"/>
        <v>19</v>
      </c>
      <c r="C22" s="9">
        <v>7.5999999999999998E-2</v>
      </c>
      <c r="D22" s="9">
        <f t="shared" si="1"/>
        <v>38</v>
      </c>
      <c r="F22" s="10" t="s">
        <v>128</v>
      </c>
      <c r="G22" s="11">
        <v>19</v>
      </c>
      <c r="H22" s="12">
        <v>1</v>
      </c>
      <c r="I22" s="12" t="s">
        <v>129</v>
      </c>
      <c r="J22" s="12" t="s">
        <v>130</v>
      </c>
      <c r="K22" s="12" t="s">
        <v>131</v>
      </c>
      <c r="L22" s="12" t="s">
        <v>22</v>
      </c>
      <c r="M22" s="12" t="s">
        <v>132</v>
      </c>
      <c r="N22" s="12" t="s">
        <v>24</v>
      </c>
      <c r="O22" s="12" t="s">
        <v>25</v>
      </c>
      <c r="P22" s="16" t="s">
        <v>133</v>
      </c>
      <c r="Q22" s="21" t="s">
        <v>134</v>
      </c>
      <c r="R22" s="2" t="s">
        <v>27</v>
      </c>
    </row>
    <row r="23" spans="1:18" ht="15">
      <c r="A23" s="9">
        <v>0.13300000000000001</v>
      </c>
      <c r="B23" s="9">
        <f t="shared" si="0"/>
        <v>66.5</v>
      </c>
      <c r="C23" s="9">
        <v>0.13300000000000001</v>
      </c>
      <c r="D23" s="9">
        <f t="shared" si="1"/>
        <v>133</v>
      </c>
      <c r="F23" s="10" t="s">
        <v>135</v>
      </c>
      <c r="G23" s="11">
        <v>20</v>
      </c>
      <c r="H23" s="12">
        <v>2</v>
      </c>
      <c r="I23" s="12" t="s">
        <v>136</v>
      </c>
      <c r="J23" s="12" t="s">
        <v>137</v>
      </c>
      <c r="K23" s="12" t="s">
        <v>138</v>
      </c>
      <c r="L23" s="12" t="s">
        <v>22</v>
      </c>
      <c r="M23" s="12" t="s">
        <v>139</v>
      </c>
      <c r="N23" s="12" t="s">
        <v>24</v>
      </c>
      <c r="O23" s="12" t="s">
        <v>25</v>
      </c>
      <c r="P23" s="16" t="s">
        <v>140</v>
      </c>
      <c r="Q23" s="21" t="s">
        <v>141</v>
      </c>
      <c r="R23" s="2" t="s">
        <v>27</v>
      </c>
    </row>
    <row r="24" spans="1:18" ht="15">
      <c r="A24" s="9">
        <v>0.23899999999999999</v>
      </c>
      <c r="B24" s="9">
        <f t="shared" si="0"/>
        <v>59.75</v>
      </c>
      <c r="C24" s="9">
        <v>0.23899999999999999</v>
      </c>
      <c r="D24" s="9">
        <f t="shared" si="1"/>
        <v>119.5</v>
      </c>
      <c r="E24"/>
      <c r="F24" s="10" t="s">
        <v>142</v>
      </c>
      <c r="G24" s="11">
        <v>21</v>
      </c>
      <c r="H24" s="12">
        <v>1</v>
      </c>
      <c r="I24" s="12" t="s">
        <v>143</v>
      </c>
      <c r="J24" s="12" t="s">
        <v>142</v>
      </c>
      <c r="K24" s="12" t="s">
        <v>144</v>
      </c>
      <c r="L24" s="12" t="s">
        <v>22</v>
      </c>
      <c r="M24" s="12" t="s">
        <v>145</v>
      </c>
      <c r="N24" s="12" t="s">
        <v>24</v>
      </c>
      <c r="O24" s="12" t="s">
        <v>25</v>
      </c>
      <c r="P24" s="16" t="s">
        <v>146</v>
      </c>
      <c r="Q24" s="21"/>
      <c r="R24" s="2" t="s">
        <v>147</v>
      </c>
    </row>
    <row r="25" spans="1:18" ht="15">
      <c r="A25" s="9">
        <v>0.16800000000000001</v>
      </c>
      <c r="B25" s="9">
        <f t="shared" si="0"/>
        <v>84</v>
      </c>
      <c r="C25" s="9">
        <v>0.16800000000000001</v>
      </c>
      <c r="D25" s="9">
        <f t="shared" si="1"/>
        <v>168</v>
      </c>
      <c r="F25" s="10" t="s">
        <v>148</v>
      </c>
      <c r="G25" s="11">
        <v>22</v>
      </c>
      <c r="H25" s="12">
        <v>2</v>
      </c>
      <c r="I25" s="12" t="s">
        <v>149</v>
      </c>
      <c r="J25" s="12" t="s">
        <v>150</v>
      </c>
      <c r="K25" s="12" t="s">
        <v>151</v>
      </c>
      <c r="L25" s="12" t="s">
        <v>22</v>
      </c>
      <c r="M25" s="12" t="s">
        <v>152</v>
      </c>
      <c r="N25" s="12" t="s">
        <v>24</v>
      </c>
      <c r="O25" s="12" t="s">
        <v>25</v>
      </c>
      <c r="P25" s="16" t="s">
        <v>153</v>
      </c>
      <c r="Q25" s="21" t="s">
        <v>154</v>
      </c>
      <c r="R25" s="2" t="s">
        <v>27</v>
      </c>
    </row>
    <row r="26" spans="1:18" ht="15">
      <c r="A26" s="9">
        <v>0.23899999999999999</v>
      </c>
      <c r="B26" s="9">
        <f t="shared" si="0"/>
        <v>59.75</v>
      </c>
      <c r="C26" s="9">
        <v>0.23899999999999999</v>
      </c>
      <c r="D26" s="9">
        <f t="shared" si="1"/>
        <v>119.5</v>
      </c>
      <c r="F26" s="10" t="s">
        <v>155</v>
      </c>
      <c r="G26" s="13">
        <v>23</v>
      </c>
      <c r="H26" s="14">
        <v>1</v>
      </c>
      <c r="I26" s="14" t="s">
        <v>156</v>
      </c>
      <c r="J26" s="14" t="s">
        <v>157</v>
      </c>
      <c r="K26" s="14" t="s">
        <v>158</v>
      </c>
      <c r="L26" s="14" t="s">
        <v>22</v>
      </c>
      <c r="M26" s="14" t="s">
        <v>159</v>
      </c>
      <c r="N26" s="14" t="s">
        <v>24</v>
      </c>
      <c r="O26" s="14" t="s">
        <v>25</v>
      </c>
      <c r="P26" s="17" t="s">
        <v>160</v>
      </c>
      <c r="Q26" s="22" t="s">
        <v>161</v>
      </c>
      <c r="R26" s="2" t="s">
        <v>27</v>
      </c>
    </row>
    <row r="27" spans="1:18" ht="15">
      <c r="A27" s="15"/>
      <c r="B27" s="9">
        <f t="shared" si="0"/>
        <v>0</v>
      </c>
      <c r="C27" s="15"/>
      <c r="D27" s="9">
        <f t="shared" si="1"/>
        <v>0</v>
      </c>
      <c r="E27"/>
      <c r="F27" s="10"/>
    </row>
    <row r="28" spans="1:18" ht="15">
      <c r="A28" s="15"/>
      <c r="B28" s="9">
        <f t="shared" si="0"/>
        <v>0</v>
      </c>
      <c r="C28" s="15"/>
      <c r="D28" s="9">
        <f t="shared" si="1"/>
        <v>0</v>
      </c>
      <c r="E28"/>
      <c r="F28" s="10"/>
    </row>
    <row r="29" spans="1:18" ht="15">
      <c r="A29" s="15"/>
      <c r="B29" s="9">
        <f t="shared" si="0"/>
        <v>0</v>
      </c>
      <c r="C29" s="15"/>
      <c r="D29" s="9">
        <f t="shared" si="1"/>
        <v>0</v>
      </c>
      <c r="E29"/>
      <c r="F29" s="10"/>
      <c r="G29" s="23" t="s">
        <v>162</v>
      </c>
      <c r="H29" s="24"/>
      <c r="I29" s="24"/>
      <c r="J29" s="24"/>
      <c r="K29" s="24"/>
      <c r="L29" s="24"/>
      <c r="M29" s="24"/>
      <c r="N29" s="24"/>
      <c r="O29" s="24"/>
      <c r="P29" s="24"/>
      <c r="Q29" s="25"/>
    </row>
    <row r="30" spans="1:18" ht="15">
      <c r="A30" s="15"/>
      <c r="B30" s="9">
        <v>0</v>
      </c>
      <c r="C30" s="15"/>
      <c r="D30" s="9">
        <v>0</v>
      </c>
      <c r="E30"/>
      <c r="F30"/>
      <c r="G30" s="7" t="s">
        <v>6</v>
      </c>
      <c r="H30" s="8" t="s">
        <v>7</v>
      </c>
      <c r="I30" s="8" t="s">
        <v>8</v>
      </c>
      <c r="J30" s="8" t="s">
        <v>9</v>
      </c>
      <c r="K30" s="8" t="s">
        <v>10</v>
      </c>
      <c r="L30" s="8" t="s">
        <v>11</v>
      </c>
      <c r="M30" s="8" t="s">
        <v>12</v>
      </c>
      <c r="N30" s="8" t="s">
        <v>13</v>
      </c>
      <c r="O30" s="8" t="s">
        <v>14</v>
      </c>
      <c r="P30" s="8" t="s">
        <v>15</v>
      </c>
      <c r="Q30" s="19" t="s">
        <v>16</v>
      </c>
    </row>
    <row r="31" spans="1:18" ht="14.25" customHeight="1">
      <c r="A31" s="9">
        <v>0.06</v>
      </c>
      <c r="B31" s="9">
        <f t="shared" si="0"/>
        <v>15</v>
      </c>
      <c r="C31" s="9">
        <v>0.06</v>
      </c>
      <c r="D31" s="9">
        <f t="shared" si="1"/>
        <v>30</v>
      </c>
      <c r="E31"/>
      <c r="F31" s="10" t="s">
        <v>163</v>
      </c>
      <c r="G31" s="11">
        <v>24</v>
      </c>
      <c r="H31" s="12">
        <v>1</v>
      </c>
      <c r="I31" s="12" t="s">
        <v>164</v>
      </c>
      <c r="J31" s="18" t="s">
        <v>165</v>
      </c>
      <c r="K31" s="12" t="s">
        <v>166</v>
      </c>
      <c r="L31" s="12" t="s">
        <v>22</v>
      </c>
      <c r="M31" s="12" t="s">
        <v>167</v>
      </c>
      <c r="N31" s="12" t="s">
        <v>24</v>
      </c>
      <c r="O31" s="12" t="s">
        <v>25</v>
      </c>
      <c r="P31" s="16" t="s">
        <v>168</v>
      </c>
      <c r="Q31" s="21" t="s">
        <v>27</v>
      </c>
    </row>
    <row r="32" spans="1:18" ht="15">
      <c r="A32" s="9">
        <v>0.38</v>
      </c>
      <c r="B32" s="9">
        <f t="shared" si="0"/>
        <v>95</v>
      </c>
      <c r="C32" s="9">
        <v>0.38</v>
      </c>
      <c r="D32" s="9">
        <f t="shared" si="1"/>
        <v>190</v>
      </c>
      <c r="E32"/>
      <c r="F32" s="10">
        <v>1050270001</v>
      </c>
      <c r="G32" s="11">
        <v>25</v>
      </c>
      <c r="H32" s="12">
        <v>1</v>
      </c>
      <c r="I32" s="12" t="s">
        <v>169</v>
      </c>
      <c r="J32" s="12" t="s">
        <v>170</v>
      </c>
      <c r="K32" s="12" t="s">
        <v>171</v>
      </c>
      <c r="L32" s="12" t="s">
        <v>22</v>
      </c>
      <c r="M32" s="12" t="s">
        <v>172</v>
      </c>
      <c r="N32" s="12" t="s">
        <v>24</v>
      </c>
      <c r="O32" s="12" t="s">
        <v>25</v>
      </c>
      <c r="P32" s="16" t="s">
        <v>173</v>
      </c>
      <c r="Q32" s="21" t="s">
        <v>174</v>
      </c>
      <c r="R32" s="2" t="s">
        <v>27</v>
      </c>
    </row>
    <row r="33" spans="1:18" ht="15">
      <c r="A33" s="9">
        <v>0.54700000000000004</v>
      </c>
      <c r="B33" s="9">
        <f t="shared" si="0"/>
        <v>136.75</v>
      </c>
      <c r="C33" s="9">
        <v>0.54700000000000004</v>
      </c>
      <c r="D33" s="9">
        <f t="shared" si="1"/>
        <v>273.5</v>
      </c>
      <c r="F33" s="10" t="s">
        <v>175</v>
      </c>
      <c r="G33" s="13">
        <v>26</v>
      </c>
      <c r="H33" s="14">
        <v>1</v>
      </c>
      <c r="I33" s="14" t="s">
        <v>176</v>
      </c>
      <c r="J33" s="14" t="s">
        <v>177</v>
      </c>
      <c r="K33" s="14" t="s">
        <v>178</v>
      </c>
      <c r="L33" s="14" t="s">
        <v>22</v>
      </c>
      <c r="M33" s="14" t="s">
        <v>179</v>
      </c>
      <c r="N33" s="14" t="s">
        <v>24</v>
      </c>
      <c r="O33" s="14" t="s">
        <v>25</v>
      </c>
      <c r="P33" s="17" t="s">
        <v>180</v>
      </c>
      <c r="Q33" s="22" t="s">
        <v>181</v>
      </c>
      <c r="R33" s="2" t="s">
        <v>27</v>
      </c>
    </row>
    <row r="34" spans="1:18">
      <c r="B34" s="1">
        <f>SUM(B4:B33)</f>
        <v>3483.25</v>
      </c>
      <c r="D34" s="1">
        <f>SUM(D4:D33)</f>
        <v>6966.5</v>
      </c>
    </row>
    <row r="37" spans="1:18" ht="15">
      <c r="G37"/>
    </row>
    <row r="39" spans="1:18">
      <c r="A39" s="1" t="s">
        <v>182</v>
      </c>
      <c r="C39" s="1" t="s">
        <v>183</v>
      </c>
    </row>
  </sheetData>
  <mergeCells count="2">
    <mergeCell ref="G2:Q2"/>
    <mergeCell ref="G29:Q29"/>
  </mergeCells>
  <hyperlinks>
    <hyperlink ref="Q14" r:id="rId1" xr:uid="{00000000-0004-0000-0000-000000000000}"/>
    <hyperlink ref="P6" r:id="rId2" xr:uid="{00000000-0004-0000-0000-000001000000}"/>
    <hyperlink ref="P7" r:id="rId3" xr:uid="{00000000-0004-0000-0000-000002000000}"/>
    <hyperlink ref="Q9" r:id="rId4" xr:uid="{00000000-0004-0000-0000-000003000000}"/>
    <hyperlink ref="P10" r:id="rId5" xr:uid="{00000000-0004-0000-0000-000004000000}"/>
    <hyperlink ref="Q11" r:id="rId6" xr:uid="{00000000-0004-0000-0000-000005000000}"/>
    <hyperlink ref="Q13" r:id="rId7" xr:uid="{00000000-0004-0000-0000-000006000000}"/>
    <hyperlink ref="Q15" r:id="rId8" xr:uid="{00000000-0004-0000-0000-000007000000}"/>
    <hyperlink ref="Q16" r:id="rId9" xr:uid="{00000000-0004-0000-0000-000008000000}"/>
    <hyperlink ref="P17" r:id="rId10" xr:uid="{00000000-0004-0000-0000-000009000000}"/>
    <hyperlink ref="P18" r:id="rId11" xr:uid="{00000000-0004-0000-0000-00000A000000}"/>
    <hyperlink ref="P19" r:id="rId12" xr:uid="{00000000-0004-0000-0000-00000B000000}"/>
    <hyperlink ref="P20" r:id="rId13" xr:uid="{00000000-0004-0000-0000-00000C000000}"/>
    <hyperlink ref="Q22" r:id="rId14" xr:uid="{00000000-0004-0000-0000-00000D000000}"/>
    <hyperlink ref="Q23" r:id="rId15" xr:uid="{00000000-0004-0000-0000-00000E000000}"/>
    <hyperlink ref="Q26" r:id="rId16" xr:uid="{00000000-0004-0000-0000-00000F000000}"/>
    <hyperlink ref="Q8" r:id="rId17" xr:uid="{00000000-0004-0000-0000-000010000000}"/>
    <hyperlink ref="P9" r:id="rId18" xr:uid="{00000000-0004-0000-0000-000011000000}"/>
    <hyperlink ref="P11" r:id="rId19" xr:uid="{00000000-0004-0000-0000-000012000000}"/>
    <hyperlink ref="P13" r:id="rId20" xr:uid="{00000000-0004-0000-0000-000013000000}"/>
    <hyperlink ref="P14" r:id="rId21" xr:uid="{00000000-0004-0000-0000-000014000000}"/>
    <hyperlink ref="P15" r:id="rId22" xr:uid="{00000000-0004-0000-0000-000015000000}"/>
    <hyperlink ref="P16" r:id="rId23" xr:uid="{00000000-0004-0000-0000-000016000000}"/>
    <hyperlink ref="P22" r:id="rId24" xr:uid="{00000000-0004-0000-0000-000017000000}"/>
    <hyperlink ref="P23" r:id="rId25" xr:uid="{00000000-0004-0000-0000-000018000000}"/>
    <hyperlink ref="P24" r:id="rId26" xr:uid="{00000000-0004-0000-0000-000019000000}"/>
    <hyperlink ref="P25" r:id="rId27" xr:uid="{00000000-0004-0000-0000-00001A000000}"/>
    <hyperlink ref="P26" r:id="rId28" xr:uid="{00000000-0004-0000-0000-00001B000000}"/>
    <hyperlink ref="P4" r:id="rId29" xr:uid="{00000000-0004-0000-0000-00001C000000}"/>
    <hyperlink ref="P5" r:id="rId30" xr:uid="{00000000-0004-0000-0000-00001D000000}"/>
    <hyperlink ref="P8" r:id="rId31" xr:uid="{00000000-0004-0000-0000-00001E000000}"/>
    <hyperlink ref="P12" r:id="rId32" xr:uid="{00000000-0004-0000-0000-00001F000000}"/>
    <hyperlink ref="Q25" r:id="rId33" xr:uid="{00000000-0004-0000-0000-000020000000}"/>
    <hyperlink ref="Q33" r:id="rId34" xr:uid="{00000000-0004-0000-0000-000021000000}"/>
    <hyperlink ref="Q32" r:id="rId35" xr:uid="{00000000-0004-0000-0000-000022000000}"/>
    <hyperlink ref="P32" r:id="rId36" xr:uid="{00000000-0004-0000-0000-000023000000}"/>
    <hyperlink ref="P31" r:id="rId37" xr:uid="{00000000-0004-0000-0000-000024000000}"/>
    <hyperlink ref="P21" r:id="rId38" xr:uid="{00000000-0004-0000-0000-000025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TinyK22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JumpStart</dc:creator>
  <cp:lastModifiedBy>Erich Styger</cp:lastModifiedBy>
  <dcterms:created xsi:type="dcterms:W3CDTF">2017-12-20T08:53:00Z</dcterms:created>
  <dcterms:modified xsi:type="dcterms:W3CDTF">2020-10-27T14:31:46Z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eadingLayout">
    <vt:bool>true</vt:bool>
  </property>
</Properties>
</file>