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奕豪\2024年\5-2_F037_麻醉_吴奕豪\F037_原始数据\Fig 2\"/>
    </mc:Choice>
  </mc:AlternateContent>
  <xr:revisionPtr revIDLastSave="0" documentId="13_ncr:1_{DAFF16AC-AC39-4991-ADC7-1F7FC0F14359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iba1 numbers" sheetId="2" r:id="rId1"/>
    <sheet name="MARKERS PCR" sheetId="1" r:id="rId2"/>
    <sheet name="OXIDATIVE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1" l="1"/>
  <c r="Q28" i="1"/>
  <c r="P28" i="1"/>
  <c r="R27" i="1"/>
  <c r="Q27" i="1"/>
  <c r="P27" i="1"/>
  <c r="R26" i="1"/>
  <c r="Q26" i="1"/>
  <c r="P26" i="1"/>
  <c r="Q19" i="1"/>
  <c r="R19" i="1"/>
  <c r="Q20" i="1"/>
  <c r="R20" i="1"/>
  <c r="Q21" i="1"/>
  <c r="R21" i="1"/>
  <c r="P20" i="1"/>
  <c r="P21" i="1"/>
  <c r="P19" i="1"/>
  <c r="M26" i="1"/>
  <c r="N26" i="1"/>
  <c r="M27" i="1"/>
  <c r="N27" i="1"/>
  <c r="M28" i="1"/>
  <c r="N28" i="1"/>
  <c r="L27" i="1"/>
  <c r="L28" i="1"/>
  <c r="L26" i="1"/>
  <c r="M19" i="1"/>
  <c r="N19" i="1"/>
  <c r="M20" i="1"/>
  <c r="N20" i="1"/>
  <c r="M21" i="1"/>
  <c r="N21" i="1"/>
  <c r="L20" i="1"/>
  <c r="L21" i="1"/>
  <c r="L19" i="1"/>
  <c r="J27" i="1"/>
  <c r="J28" i="1"/>
  <c r="J26" i="1"/>
  <c r="I27" i="1"/>
  <c r="I28" i="1"/>
  <c r="I26" i="1"/>
  <c r="H27" i="1"/>
  <c r="H28" i="1"/>
  <c r="H26" i="1"/>
  <c r="H20" i="1"/>
  <c r="I20" i="1"/>
  <c r="J20" i="1"/>
  <c r="H21" i="1"/>
  <c r="I21" i="1"/>
  <c r="J21" i="1"/>
  <c r="J19" i="1"/>
  <c r="I19" i="1"/>
  <c r="H19" i="1"/>
  <c r="G11" i="1"/>
  <c r="F11" i="1"/>
  <c r="E11" i="1"/>
  <c r="G10" i="1"/>
  <c r="F10" i="1"/>
  <c r="E10" i="1"/>
  <c r="G9" i="1"/>
  <c r="F9" i="1"/>
  <c r="E9" i="1"/>
  <c r="B9" i="1"/>
  <c r="C9" i="1"/>
  <c r="B10" i="1"/>
  <c r="C10" i="1"/>
  <c r="B11" i="1"/>
  <c r="C11" i="1"/>
  <c r="A10" i="1"/>
  <c r="A11" i="1"/>
  <c r="A9" i="1"/>
</calcChain>
</file>

<file path=xl/sharedStrings.xml><?xml version="1.0" encoding="utf-8"?>
<sst xmlns="http://schemas.openxmlformats.org/spreadsheetml/2006/main" count="106" uniqueCount="16">
  <si>
    <t>CD86</t>
    <phoneticPr fontId="1" type="noConversion"/>
  </si>
  <si>
    <t>Sham</t>
    <phoneticPr fontId="1" type="noConversion"/>
  </si>
  <si>
    <t>A+S+PBS</t>
    <phoneticPr fontId="1" type="noConversion"/>
  </si>
  <si>
    <t>A+S+CSL</t>
    <phoneticPr fontId="1" type="noConversion"/>
  </si>
  <si>
    <t>CD206</t>
    <phoneticPr fontId="1" type="noConversion"/>
  </si>
  <si>
    <t>SOD</t>
    <phoneticPr fontId="1" type="noConversion"/>
  </si>
  <si>
    <t>MDA</t>
    <phoneticPr fontId="1" type="noConversion"/>
  </si>
  <si>
    <t>GAPDH CT</t>
    <phoneticPr fontId="1" type="noConversion"/>
  </si>
  <si>
    <t>Target CT</t>
    <phoneticPr fontId="1" type="noConversion"/>
  </si>
  <si>
    <t>ΔCT</t>
    <phoneticPr fontId="1" type="noConversion"/>
  </si>
  <si>
    <t>ΔΔCT</t>
    <phoneticPr fontId="1" type="noConversion"/>
  </si>
  <si>
    <t>SOD标准曲线</t>
    <phoneticPr fontId="1" type="noConversion"/>
  </si>
  <si>
    <t>O.D Value</t>
    <phoneticPr fontId="1" type="noConversion"/>
  </si>
  <si>
    <t>浓度</t>
    <phoneticPr fontId="1" type="noConversion"/>
  </si>
  <si>
    <t>MDA标准曲线</t>
    <phoneticPr fontId="1" type="noConversion"/>
  </si>
  <si>
    <t>计算过程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</si>
</sst>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'OXIDATIVE '!$B$9</c:f>
              <c:strCache>
                <c:ptCount val="1"/>
                <c:pt idx="0">
                  <c:v>浓度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'OXIDATIVE '!$A$10:$A$14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0.34499999999999997</c:v>
                </c:pt>
                <c:pt idx="3">
                  <c:v>0.71399999999999997</c:v>
                </c:pt>
                <c:pt idx="4">
                  <c:v>1.214</c:v>
                </c:pt>
              </c:numCache>
            </c:numRef>
          </c:xVal>
          <c:yVal>
            <c:numRef>
              <c:f>'OXIDATIVE '!$B$10:$B$14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0-4AF8-9C13-8B48A2FC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80431"/>
        <c:axId val="1582788111"/>
      </c:scatterChart>
      <c:valAx>
        <c:axId val="15827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88111"/>
        <c:crosses val="autoZero"/>
        <c:crossBetween val="midCat"/>
      </c:valAx>
      <c:valAx>
        <c:axId val="15827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'OXIDATIVE '!$L$9</c:f>
              <c:strCache>
                <c:ptCount val="1"/>
                <c:pt idx="0">
                  <c:v>浓度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'OXIDATIVE '!$K$10:$K$14</c:f>
              <c:numCache>
                <c:formatCode>General</c:formatCode>
                <c:ptCount val="5"/>
                <c:pt idx="0">
                  <c:v>0</c:v>
                </c:pt>
                <c:pt idx="1">
                  <c:v>0.245</c:v>
                </c:pt>
                <c:pt idx="2">
                  <c:v>0.45600000000000002</c:v>
                </c:pt>
                <c:pt idx="3">
                  <c:v>0.625</c:v>
                </c:pt>
                <c:pt idx="4">
                  <c:v>1.1140000000000001</c:v>
                </c:pt>
              </c:numCache>
            </c:numRef>
          </c:xVal>
          <c:yVal>
            <c:numRef>
              <c:f>'OXIDATIVE '!$L$10:$L$14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5.2</c:v>
                </c:pt>
                <c:pt idx="3">
                  <c:v>11.5</c:v>
                </c:pt>
                <c:pt idx="4">
                  <c:v>21.34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C-46F1-BFF7-FB61CA994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159295"/>
        <c:axId val="1588159775"/>
      </c:scatterChart>
      <c:valAx>
        <c:axId val="15881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159775"/>
        <c:crosses val="autoZero"/>
        <c:crossBetween val="midCat"/>
      </c:valAx>
      <c:valAx>
        <c:axId val="15881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15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7</xdr:row>
      <xdr:rowOff>0</xdr:rowOff>
    </xdr:from>
    <xdr:to>
      <xdr:col>8</xdr:col>
      <xdr:colOff>482600</xdr:colOff>
      <xdr:row>18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725945-CED7-8CE4-59FB-C01C737B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107950</xdr:colOff>
      <xdr:row>6</xdr:row>
      <xdr:rowOff>120650</xdr:rowOff>
    </xdr:from>
    <xdr:to>
      <xdr:col>17</xdr:col>
      <xdr:colOff>590550</xdr:colOff>
      <xdr:row>18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DC4D68-8D54-E1A4-5D7B-8CD7083C7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4367-ACB1-4ACB-82E0-A50B58291A7D}">
  <dimension ref="A1:C7"/>
  <sheetViews>
    <sheetView workbookViewId="0">
      <selection activeCell="C22" sqref="C22"/>
    </sheetView>
  </sheetViews>
  <sheetFormatPr defaultRowHeight="14" x14ac:dyDescent="0.3"/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>
        <v>5</v>
      </c>
      <c r="B2">
        <v>44</v>
      </c>
      <c r="C2">
        <v>15</v>
      </c>
    </row>
    <row r="3" spans="1:3" x14ac:dyDescent="0.3">
      <c r="A3">
        <v>9</v>
      </c>
      <c r="B3">
        <v>29</v>
      </c>
      <c r="C3">
        <v>19</v>
      </c>
    </row>
    <row r="4" spans="1:3" x14ac:dyDescent="0.3">
      <c r="A4">
        <v>11</v>
      </c>
      <c r="B4">
        <v>37</v>
      </c>
      <c r="C4">
        <v>13</v>
      </c>
    </row>
    <row r="5" spans="1:3" x14ac:dyDescent="0.3">
      <c r="A5">
        <v>4</v>
      </c>
      <c r="B5">
        <v>49</v>
      </c>
      <c r="C5">
        <v>20</v>
      </c>
    </row>
    <row r="6" spans="1:3" x14ac:dyDescent="0.3">
      <c r="A6">
        <v>8</v>
      </c>
      <c r="B6">
        <v>37</v>
      </c>
      <c r="C6">
        <v>21</v>
      </c>
    </row>
    <row r="7" spans="1:3" x14ac:dyDescent="0.3">
      <c r="A7">
        <v>5</v>
      </c>
      <c r="B7">
        <v>46</v>
      </c>
      <c r="C7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zoomScaleNormal="100" workbookViewId="0">
      <selection activeCell="A15" sqref="A15"/>
    </sheetView>
  </sheetViews>
  <sheetFormatPr defaultRowHeight="14" x14ac:dyDescent="0.3"/>
  <cols>
    <col min="1" max="3" width="12.33203125" bestFit="1" customWidth="1"/>
    <col min="4" max="4" width="11.83203125" customWidth="1"/>
    <col min="5" max="5" width="12.33203125" bestFit="1" customWidth="1"/>
    <col min="6" max="6" width="9.9140625" customWidth="1"/>
  </cols>
  <sheetData>
    <row r="1" spans="1:16" x14ac:dyDescent="0.3">
      <c r="A1" t="s">
        <v>0</v>
      </c>
      <c r="E1" t="s">
        <v>4</v>
      </c>
    </row>
    <row r="2" spans="1:16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16" x14ac:dyDescent="0.3">
      <c r="A3">
        <v>0</v>
      </c>
      <c r="B3">
        <v>-1.36</v>
      </c>
      <c r="C3">
        <v>-0.15</v>
      </c>
      <c r="E3">
        <v>0</v>
      </c>
      <c r="F3">
        <v>-0.11</v>
      </c>
      <c r="G3">
        <v>-0.71</v>
      </c>
    </row>
    <row r="4" spans="1:16" x14ac:dyDescent="0.3">
      <c r="A4">
        <v>0.08</v>
      </c>
      <c r="B4">
        <v>-1.1399999999999999</v>
      </c>
      <c r="C4">
        <v>-0.24</v>
      </c>
      <c r="E4">
        <v>-0.1</v>
      </c>
      <c r="F4">
        <v>0.24</v>
      </c>
      <c r="G4">
        <v>-0.56999999999999995</v>
      </c>
    </row>
    <row r="5" spans="1:16" x14ac:dyDescent="0.3">
      <c r="A5">
        <v>-0.22</v>
      </c>
      <c r="B5">
        <v>-0.83</v>
      </c>
      <c r="C5">
        <v>-0.28999999999999998</v>
      </c>
      <c r="E5">
        <v>-0.06</v>
      </c>
      <c r="F5">
        <v>0.44</v>
      </c>
      <c r="G5">
        <v>-0.56000000000000005</v>
      </c>
    </row>
    <row r="7" spans="1:16" x14ac:dyDescent="0.3">
      <c r="A7" t="s">
        <v>0</v>
      </c>
      <c r="E7" t="s">
        <v>4</v>
      </c>
    </row>
    <row r="8" spans="1:16" x14ac:dyDescent="0.3">
      <c r="A8" t="s">
        <v>1</v>
      </c>
      <c r="B8" t="s">
        <v>2</v>
      </c>
      <c r="C8" t="s">
        <v>3</v>
      </c>
      <c r="E8" t="s">
        <v>1</v>
      </c>
      <c r="F8" t="s">
        <v>2</v>
      </c>
      <c r="G8" t="s">
        <v>3</v>
      </c>
    </row>
    <row r="9" spans="1:16" x14ac:dyDescent="0.3">
      <c r="A9">
        <f>POWER(2,-A3)</f>
        <v>1</v>
      </c>
      <c r="B9">
        <f t="shared" ref="B9:C9" si="0">POWER(2,-B3)</f>
        <v>2.5668517951258085</v>
      </c>
      <c r="C9">
        <f t="shared" si="0"/>
        <v>1.1095694720678451</v>
      </c>
      <c r="E9">
        <f>POWER(2,-E3)</f>
        <v>1</v>
      </c>
      <c r="F9">
        <f t="shared" ref="F9:G9" si="1">POWER(2,-F3)</f>
        <v>1.0792282365044272</v>
      </c>
      <c r="G9">
        <f t="shared" si="1"/>
        <v>1.6358041171155622</v>
      </c>
    </row>
    <row r="10" spans="1:16" x14ac:dyDescent="0.3">
      <c r="A10">
        <f t="shared" ref="A10:C11" si="2">POWER(2,-A4)</f>
        <v>0.946057646725596</v>
      </c>
      <c r="B10">
        <f t="shared" si="2"/>
        <v>2.2038102317532213</v>
      </c>
      <c r="C10">
        <f t="shared" si="2"/>
        <v>1.1809926614295303</v>
      </c>
      <c r="E10">
        <f t="shared" ref="E10:G10" si="3">POWER(2,-E4)</f>
        <v>1.0717734625362931</v>
      </c>
      <c r="F10">
        <f t="shared" si="3"/>
        <v>0.84674531236252726</v>
      </c>
      <c r="G10">
        <f t="shared" si="3"/>
        <v>1.4845235706290492</v>
      </c>
    </row>
    <row r="11" spans="1:16" x14ac:dyDescent="0.3">
      <c r="A11">
        <f t="shared" si="2"/>
        <v>1.1647335864684558</v>
      </c>
      <c r="B11">
        <f t="shared" si="2"/>
        <v>1.7776853623331403</v>
      </c>
      <c r="C11">
        <f t="shared" si="2"/>
        <v>1.2226402776920684</v>
      </c>
      <c r="E11">
        <f t="shared" ref="E11:G11" si="4">POWER(2,-E5)</f>
        <v>1.0424657608411214</v>
      </c>
      <c r="F11">
        <f t="shared" si="4"/>
        <v>0.73713460864555069</v>
      </c>
      <c r="G11">
        <f t="shared" si="4"/>
        <v>1.4742692172911012</v>
      </c>
    </row>
    <row r="15" spans="1:16" x14ac:dyDescent="0.3">
      <c r="A15" s="1" t="s">
        <v>15</v>
      </c>
    </row>
    <row r="16" spans="1:16" x14ac:dyDescent="0.3">
      <c r="A16" t="s">
        <v>0</v>
      </c>
      <c r="H16" t="s">
        <v>0</v>
      </c>
      <c r="L16" t="s">
        <v>0</v>
      </c>
      <c r="P16" t="s">
        <v>0</v>
      </c>
    </row>
    <row r="17" spans="1:18" x14ac:dyDescent="0.3">
      <c r="A17" t="s">
        <v>1</v>
      </c>
      <c r="C17" t="s">
        <v>2</v>
      </c>
      <c r="E17" t="s">
        <v>3</v>
      </c>
      <c r="H17" t="s">
        <v>1</v>
      </c>
      <c r="I17" t="s">
        <v>2</v>
      </c>
      <c r="J17" t="s">
        <v>3</v>
      </c>
      <c r="L17" t="s">
        <v>1</v>
      </c>
      <c r="M17" t="s">
        <v>2</v>
      </c>
      <c r="N17" t="s">
        <v>3</v>
      </c>
      <c r="P17" t="s">
        <v>1</v>
      </c>
      <c r="Q17" t="s">
        <v>2</v>
      </c>
      <c r="R17" t="s">
        <v>3</v>
      </c>
    </row>
    <row r="18" spans="1:18" x14ac:dyDescent="0.3">
      <c r="A18" t="s">
        <v>7</v>
      </c>
      <c r="B18" t="s">
        <v>8</v>
      </c>
      <c r="C18" t="s">
        <v>7</v>
      </c>
      <c r="D18" t="s">
        <v>8</v>
      </c>
      <c r="E18" t="s">
        <v>7</v>
      </c>
      <c r="F18" t="s">
        <v>8</v>
      </c>
      <c r="H18" t="s">
        <v>9</v>
      </c>
      <c r="I18" t="s">
        <v>9</v>
      </c>
      <c r="J18" t="s">
        <v>9</v>
      </c>
      <c r="L18" t="s">
        <v>10</v>
      </c>
      <c r="M18" t="s">
        <v>10</v>
      </c>
      <c r="N18" t="s">
        <v>10</v>
      </c>
      <c r="P18" t="s">
        <v>10</v>
      </c>
      <c r="Q18" t="s">
        <v>10</v>
      </c>
      <c r="R18" t="s">
        <v>10</v>
      </c>
    </row>
    <row r="19" spans="1:18" x14ac:dyDescent="0.3">
      <c r="A19">
        <v>16.190000000000001</v>
      </c>
      <c r="B19">
        <v>27.65</v>
      </c>
      <c r="C19">
        <v>16.28</v>
      </c>
      <c r="D19">
        <v>26.38</v>
      </c>
      <c r="E19">
        <v>16.3</v>
      </c>
      <c r="F19">
        <v>27.609999999999996</v>
      </c>
      <c r="H19">
        <f>B19-A19</f>
        <v>11.459999999999997</v>
      </c>
      <c r="I19">
        <f>D19-C19</f>
        <v>10.099999999999998</v>
      </c>
      <c r="J19">
        <f>F19-E19</f>
        <v>11.309999999999995</v>
      </c>
      <c r="L19">
        <f>H19-11.46</f>
        <v>0</v>
      </c>
      <c r="M19">
        <f t="shared" ref="M19:N21" si="5">I19-11.46</f>
        <v>-1.360000000000003</v>
      </c>
      <c r="N19">
        <f t="shared" si="5"/>
        <v>-0.15000000000000568</v>
      </c>
      <c r="P19">
        <f>POWER(2,-L19)</f>
        <v>1</v>
      </c>
      <c r="Q19">
        <f t="shared" ref="Q19:R21" si="6">POWER(2,-M19)</f>
        <v>2.5668517951258139</v>
      </c>
      <c r="R19">
        <f t="shared" si="6"/>
        <v>1.1095694720678493</v>
      </c>
    </row>
    <row r="20" spans="1:18" x14ac:dyDescent="0.3">
      <c r="A20">
        <v>16.239999999999998</v>
      </c>
      <c r="B20">
        <v>27.779999999999998</v>
      </c>
      <c r="C20">
        <v>16.04</v>
      </c>
      <c r="D20">
        <v>26.359999999999996</v>
      </c>
      <c r="E20">
        <v>16.239999999999998</v>
      </c>
      <c r="F20">
        <v>27.459999999999997</v>
      </c>
      <c r="H20">
        <f t="shared" ref="H20:H21" si="7">B20-A20</f>
        <v>11.54</v>
      </c>
      <c r="I20">
        <f t="shared" ref="I20:I21" si="8">D20-C20</f>
        <v>10.319999999999997</v>
      </c>
      <c r="J20">
        <f t="shared" ref="J20:J21" si="9">F20-E20</f>
        <v>11.219999999999999</v>
      </c>
      <c r="L20">
        <f t="shared" ref="L20:L21" si="10">H20-11.46</f>
        <v>7.9999999999998295E-2</v>
      </c>
      <c r="M20">
        <f t="shared" si="5"/>
        <v>-1.1400000000000041</v>
      </c>
      <c r="N20">
        <f t="shared" si="5"/>
        <v>-0.24000000000000199</v>
      </c>
      <c r="P20">
        <f t="shared" ref="P20:P21" si="11">POWER(2,-L20)</f>
        <v>0.946057646725597</v>
      </c>
      <c r="Q20">
        <f t="shared" si="6"/>
        <v>2.2038102317532275</v>
      </c>
      <c r="R20">
        <f t="shared" si="6"/>
        <v>1.1809926614295321</v>
      </c>
    </row>
    <row r="21" spans="1:18" x14ac:dyDescent="0.3">
      <c r="A21">
        <v>16.21</v>
      </c>
      <c r="B21">
        <v>27.45</v>
      </c>
      <c r="C21">
        <v>16.059999999999999</v>
      </c>
      <c r="D21">
        <v>26.689999999999994</v>
      </c>
      <c r="E21">
        <v>16.11</v>
      </c>
      <c r="F21">
        <v>27.279999999999998</v>
      </c>
      <c r="H21">
        <f t="shared" si="7"/>
        <v>11.239999999999998</v>
      </c>
      <c r="I21">
        <f t="shared" si="8"/>
        <v>10.629999999999995</v>
      </c>
      <c r="J21">
        <f t="shared" si="9"/>
        <v>11.169999999999998</v>
      </c>
      <c r="L21">
        <f t="shared" si="10"/>
        <v>-0.22000000000000242</v>
      </c>
      <c r="M21">
        <f t="shared" si="5"/>
        <v>-0.8300000000000054</v>
      </c>
      <c r="N21">
        <f t="shared" si="5"/>
        <v>-0.2900000000000027</v>
      </c>
      <c r="P21">
        <f t="shared" si="11"/>
        <v>1.1647335864684578</v>
      </c>
      <c r="Q21">
        <f t="shared" si="6"/>
        <v>1.777685362333147</v>
      </c>
      <c r="R21">
        <f t="shared" si="6"/>
        <v>1.2226402776920708</v>
      </c>
    </row>
    <row r="23" spans="1:18" x14ac:dyDescent="0.3">
      <c r="A23" t="s">
        <v>4</v>
      </c>
      <c r="H23" t="s">
        <v>4</v>
      </c>
      <c r="L23" t="s">
        <v>4</v>
      </c>
      <c r="P23" t="s">
        <v>4</v>
      </c>
    </row>
    <row r="24" spans="1:18" x14ac:dyDescent="0.3">
      <c r="A24" t="s">
        <v>1</v>
      </c>
      <c r="C24" t="s">
        <v>2</v>
      </c>
      <c r="E24" t="s">
        <v>3</v>
      </c>
      <c r="H24" t="s">
        <v>1</v>
      </c>
      <c r="I24" t="s">
        <v>2</v>
      </c>
      <c r="J24" t="s">
        <v>3</v>
      </c>
      <c r="L24" t="s">
        <v>1</v>
      </c>
      <c r="M24" t="s">
        <v>2</v>
      </c>
      <c r="N24" t="s">
        <v>3</v>
      </c>
      <c r="P24" t="s">
        <v>1</v>
      </c>
      <c r="Q24" t="s">
        <v>2</v>
      </c>
      <c r="R24" t="s">
        <v>3</v>
      </c>
    </row>
    <row r="25" spans="1:18" x14ac:dyDescent="0.3">
      <c r="A25" t="s">
        <v>7</v>
      </c>
      <c r="B25" t="s">
        <v>8</v>
      </c>
      <c r="C25" t="s">
        <v>7</v>
      </c>
      <c r="D25" t="s">
        <v>8</v>
      </c>
      <c r="E25" t="s">
        <v>7</v>
      </c>
      <c r="F25" t="s">
        <v>8</v>
      </c>
      <c r="H25" t="s">
        <v>9</v>
      </c>
      <c r="I25" t="s">
        <v>9</v>
      </c>
      <c r="J25" t="s">
        <v>9</v>
      </c>
      <c r="L25" t="s">
        <v>10</v>
      </c>
      <c r="M25" t="s">
        <v>10</v>
      </c>
      <c r="N25" t="s">
        <v>10</v>
      </c>
      <c r="P25" t="s">
        <v>10</v>
      </c>
      <c r="Q25" t="s">
        <v>10</v>
      </c>
      <c r="R25" t="s">
        <v>10</v>
      </c>
    </row>
    <row r="26" spans="1:18" x14ac:dyDescent="0.3">
      <c r="A26">
        <v>16.190000000000001</v>
      </c>
      <c r="B26">
        <v>32.67</v>
      </c>
      <c r="C26">
        <v>16.28</v>
      </c>
      <c r="D26">
        <v>32.650000000000006</v>
      </c>
      <c r="E26">
        <v>16.3</v>
      </c>
      <c r="F26">
        <v>32.070000000000007</v>
      </c>
      <c r="H26">
        <f>B26-A26</f>
        <v>16.48</v>
      </c>
      <c r="I26">
        <f>D26-C26</f>
        <v>16.370000000000005</v>
      </c>
      <c r="J26">
        <f>F26-E26</f>
        <v>15.770000000000007</v>
      </c>
      <c r="L26">
        <f>H26-16.48</f>
        <v>0</v>
      </c>
      <c r="M26">
        <f t="shared" ref="M26:N28" si="12">I26-16.48</f>
        <v>-0.10999999999999588</v>
      </c>
      <c r="N26">
        <f t="shared" si="12"/>
        <v>-0.70999999999999375</v>
      </c>
      <c r="P26">
        <f>POWER(2,-L26)</f>
        <v>1</v>
      </c>
      <c r="Q26">
        <f t="shared" ref="Q26:Q28" si="13">POWER(2,-M26)</f>
        <v>1.0792282365044241</v>
      </c>
      <c r="R26">
        <f t="shared" ref="R26:R28" si="14">POWER(2,-N26)</f>
        <v>1.6358041171155551</v>
      </c>
    </row>
    <row r="27" spans="1:18" x14ac:dyDescent="0.3">
      <c r="A27">
        <v>16.239999999999998</v>
      </c>
      <c r="B27">
        <v>32.620000000000005</v>
      </c>
      <c r="C27">
        <v>16.04</v>
      </c>
      <c r="D27">
        <v>32.760000000000005</v>
      </c>
      <c r="E27">
        <v>16.239999999999998</v>
      </c>
      <c r="F27">
        <v>32.150000000000006</v>
      </c>
      <c r="H27">
        <f t="shared" ref="H27:H28" si="15">B27-A27</f>
        <v>16.380000000000006</v>
      </c>
      <c r="I27">
        <f t="shared" ref="I27:I28" si="16">D27-C27</f>
        <v>16.720000000000006</v>
      </c>
      <c r="J27">
        <f t="shared" ref="J27:J28" si="17">F27-E27</f>
        <v>15.910000000000007</v>
      </c>
      <c r="L27">
        <f t="shared" ref="L27:L28" si="18">H27-16.48</f>
        <v>-9.9999999999994316E-2</v>
      </c>
      <c r="M27">
        <f t="shared" si="12"/>
        <v>0.24000000000000554</v>
      </c>
      <c r="N27">
        <f t="shared" si="12"/>
        <v>-0.56999999999999318</v>
      </c>
      <c r="P27">
        <f t="shared" ref="P27:P28" si="19">POWER(2,-L27)</f>
        <v>1.0717734625362889</v>
      </c>
      <c r="Q27">
        <f t="shared" si="13"/>
        <v>0.84674531236252393</v>
      </c>
      <c r="R27">
        <f t="shared" si="14"/>
        <v>1.4845235706290421</v>
      </c>
    </row>
    <row r="28" spans="1:18" x14ac:dyDescent="0.3">
      <c r="A28">
        <v>16.21</v>
      </c>
      <c r="B28">
        <v>32.63000000000001</v>
      </c>
      <c r="C28">
        <v>16.059999999999999</v>
      </c>
      <c r="D28">
        <v>32.980000000000004</v>
      </c>
      <c r="E28">
        <v>16.11</v>
      </c>
      <c r="F28">
        <v>32.03</v>
      </c>
      <c r="H28">
        <f t="shared" si="15"/>
        <v>16.420000000000009</v>
      </c>
      <c r="I28">
        <f t="shared" si="16"/>
        <v>16.920000000000005</v>
      </c>
      <c r="J28">
        <f t="shared" si="17"/>
        <v>15.920000000000002</v>
      </c>
      <c r="L28">
        <f t="shared" si="18"/>
        <v>-5.9999999999991616E-2</v>
      </c>
      <c r="M28">
        <f t="shared" si="12"/>
        <v>0.44000000000000483</v>
      </c>
      <c r="N28">
        <f t="shared" si="12"/>
        <v>-0.55999999999999872</v>
      </c>
      <c r="P28">
        <f t="shared" si="19"/>
        <v>1.0424657608411154</v>
      </c>
      <c r="Q28">
        <f t="shared" si="13"/>
        <v>0.73713460864554814</v>
      </c>
      <c r="R28">
        <f t="shared" si="14"/>
        <v>1.4742692172910998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9182-43DB-489E-BE77-0F7F74A874DC}">
  <dimension ref="A1:L26"/>
  <sheetViews>
    <sheetView tabSelected="1" workbookViewId="0">
      <selection activeCell="B30" sqref="B30"/>
    </sheetView>
  </sheetViews>
  <sheetFormatPr defaultRowHeight="14" x14ac:dyDescent="0.3"/>
  <cols>
    <col min="1" max="1" width="12.25" bestFit="1" customWidth="1"/>
    <col min="11" max="11" width="12.25" bestFit="1" customWidth="1"/>
  </cols>
  <sheetData>
    <row r="1" spans="1:12" x14ac:dyDescent="0.3">
      <c r="A1" t="s">
        <v>5</v>
      </c>
      <c r="E1" t="s">
        <v>6</v>
      </c>
    </row>
    <row r="2" spans="1:12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</row>
    <row r="3" spans="1:12" x14ac:dyDescent="0.3">
      <c r="A3">
        <v>704</v>
      </c>
      <c r="B3">
        <v>271</v>
      </c>
      <c r="C3">
        <v>532</v>
      </c>
      <c r="E3">
        <v>6.45</v>
      </c>
      <c r="F3">
        <v>19.22</v>
      </c>
      <c r="G3">
        <v>10.130000000000001</v>
      </c>
    </row>
    <row r="4" spans="1:12" x14ac:dyDescent="0.3">
      <c r="A4">
        <v>661</v>
      </c>
      <c r="B4">
        <v>353</v>
      </c>
      <c r="C4">
        <v>439</v>
      </c>
      <c r="E4">
        <v>5.27</v>
      </c>
      <c r="F4">
        <v>13.48</v>
      </c>
      <c r="G4">
        <v>8.5299999999999994</v>
      </c>
    </row>
    <row r="5" spans="1:12" x14ac:dyDescent="0.3">
      <c r="A5">
        <v>682</v>
      </c>
      <c r="B5">
        <v>389</v>
      </c>
      <c r="C5">
        <v>586</v>
      </c>
      <c r="E5">
        <v>9.08</v>
      </c>
      <c r="F5">
        <v>15.18</v>
      </c>
      <c r="G5">
        <v>7.77</v>
      </c>
    </row>
    <row r="8" spans="1:12" x14ac:dyDescent="0.3">
      <c r="A8" t="s">
        <v>11</v>
      </c>
      <c r="K8" t="s">
        <v>14</v>
      </c>
    </row>
    <row r="9" spans="1:12" x14ac:dyDescent="0.3">
      <c r="A9" t="s">
        <v>12</v>
      </c>
      <c r="B9" t="s">
        <v>13</v>
      </c>
      <c r="K9" t="s">
        <v>12</v>
      </c>
      <c r="L9" t="s">
        <v>13</v>
      </c>
    </row>
    <row r="10" spans="1:12" x14ac:dyDescent="0.3">
      <c r="A10">
        <v>0</v>
      </c>
      <c r="B10">
        <v>0</v>
      </c>
      <c r="K10">
        <v>0</v>
      </c>
      <c r="L10">
        <v>0</v>
      </c>
    </row>
    <row r="11" spans="1:12" x14ac:dyDescent="0.3">
      <c r="A11">
        <v>0.1</v>
      </c>
      <c r="B11">
        <v>100</v>
      </c>
      <c r="K11">
        <v>0.245</v>
      </c>
      <c r="L11">
        <v>2.5</v>
      </c>
    </row>
    <row r="12" spans="1:12" x14ac:dyDescent="0.3">
      <c r="A12">
        <v>0.34499999999999997</v>
      </c>
      <c r="B12">
        <v>300</v>
      </c>
      <c r="K12">
        <v>0.45600000000000002</v>
      </c>
      <c r="L12">
        <v>5.2</v>
      </c>
    </row>
    <row r="13" spans="1:12" x14ac:dyDescent="0.3">
      <c r="A13">
        <v>0.71399999999999997</v>
      </c>
      <c r="B13">
        <v>600</v>
      </c>
      <c r="K13">
        <v>0.625</v>
      </c>
      <c r="L13">
        <v>11.5</v>
      </c>
    </row>
    <row r="14" spans="1:12" x14ac:dyDescent="0.3">
      <c r="A14">
        <v>1.214</v>
      </c>
      <c r="B14">
        <v>1200</v>
      </c>
      <c r="K14">
        <v>1.1140000000000001</v>
      </c>
      <c r="L14">
        <v>21.34</v>
      </c>
    </row>
    <row r="21" spans="1:7" x14ac:dyDescent="0.3">
      <c r="A21" t="s">
        <v>5</v>
      </c>
      <c r="E21" t="s">
        <v>6</v>
      </c>
    </row>
    <row r="22" spans="1:7" x14ac:dyDescent="0.3">
      <c r="A22" t="s">
        <v>12</v>
      </c>
      <c r="E22" t="s">
        <v>12</v>
      </c>
    </row>
    <row r="23" spans="1:7" x14ac:dyDescent="0.3">
      <c r="A23" t="s">
        <v>1</v>
      </c>
      <c r="B23" t="s">
        <v>2</v>
      </c>
      <c r="C23" t="s">
        <v>3</v>
      </c>
      <c r="E23" t="s">
        <v>1</v>
      </c>
      <c r="F23" t="s">
        <v>2</v>
      </c>
      <c r="G23" t="s">
        <v>3</v>
      </c>
    </row>
    <row r="24" spans="1:7" x14ac:dyDescent="0.3">
      <c r="A24">
        <v>0.747</v>
      </c>
      <c r="B24">
        <v>0.29899999999999999</v>
      </c>
      <c r="C24">
        <v>0.56899999999999995</v>
      </c>
      <c r="E24">
        <v>0.40500000000000003</v>
      </c>
      <c r="F24">
        <v>1.044</v>
      </c>
      <c r="G24">
        <v>0.58899999999999997</v>
      </c>
    </row>
    <row r="25" spans="1:7" x14ac:dyDescent="0.3">
      <c r="A25">
        <v>0.70299999999999996</v>
      </c>
      <c r="B25">
        <v>0.38500000000000001</v>
      </c>
      <c r="C25">
        <v>0.47299999999999998</v>
      </c>
      <c r="E25">
        <v>0.34499999999999997</v>
      </c>
      <c r="F25">
        <v>0.75600000000000001</v>
      </c>
      <c r="G25">
        <v>0.50900000000000001</v>
      </c>
    </row>
    <row r="26" spans="1:7" x14ac:dyDescent="0.3">
      <c r="A26">
        <v>0.72499999999999998</v>
      </c>
      <c r="B26">
        <v>0.42099999999999999</v>
      </c>
      <c r="C26">
        <v>0.625</v>
      </c>
      <c r="E26">
        <v>0.53600000000000003</v>
      </c>
      <c r="F26">
        <v>0.84199999999999997</v>
      </c>
      <c r="G26">
        <v>0.47099999999999997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iba1 numbers</vt:lpstr>
      <vt:lpstr>MARKERS PCR</vt:lpstr>
      <vt:lpstr>OXIDATIVE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2024-06-20T07:18:16Z</dcterms:modified>
</cp:coreProperties>
</file>