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DieseArbeitsmappe" defaultThemeVersion="166925"/>
  <mc:AlternateContent xmlns:mc="http://schemas.openxmlformats.org/markup-compatibility/2006">
    <mc:Choice Requires="x15">
      <x15ac:absPath xmlns:x15ac="http://schemas.microsoft.com/office/spreadsheetml/2010/11/ac" url="D:\Masterarbeit\Daten\"/>
    </mc:Choice>
  </mc:AlternateContent>
  <xr:revisionPtr revIDLastSave="0" documentId="13_ncr:1_{40E0863D-9DBC-4831-8924-3E31D741BA74}" xr6:coauthVersionLast="47" xr6:coauthVersionMax="47" xr10:uidLastSave="{00000000-0000-0000-0000-000000000000}"/>
  <bookViews>
    <workbookView xWindow="3360" yWindow="2280" windowWidth="21600" windowHeight="10335" xr2:uid="{00000000-000D-0000-FFFF-FFFF00000000}"/>
  </bookViews>
  <sheets>
    <sheet name="Results" sheetId="8" r:id="rId1"/>
  </sheets>
  <definedNames>
    <definedName name="_xlnm._FilterDatabase" localSheetId="0" hidden="1">Results!$A$2:$AI$15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4" i="8" l="1"/>
  <c r="BG5" i="8"/>
  <c r="BG6" i="8"/>
  <c r="BG7" i="8"/>
  <c r="BG8" i="8"/>
  <c r="BG9" i="8"/>
  <c r="BG10" i="8"/>
  <c r="BG11" i="8"/>
  <c r="BG12" i="8"/>
  <c r="BG13" i="8"/>
  <c r="BG14" i="8"/>
  <c r="BG15" i="8"/>
  <c r="BG3" i="8"/>
  <c r="BF3" i="8" l="1"/>
  <c r="BE3" i="8"/>
  <c r="BC3" i="8"/>
  <c r="BB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Pia Voitz</author>
    <author>Voitz, Pia</author>
  </authors>
  <commentList>
    <comment ref="G2" authorId="0" shapeId="0" xr:uid="{A403C55E-4400-4DAD-8506-B7864110EC5C}">
      <text>
        <r>
          <rPr>
            <b/>
            <sz val="9"/>
            <color indexed="81"/>
            <rFont val="Tahoma"/>
            <family val="2"/>
          </rPr>
          <t>Pia Voitz:</t>
        </r>
        <r>
          <rPr>
            <sz val="9"/>
            <color indexed="81"/>
            <rFont val="Tahoma"/>
            <family val="2"/>
          </rPr>
          <t xml:space="preserve">
&lt; 5 year 1
6-15 yea  2
&gt; 15 years 3</t>
        </r>
      </text>
    </comment>
    <comment ref="I2" authorId="0" shapeId="0" xr:uid="{643D4C0D-429F-49C6-B1A5-4541C26A657F}">
      <text>
        <r>
          <rPr>
            <b/>
            <sz val="9"/>
            <color indexed="81"/>
            <rFont val="Tahoma"/>
            <family val="2"/>
          </rPr>
          <t>Pia Voitz:</t>
        </r>
        <r>
          <rPr>
            <sz val="9"/>
            <color indexed="81"/>
            <rFont val="Tahoma"/>
            <family val="2"/>
          </rPr>
          <t xml:space="preserve">
&lt;5 km 1
5-15 km 2
&gt; 15 km 3</t>
        </r>
      </text>
    </comment>
    <comment ref="AF2" authorId="1" shapeId="0" xr:uid="{903CE9A3-CE08-4143-940D-BA1853673B62}">
      <text>
        <r>
          <rPr>
            <b/>
            <sz val="9"/>
            <color indexed="81"/>
            <rFont val="Segoe UI"/>
            <family val="2"/>
          </rPr>
          <t>Voitz, Pia:</t>
        </r>
        <r>
          <rPr>
            <sz val="9"/>
            <color indexed="81"/>
            <rFont val="Segoe UI"/>
            <family val="2"/>
          </rPr>
          <t xml:space="preserve">
komma in Reihe Q durch punkt ersetzen? C/N ratio ok?</t>
        </r>
      </text>
    </comment>
    <comment ref="AM2" authorId="1" shapeId="0" xr:uid="{6111295C-8C7F-4233-918C-102AA76426BA}">
      <text>
        <r>
          <rPr>
            <b/>
            <sz val="9"/>
            <color indexed="81"/>
            <rFont val="Segoe UI"/>
            <family val="2"/>
          </rPr>
          <t>Voitz, Pia:</t>
        </r>
        <r>
          <rPr>
            <sz val="9"/>
            <color indexed="81"/>
            <rFont val="Segoe UI"/>
            <family val="2"/>
          </rPr>
          <t xml:space="preserve">
component (ng/g)</t>
        </r>
      </text>
    </comment>
  </commentList>
</comments>
</file>

<file path=xl/sharedStrings.xml><?xml version="1.0" encoding="utf-8"?>
<sst xmlns="http://schemas.openxmlformats.org/spreadsheetml/2006/main" count="204" uniqueCount="132">
  <si>
    <t>Latitude</t>
  </si>
  <si>
    <t>Longitude</t>
  </si>
  <si>
    <t>Elevation</t>
  </si>
  <si>
    <t>Active_Layer_Depth</t>
  </si>
  <si>
    <t>Soil_Pit_Depth</t>
  </si>
  <si>
    <t>Depth_Top</t>
  </si>
  <si>
    <t>Depth_Bottom</t>
  </si>
  <si>
    <t>Depth_Sample</t>
  </si>
  <si>
    <t>Temperature</t>
  </si>
  <si>
    <t>Moisture</t>
  </si>
  <si>
    <t>Resistivity</t>
  </si>
  <si>
    <t>Weight_Wet</t>
  </si>
  <si>
    <t>Description</t>
  </si>
  <si>
    <t>Comment</t>
  </si>
  <si>
    <t/>
  </si>
  <si>
    <t>19.07.2022</t>
  </si>
  <si>
    <t>22.07.2022</t>
  </si>
  <si>
    <t>?</t>
  </si>
  <si>
    <t>edge 1: 9.8, edge 2: 19.3</t>
  </si>
  <si>
    <t>too dry</t>
  </si>
  <si>
    <t>edge 1: too dry, edge 2: 46</t>
  </si>
  <si>
    <t>medium to darrk brown, undecomposed plant material, may fine roots. Stone sample in seperate pak called "O1-Stone".</t>
  </si>
  <si>
    <t>fine and larger roots. darrk brown. In general quite homogenous.  undecomposed plant material. A lot of partly decomposed wood.</t>
  </si>
  <si>
    <t>many finer and thicker roots, undecomposed plant material (a lot peat mosses)</t>
  </si>
  <si>
    <t>Darker brown.Many roots. Undecomposed plant materials from litter horizon.</t>
  </si>
  <si>
    <t>Quite decomposed plant material. Many thinner and a few larger roots. Darker brown.</t>
  </si>
  <si>
    <t>Many roots. Gradient in color from light brown (adjacent to burnt and litter horizon), to darker brown (adjacent to mineral horizon M1). In both cases rather little decomposed plant material.</t>
  </si>
  <si>
    <t>Thin organic horzion, rather undecomposed plant material. Fewer and smaller rocks than in M1 and M2.</t>
  </si>
  <si>
    <t>Roughly to more decomposed plant material.  Many thicker and thinner roots.</t>
  </si>
  <si>
    <t>Only roughly decomposed, mainly mosses, brown. Many thicker and thinner roots, one thick root of approx. 2.5 cm. Larger piece of dead woodd.</t>
  </si>
  <si>
    <t>Mainly thick roots in hardly decomposed moss layer. Only shortly before M1/M2 dark brown soil.</t>
  </si>
  <si>
    <t>Thick layer of mainly hardly decomposed moss, only super thin layer of well decomposed soil, that was already mixed with M1.</t>
  </si>
  <si>
    <t>A lot of thick and thin root (soil pit between three picea).Brown well decomposed in the bottom already mixed with M1, no clear transition between O1 and M1. Some grey spots around the roots, rather Myzel than soil.  Everywhere in O1 large rocks (diameter of up to 15 cm)</t>
  </si>
  <si>
    <t>Hardly decomposed plant material, mainly moss. A lot of roots from Salix and grasses and some thicker from Picea. Above water.</t>
  </si>
  <si>
    <t>18.07.2022</t>
  </si>
  <si>
    <t>25.07.2022</t>
  </si>
  <si>
    <t>19.08.2022</t>
  </si>
  <si>
    <t>21.08.2022</t>
  </si>
  <si>
    <t>31.08.2022</t>
  </si>
  <si>
    <t>03.09.2022</t>
  </si>
  <si>
    <t>06.09.2022</t>
  </si>
  <si>
    <t>11.09.2022</t>
  </si>
  <si>
    <t>14.09.2022</t>
  </si>
  <si>
    <t>16.09.2022</t>
  </si>
  <si>
    <t>20.09.2022</t>
  </si>
  <si>
    <t>Plot_Type</t>
  </si>
  <si>
    <t>Forest</t>
  </si>
  <si>
    <t>23LGE0169</t>
  </si>
  <si>
    <t>EN22-005-VAX-SP-O1-BM</t>
  </si>
  <si>
    <t>23LGE0172</t>
  </si>
  <si>
    <t>EN22-006-VAX-SP-O-BM</t>
  </si>
  <si>
    <t>23LGE0181</t>
  </si>
  <si>
    <t>EN22-009-VAX-SP-O-BM</t>
  </si>
  <si>
    <t>23LGE0189</t>
  </si>
  <si>
    <t>EN22-012-VAX-SP-O-BM</t>
  </si>
  <si>
    <t>23LGE0213</t>
  </si>
  <si>
    <t>EN22-037-VCX-SP-O-BM</t>
  </si>
  <si>
    <t>23LGE0216</t>
  </si>
  <si>
    <t>EN22-039-VAX-SP-O-BM</t>
  </si>
  <si>
    <t>23LGE0235</t>
  </si>
  <si>
    <t>EN22-049-VAX-SP-O-BM</t>
  </si>
  <si>
    <t>23LGE0238</t>
  </si>
  <si>
    <t>EN22-052-VAX-SP-O-BM</t>
  </si>
  <si>
    <t>23LGE0242</t>
  </si>
  <si>
    <t>EN22-055-VAX-SP-O1-BM</t>
  </si>
  <si>
    <t>23LGE0258</t>
  </si>
  <si>
    <t>EN22-060-VAX-SP-O-BM</t>
  </si>
  <si>
    <t>23LGE0270</t>
  </si>
  <si>
    <t>EN22-063-VAX-SP-O-BM</t>
  </si>
  <si>
    <t>23LGE0275</t>
  </si>
  <si>
    <t>EN22-065-VAX-SP-O-BM</t>
  </si>
  <si>
    <t>23LGE0278</t>
  </si>
  <si>
    <t>EN22-069-VAX-SP-O1-BM</t>
  </si>
  <si>
    <t>Sample</t>
  </si>
  <si>
    <t>O</t>
  </si>
  <si>
    <t>Sampling Date</t>
  </si>
  <si>
    <t>Horizon_thickness_cm</t>
  </si>
  <si>
    <t>bulk_density_g/cm^3</t>
  </si>
  <si>
    <t>N.</t>
  </si>
  <si>
    <t>TiC.</t>
  </si>
  <si>
    <t>TOC.</t>
  </si>
  <si>
    <t>TC.</t>
  </si>
  <si>
    <t>C/N_ratio</t>
  </si>
  <si>
    <t>SOC_horizon_kg/m^2</t>
  </si>
  <si>
    <t>SOC_profile_kg/m^2</t>
  </si>
  <si>
    <t>SOC_&lt;10cm_kg/m^2</t>
  </si>
  <si>
    <t>0,49825</t>
  </si>
  <si>
    <t xml:space="preserve"> &lt;  0,10</t>
  </si>
  <si>
    <t>1,16</t>
  </si>
  <si>
    <t>0,5355</t>
  </si>
  <si>
    <t>0,9325</t>
  </si>
  <si>
    <t>0,7465</t>
  </si>
  <si>
    <t>Nap</t>
  </si>
  <si>
    <t>Acy</t>
  </si>
  <si>
    <t>Ace</t>
  </si>
  <si>
    <t>Fle</t>
  </si>
  <si>
    <t>Phe</t>
  </si>
  <si>
    <t>Ant</t>
  </si>
  <si>
    <t>ID AWI</t>
  </si>
  <si>
    <t>horizon</t>
  </si>
  <si>
    <t>fire (years ago)</t>
  </si>
  <si>
    <t>Distance to fire (km)</t>
  </si>
  <si>
    <t>1,5675</t>
  </si>
  <si>
    <t>&lt;1</t>
  </si>
  <si>
    <t>year since fire</t>
  </si>
  <si>
    <t>TOC/N</t>
  </si>
  <si>
    <t>TIC</t>
  </si>
  <si>
    <t>age_category</t>
  </si>
  <si>
    <t>distance_category</t>
  </si>
  <si>
    <t>plot</t>
  </si>
  <si>
    <t>Fla_Fla+Py</t>
  </si>
  <si>
    <t>BaA_BaA+Chr</t>
  </si>
  <si>
    <t>LMW_HLW</t>
  </si>
  <si>
    <t>Ant_Ant+Phe</t>
  </si>
  <si>
    <t>Ipy_Ipy+Bpe</t>
  </si>
  <si>
    <t>Northern Boreal Woodland</t>
  </si>
  <si>
    <t>Subarctic Woodland-Tundra</t>
  </si>
  <si>
    <t>Subarctic Woodland-Tundra/Northern Boreal Woodland</t>
  </si>
  <si>
    <t>Western Boreal Alpine Tundra</t>
  </si>
  <si>
    <t>West-Central Boreal Forest</t>
  </si>
  <si>
    <t>vegetation zone</t>
  </si>
  <si>
    <t>PAH nr.</t>
  </si>
  <si>
    <t>Sum</t>
  </si>
  <si>
    <t>Fla*</t>
  </si>
  <si>
    <t>Py*</t>
  </si>
  <si>
    <t>BaA*</t>
  </si>
  <si>
    <t>Chr*</t>
  </si>
  <si>
    <t>BbF*</t>
  </si>
  <si>
    <t>BaP*</t>
  </si>
  <si>
    <t>Ipy*</t>
  </si>
  <si>
    <t>Bpe*</t>
  </si>
  <si>
    <t>DahA*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</si>
</sst>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scheme val="minor"/>
    </font>
    <font>
      <b/>
      <sz val="11"/>
      <color theme="1"/>
      <name val="Calibri"/>
      <family val="2"/>
      <scheme val="minor"/>
    </font>
    <font>
      <sz val="11"/>
      <color theme="1"/>
      <name val="Calibri"/>
      <family val="2"/>
    </font>
    <font>
      <sz val="11"/>
      <color rgb="FF000000"/>
      <name val="Calibri"/>
      <family val="2"/>
      <charset val="1"/>
    </font>
    <font>
      <b/>
      <sz val="11"/>
      <name val="Calibri"/>
      <family val="2"/>
      <scheme val="minor"/>
    </font>
    <font>
      <sz val="11"/>
      <name val="Calibri"/>
      <family val="2"/>
      <scheme val="minor"/>
    </font>
    <font>
      <b/>
      <sz val="9"/>
      <color indexed="81"/>
      <name val="Segoe UI"/>
      <family val="2"/>
    </font>
    <font>
      <sz val="9"/>
      <color indexed="81"/>
      <name val="Segoe UI"/>
      <family val="2"/>
    </font>
    <font>
      <b/>
      <sz val="11"/>
      <color rgb="FF3F3F3F"/>
      <name val="Calibri"/>
      <family val="2"/>
      <scheme val="minor"/>
    </font>
    <font>
      <b/>
      <u/>
      <sz val="11"/>
      <color theme="1"/>
      <name val="Calibri"/>
      <family val="2"/>
      <scheme val="minor"/>
    </font>
    <font>
      <sz val="9"/>
      <color indexed="81"/>
      <name val="Tahoma"/>
      <family val="2"/>
    </font>
    <font>
      <b/>
      <sz val="9"/>
      <color indexed="81"/>
      <name val="Tahoma"/>
      <family val="2"/>
    </font>
    <font>
      <sz val="12"/>
      <color rgb="FF00000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rgb="FFF2F2F2"/>
      </patternFill>
    </fill>
    <fill>
      <patternFill patternType="solid">
        <fgColor theme="5"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FFC000"/>
        <bgColor indexed="64"/>
      </patternFill>
    </fill>
    <fill>
      <patternFill patternType="solid">
        <fgColor rgb="FFD9E2F3"/>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right/>
      <top style="medium">
        <color rgb="FF8EAADB"/>
      </top>
      <bottom/>
      <diagonal/>
    </border>
  </borders>
  <cellStyleXfs count="5">
    <xf numFmtId="0" fontId="0" fillId="0" borderId="0"/>
    <xf numFmtId="0" fontId="3" fillId="0" borderId="0"/>
    <xf numFmtId="0" fontId="7" fillId="0" borderId="0"/>
    <xf numFmtId="0" fontId="12" fillId="3" borderId="1" applyNumberFormat="0" applyAlignment="0" applyProtection="0"/>
    <xf numFmtId="0" fontId="2" fillId="0" borderId="0"/>
  </cellStyleXfs>
  <cellXfs count="29">
    <xf numFmtId="0" fontId="0" fillId="0" borderId="0" xfId="0"/>
    <xf numFmtId="0" fontId="4" fillId="0" borderId="0" xfId="0" applyFont="1"/>
    <xf numFmtId="3" fontId="0" fillId="0" borderId="0" xfId="0" applyNumberFormat="1"/>
    <xf numFmtId="0" fontId="0" fillId="0" borderId="0" xfId="0" applyAlignment="1">
      <alignment horizontal="right"/>
    </xf>
    <xf numFmtId="0" fontId="6" fillId="0" borderId="0" xfId="1" applyFont="1" applyAlignment="1" applyProtection="1">
      <alignment horizontal="left" vertical="center" wrapText="1"/>
      <protection locked="0"/>
    </xf>
    <xf numFmtId="0" fontId="5" fillId="0" borderId="0" xfId="1" applyFont="1"/>
    <xf numFmtId="0" fontId="8" fillId="0" borderId="0" xfId="1" applyFont="1"/>
    <xf numFmtId="0" fontId="0" fillId="0" borderId="0" xfId="0" applyAlignment="1">
      <alignment horizontal="left"/>
    </xf>
    <xf numFmtId="0" fontId="9" fillId="0" borderId="0" xfId="1" applyFont="1"/>
    <xf numFmtId="0" fontId="2" fillId="0" borderId="0" xfId="1" applyFont="1"/>
    <xf numFmtId="0" fontId="5" fillId="2" borderId="0" xfId="0" applyFont="1" applyFill="1"/>
    <xf numFmtId="0" fontId="5" fillId="2" borderId="0" xfId="0" applyFont="1" applyFill="1" applyAlignment="1">
      <alignment horizontal="center"/>
    </xf>
    <xf numFmtId="3" fontId="0" fillId="0" borderId="0" xfId="0" applyNumberFormat="1" applyAlignment="1">
      <alignment horizontal="left"/>
    </xf>
    <xf numFmtId="0" fontId="4" fillId="2" borderId="0" xfId="0" applyFont="1" applyFill="1"/>
    <xf numFmtId="0" fontId="4" fillId="5" borderId="0" xfId="0" applyFont="1" applyFill="1"/>
    <xf numFmtId="2" fontId="4" fillId="5" borderId="0" xfId="0" applyNumberFormat="1" applyFont="1" applyFill="1"/>
    <xf numFmtId="0" fontId="4" fillId="4" borderId="0" xfId="0" applyFont="1" applyFill="1"/>
    <xf numFmtId="0" fontId="12" fillId="2" borderId="0" xfId="3" applyFill="1" applyBorder="1"/>
    <xf numFmtId="0" fontId="13" fillId="2" borderId="0" xfId="0" applyFont="1" applyFill="1" applyAlignment="1">
      <alignment horizontal="center"/>
    </xf>
    <xf numFmtId="0" fontId="1" fillId="0" borderId="0" xfId="1" applyFont="1"/>
    <xf numFmtId="0" fontId="4" fillId="6" borderId="0" xfId="0" applyFont="1" applyFill="1"/>
    <xf numFmtId="0" fontId="4" fillId="7" borderId="0" xfId="0" applyFont="1" applyFill="1"/>
    <xf numFmtId="0" fontId="16" fillId="8" borderId="2" xfId="0" applyFont="1" applyFill="1" applyBorder="1" applyAlignment="1">
      <alignment vertical="center" wrapText="1"/>
    </xf>
    <xf numFmtId="0" fontId="16" fillId="0" borderId="0" xfId="0" applyFont="1" applyAlignment="1">
      <alignment vertical="center" wrapText="1"/>
    </xf>
    <xf numFmtId="0" fontId="16" fillId="8" borderId="0" xfId="0" applyFont="1" applyFill="1" applyAlignment="1">
      <alignment vertical="center" wrapText="1"/>
    </xf>
    <xf numFmtId="0" fontId="16" fillId="8" borderId="0" xfId="0" applyFont="1" applyFill="1" applyAlignment="1">
      <alignment vertical="center"/>
    </xf>
    <xf numFmtId="0" fontId="16" fillId="0" borderId="0" xfId="0" applyFont="1" applyAlignment="1">
      <alignment vertical="center"/>
    </xf>
    <xf numFmtId="0" fontId="16" fillId="8" borderId="0" xfId="0" applyFont="1" applyFill="1" applyBorder="1" applyAlignment="1">
      <alignment vertical="center"/>
    </xf>
    <xf numFmtId="0" fontId="16" fillId="0" borderId="0" xfId="0" applyFont="1" applyBorder="1" applyAlignment="1">
      <alignment vertical="center"/>
    </xf>
  </cellXfs>
  <cellStyles count="5">
    <cellStyle name="Ausgabe" xfId="3" builtinId="21"/>
    <cellStyle name="Normal 2" xfId="1" xr:uid="{7F34ECB9-A2FD-4426-98F0-AD2768B2023F}"/>
    <cellStyle name="Standard" xfId="0" builtinId="0"/>
    <cellStyle name="Standard 2" xfId="2" xr:uid="{8B981F9F-96C0-43E3-98D2-4D88FFADFD64}"/>
    <cellStyle name="Standard 3" xfId="4" xr:uid="{00000000-0005-0000-0000-000031000000}"/>
  </cellStyles>
  <dxfs count="15">
    <dxf>
      <fill>
        <patternFill>
          <bgColor rgb="FFFFC7CE"/>
        </patternFill>
      </fill>
    </dxf>
    <dxf>
      <font>
        <color rgb="FF9C0006"/>
      </font>
    </dxf>
    <dxf>
      <font>
        <color theme="3" tint="-0.24994659260841701"/>
      </font>
    </dxf>
    <dxf>
      <font>
        <color theme="9" tint="-0.24994659260841701"/>
      </font>
    </dxf>
    <dxf>
      <font>
        <color theme="5"/>
      </font>
    </dxf>
    <dxf>
      <fill>
        <patternFill>
          <bgColor rgb="FFFFC7CE"/>
        </patternFill>
      </fill>
    </dxf>
    <dxf>
      <font>
        <color rgb="FF9C0006"/>
      </font>
    </dxf>
    <dxf>
      <font>
        <color theme="3" tint="-0.24994659260841701"/>
      </font>
    </dxf>
    <dxf>
      <font>
        <color theme="9" tint="-0.24994659260841701"/>
      </font>
    </dxf>
    <dxf>
      <font>
        <color theme="5"/>
      </font>
    </dxf>
    <dxf>
      <font>
        <color rgb="FF9C0006"/>
      </font>
    </dxf>
    <dxf>
      <font>
        <color theme="3" tint="-0.24994659260841701"/>
      </font>
    </dxf>
    <dxf>
      <font>
        <color theme="9" tint="-0.24994659260841701"/>
      </font>
    </dxf>
    <dxf>
      <font>
        <color theme="5"/>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79015-E2AA-4BBF-AD20-A904CC57F05F}">
  <sheetPr codeName="Tabelle1"/>
  <dimension ref="A1:BI28"/>
  <sheetViews>
    <sheetView tabSelected="1" zoomScale="70" zoomScaleNormal="70" workbookViewId="0">
      <pane xSplit="1" topLeftCell="AF1" activePane="topRight" state="frozen"/>
      <selection pane="topRight" activeCell="BA2" sqref="BA2"/>
    </sheetView>
  </sheetViews>
  <sheetFormatPr baseColWidth="10" defaultColWidth="11" defaultRowHeight="15" x14ac:dyDescent="0.25"/>
  <cols>
    <col min="1" max="1" width="12.85546875" bestFit="1" customWidth="1"/>
    <col min="2" max="2" width="28.140625" customWidth="1"/>
    <col min="3" max="3" width="22.42578125" customWidth="1"/>
    <col min="32" max="33" width="19" customWidth="1"/>
    <col min="34" max="35" width="11.42578125" customWidth="1"/>
    <col min="61" max="61" width="27.7109375" customWidth="1"/>
  </cols>
  <sheetData>
    <row r="1" spans="1:61" s="1" customFormat="1" x14ac:dyDescent="0.25">
      <c r="A1" s="13"/>
      <c r="B1" s="13"/>
      <c r="C1" s="13"/>
      <c r="D1" s="13"/>
      <c r="E1" s="13"/>
      <c r="F1" s="13"/>
      <c r="G1" s="13"/>
      <c r="H1" s="13"/>
      <c r="I1" s="13"/>
      <c r="J1" s="14"/>
      <c r="K1" s="14"/>
      <c r="L1" s="14"/>
      <c r="M1" s="15"/>
      <c r="N1" s="14"/>
      <c r="O1" s="14"/>
      <c r="P1" s="14"/>
      <c r="Q1" s="14"/>
      <c r="R1" s="14"/>
      <c r="S1" s="14"/>
      <c r="T1" s="14"/>
      <c r="U1" s="14"/>
      <c r="V1" s="14"/>
      <c r="W1" s="14"/>
      <c r="X1" s="14"/>
      <c r="Y1" s="14"/>
      <c r="Z1" s="13"/>
      <c r="AA1" s="13"/>
      <c r="AB1" s="13"/>
      <c r="AC1" s="13"/>
      <c r="AD1" s="13"/>
      <c r="AE1" s="13"/>
      <c r="AF1" s="13"/>
      <c r="AG1" s="13"/>
      <c r="AH1" s="13"/>
      <c r="AI1" s="13"/>
      <c r="AJ1" s="13"/>
      <c r="AK1" s="13"/>
      <c r="AL1" s="13"/>
      <c r="AM1" s="16"/>
      <c r="AN1" s="16"/>
      <c r="AO1" s="16"/>
      <c r="AP1" s="16"/>
      <c r="AQ1" s="16"/>
      <c r="AR1" s="16"/>
      <c r="AS1" s="16"/>
      <c r="AT1" s="16"/>
      <c r="AU1" s="16"/>
      <c r="AV1" s="16"/>
      <c r="AW1" s="16"/>
      <c r="AX1" s="16"/>
      <c r="AY1" s="16"/>
      <c r="AZ1" s="16"/>
      <c r="BA1" s="16"/>
      <c r="BB1" s="20"/>
      <c r="BC1" s="20"/>
      <c r="BD1" s="20"/>
      <c r="BE1" s="20"/>
      <c r="BF1" s="20"/>
    </row>
    <row r="2" spans="1:61" s="1" customFormat="1" ht="15.75" thickBot="1" x14ac:dyDescent="0.3">
      <c r="A2" s="17" t="s">
        <v>73</v>
      </c>
      <c r="B2" s="17" t="s">
        <v>98</v>
      </c>
      <c r="C2" s="17" t="s">
        <v>109</v>
      </c>
      <c r="D2" s="17" t="s">
        <v>99</v>
      </c>
      <c r="E2" s="17" t="s">
        <v>100</v>
      </c>
      <c r="F2" s="17" t="s">
        <v>104</v>
      </c>
      <c r="G2" s="17" t="s">
        <v>107</v>
      </c>
      <c r="H2" s="17" t="s">
        <v>101</v>
      </c>
      <c r="I2" s="17" t="s">
        <v>108</v>
      </c>
      <c r="J2" s="14" t="s">
        <v>75</v>
      </c>
      <c r="K2" s="14" t="s">
        <v>0</v>
      </c>
      <c r="L2" s="14" t="s">
        <v>1</v>
      </c>
      <c r="M2" s="14" t="s">
        <v>2</v>
      </c>
      <c r="N2" s="14" t="s">
        <v>3</v>
      </c>
      <c r="O2" s="14" t="s">
        <v>4</v>
      </c>
      <c r="P2" s="14" t="s">
        <v>5</v>
      </c>
      <c r="Q2" s="14" t="s">
        <v>6</v>
      </c>
      <c r="R2" s="14" t="s">
        <v>7</v>
      </c>
      <c r="S2" s="14" t="s">
        <v>8</v>
      </c>
      <c r="T2" s="14" t="s">
        <v>9</v>
      </c>
      <c r="U2" s="14" t="s">
        <v>10</v>
      </c>
      <c r="V2" s="14" t="s">
        <v>11</v>
      </c>
      <c r="W2" s="14" t="s">
        <v>12</v>
      </c>
      <c r="X2" s="14" t="s">
        <v>13</v>
      </c>
      <c r="Y2" s="14" t="s">
        <v>45</v>
      </c>
      <c r="Z2" s="10" t="s">
        <v>76</v>
      </c>
      <c r="AA2" s="11" t="s">
        <v>77</v>
      </c>
      <c r="AB2" s="11" t="s">
        <v>78</v>
      </c>
      <c r="AC2" s="11" t="s">
        <v>79</v>
      </c>
      <c r="AD2" s="11" t="s">
        <v>80</v>
      </c>
      <c r="AE2" s="11" t="s">
        <v>81</v>
      </c>
      <c r="AF2" s="11" t="s">
        <v>82</v>
      </c>
      <c r="AG2" s="18" t="s">
        <v>105</v>
      </c>
      <c r="AH2" s="11" t="s">
        <v>106</v>
      </c>
      <c r="AI2" s="11" t="s">
        <v>83</v>
      </c>
      <c r="AJ2" s="11"/>
      <c r="AK2" s="11" t="s">
        <v>84</v>
      </c>
      <c r="AL2" s="11" t="s">
        <v>85</v>
      </c>
      <c r="AM2" s="16" t="s">
        <v>92</v>
      </c>
      <c r="AN2" s="16" t="s">
        <v>93</v>
      </c>
      <c r="AO2" s="16" t="s">
        <v>94</v>
      </c>
      <c r="AP2" s="16" t="s">
        <v>95</v>
      </c>
      <c r="AQ2" s="16" t="s">
        <v>96</v>
      </c>
      <c r="AR2" s="16" t="s">
        <v>97</v>
      </c>
      <c r="AS2" s="16" t="s">
        <v>123</v>
      </c>
      <c r="AT2" s="16" t="s">
        <v>124</v>
      </c>
      <c r="AU2" s="16" t="s">
        <v>125</v>
      </c>
      <c r="AV2" s="16" t="s">
        <v>126</v>
      </c>
      <c r="AW2" s="16" t="s">
        <v>127</v>
      </c>
      <c r="AX2" s="16" t="s">
        <v>128</v>
      </c>
      <c r="AY2" s="16" t="s">
        <v>129</v>
      </c>
      <c r="AZ2" s="16" t="s">
        <v>130</v>
      </c>
      <c r="BA2" s="16" t="s">
        <v>131</v>
      </c>
      <c r="BB2" s="20" t="s">
        <v>112</v>
      </c>
      <c r="BC2" s="20" t="s">
        <v>113</v>
      </c>
      <c r="BD2" s="20" t="s">
        <v>114</v>
      </c>
      <c r="BE2" s="20" t="s">
        <v>110</v>
      </c>
      <c r="BF2" s="20" t="s">
        <v>111</v>
      </c>
      <c r="BG2" s="21" t="s">
        <v>122</v>
      </c>
      <c r="BH2" s="21" t="s">
        <v>121</v>
      </c>
      <c r="BI2" s="1" t="s">
        <v>120</v>
      </c>
    </row>
    <row r="3" spans="1:61" ht="15.75" x14ac:dyDescent="0.25">
      <c r="A3" s="4" t="s">
        <v>47</v>
      </c>
      <c r="B3" s="8" t="s">
        <v>48</v>
      </c>
      <c r="C3" s="8">
        <v>5</v>
      </c>
      <c r="D3" s="8" t="s">
        <v>74</v>
      </c>
      <c r="E3" s="6">
        <v>1999</v>
      </c>
      <c r="F3" s="19">
        <v>23</v>
      </c>
      <c r="G3" s="8">
        <v>3</v>
      </c>
      <c r="H3" s="8">
        <v>12.5</v>
      </c>
      <c r="I3" s="8">
        <v>2</v>
      </c>
      <c r="J3" t="s">
        <v>34</v>
      </c>
      <c r="K3">
        <v>67.912000000000006</v>
      </c>
      <c r="L3">
        <v>-133.56339</v>
      </c>
      <c r="M3">
        <v>73</v>
      </c>
      <c r="N3">
        <v>73.5</v>
      </c>
      <c r="O3">
        <v>43</v>
      </c>
      <c r="P3">
        <v>-3</v>
      </c>
      <c r="Q3">
        <v>-13</v>
      </c>
      <c r="R3">
        <v>-10</v>
      </c>
      <c r="S3">
        <v>11.5</v>
      </c>
      <c r="T3">
        <v>58.6</v>
      </c>
      <c r="U3">
        <v>60</v>
      </c>
      <c r="V3">
        <v>51.1</v>
      </c>
      <c r="W3" t="s">
        <v>21</v>
      </c>
      <c r="X3" t="s">
        <v>14</v>
      </c>
      <c r="Y3" t="s">
        <v>46</v>
      </c>
      <c r="Z3">
        <v>10</v>
      </c>
      <c r="AA3">
        <v>0.299185215</v>
      </c>
      <c r="AB3" t="s">
        <v>86</v>
      </c>
      <c r="AC3" t="s">
        <v>87</v>
      </c>
      <c r="AD3">
        <v>10.583</v>
      </c>
      <c r="AE3">
        <v>10.673999999999999</v>
      </c>
      <c r="AF3">
        <v>21.422980431510283</v>
      </c>
      <c r="AG3">
        <v>21.240341194179628</v>
      </c>
      <c r="AH3">
        <v>9.0999999999999304E-2</v>
      </c>
      <c r="AI3">
        <v>3.1662771303449997</v>
      </c>
      <c r="AL3">
        <v>3.4426712355425995</v>
      </c>
      <c r="AM3">
        <v>0</v>
      </c>
      <c r="AN3">
        <v>0</v>
      </c>
      <c r="AO3">
        <v>0</v>
      </c>
      <c r="AP3">
        <v>0</v>
      </c>
      <c r="AQ3">
        <v>78.780225778246447</v>
      </c>
      <c r="AR3">
        <v>0</v>
      </c>
      <c r="AS3">
        <v>35.381990230727787</v>
      </c>
      <c r="AT3">
        <v>60.041966095228389</v>
      </c>
      <c r="AU3">
        <v>26.819000472464595</v>
      </c>
      <c r="AV3">
        <v>123.94248180620971</v>
      </c>
      <c r="AW3">
        <v>157.01769907689439</v>
      </c>
      <c r="AX3">
        <v>26.47086949715078</v>
      </c>
      <c r="AY3">
        <v>25.821871851232878</v>
      </c>
      <c r="AZ3">
        <v>208.27074053505453</v>
      </c>
      <c r="BA3">
        <v>11.390637136327909</v>
      </c>
      <c r="BB3">
        <f>SUM(AM3:AS3)/SUM(AT3:BA3)</f>
        <v>0.17844112142498242</v>
      </c>
      <c r="BC3">
        <f>AR3/(AR3+AQ3)</f>
        <v>0</v>
      </c>
      <c r="BE3">
        <f>AS3/(AS3+AT3)</f>
        <v>0.37078729066595584</v>
      </c>
      <c r="BF3">
        <f>AU3/(AU3+AV3)</f>
        <v>0.17789026790603685</v>
      </c>
      <c r="BG3">
        <f>SUM(AM3:BA3)</f>
        <v>753.93748247953738</v>
      </c>
      <c r="BH3">
        <v>10</v>
      </c>
      <c r="BI3" s="22" t="s">
        <v>115</v>
      </c>
    </row>
    <row r="4" spans="1:61" ht="15.75" x14ac:dyDescent="0.25">
      <c r="A4" s="4" t="s">
        <v>49</v>
      </c>
      <c r="B4" s="9" t="s">
        <v>50</v>
      </c>
      <c r="C4" s="9">
        <v>6</v>
      </c>
      <c r="D4" s="9" t="s">
        <v>74</v>
      </c>
      <c r="E4" s="5">
        <v>2012</v>
      </c>
      <c r="F4" s="19">
        <v>10</v>
      </c>
      <c r="G4" s="8">
        <v>2</v>
      </c>
      <c r="H4" s="19">
        <v>73</v>
      </c>
      <c r="I4" s="19">
        <v>3</v>
      </c>
      <c r="J4" t="s">
        <v>15</v>
      </c>
      <c r="K4">
        <v>68.725620000000006</v>
      </c>
      <c r="L4">
        <v>-133.53305</v>
      </c>
      <c r="M4">
        <v>125</v>
      </c>
      <c r="N4">
        <v>35</v>
      </c>
      <c r="O4">
        <v>35</v>
      </c>
      <c r="P4">
        <v>-2</v>
      </c>
      <c r="Q4">
        <v>-35</v>
      </c>
      <c r="R4">
        <v>-19</v>
      </c>
      <c r="S4">
        <v>9</v>
      </c>
      <c r="T4">
        <v>57.4</v>
      </c>
      <c r="U4">
        <v>33</v>
      </c>
      <c r="V4">
        <v>64.400000000000006</v>
      </c>
      <c r="W4" t="s">
        <v>22</v>
      </c>
      <c r="X4" t="s">
        <v>14</v>
      </c>
      <c r="Y4" t="s">
        <v>46</v>
      </c>
      <c r="Z4">
        <v>33</v>
      </c>
      <c r="AA4">
        <v>0.211049285</v>
      </c>
      <c r="AB4" s="2">
        <v>25675</v>
      </c>
      <c r="AC4" t="s">
        <v>87</v>
      </c>
      <c r="AD4">
        <v>44.500999999999998</v>
      </c>
      <c r="AE4">
        <v>44.573</v>
      </c>
      <c r="AF4">
        <v>17.360467380720547</v>
      </c>
      <c r="AG4">
        <v>17.332424537487828</v>
      </c>
      <c r="AH4">
        <v>7.2000000000002728E-2</v>
      </c>
      <c r="AI4">
        <v>30.993283964890498</v>
      </c>
      <c r="AK4">
        <v>31.984079574280496</v>
      </c>
      <c r="AL4">
        <v>8.504318994818</v>
      </c>
      <c r="AM4">
        <v>0</v>
      </c>
      <c r="AN4">
        <v>0</v>
      </c>
      <c r="AO4">
        <v>0</v>
      </c>
      <c r="AP4">
        <v>0</v>
      </c>
      <c r="AQ4">
        <v>23.61355661152697</v>
      </c>
      <c r="AR4">
        <v>0</v>
      </c>
      <c r="AS4">
        <v>11.598565417591644</v>
      </c>
      <c r="AT4">
        <v>18.338873010608552</v>
      </c>
      <c r="AU4">
        <v>0.48953503639839369</v>
      </c>
      <c r="AV4">
        <v>3.9482887885518734</v>
      </c>
      <c r="AW4">
        <v>7.1612579557645457</v>
      </c>
      <c r="AX4">
        <v>0</v>
      </c>
      <c r="AY4">
        <v>1349.1929655834188</v>
      </c>
      <c r="AZ4">
        <v>0</v>
      </c>
      <c r="BA4">
        <v>0.86704606478913404</v>
      </c>
      <c r="BB4">
        <v>2.6241023920829634E-2</v>
      </c>
      <c r="BC4">
        <v>0</v>
      </c>
      <c r="BE4">
        <v>0.38742678153339039</v>
      </c>
      <c r="BF4">
        <v>0.11030970487069294</v>
      </c>
      <c r="BG4">
        <f t="shared" ref="BG4:BG15" si="0">SUM(AM4:BA4)</f>
        <v>1415.2100884686497</v>
      </c>
      <c r="BH4">
        <v>8</v>
      </c>
      <c r="BI4" s="23" t="s">
        <v>116</v>
      </c>
    </row>
    <row r="5" spans="1:61" ht="15.75" x14ac:dyDescent="0.25">
      <c r="A5" s="4" t="s">
        <v>51</v>
      </c>
      <c r="B5" s="9" t="s">
        <v>52</v>
      </c>
      <c r="C5" s="9">
        <v>9</v>
      </c>
      <c r="D5" s="9" t="s">
        <v>74</v>
      </c>
      <c r="E5" s="5">
        <v>2007</v>
      </c>
      <c r="F5" s="19">
        <v>15</v>
      </c>
      <c r="G5" s="8">
        <v>2</v>
      </c>
      <c r="H5" s="19" t="s">
        <v>103</v>
      </c>
      <c r="I5" s="19">
        <v>1</v>
      </c>
      <c r="J5" t="s">
        <v>16</v>
      </c>
      <c r="K5">
        <v>68.435329999999993</v>
      </c>
      <c r="L5">
        <v>-133.75649999999999</v>
      </c>
      <c r="M5">
        <v>26</v>
      </c>
      <c r="N5">
        <v>50</v>
      </c>
      <c r="O5">
        <v>43</v>
      </c>
      <c r="P5">
        <v>-3</v>
      </c>
      <c r="Q5">
        <v>-30</v>
      </c>
      <c r="R5">
        <v>-11.5</v>
      </c>
      <c r="S5">
        <v>13.3</v>
      </c>
      <c r="T5" t="s">
        <v>18</v>
      </c>
      <c r="U5" t="s">
        <v>20</v>
      </c>
      <c r="V5">
        <v>16.600000000000001</v>
      </c>
      <c r="W5" t="s">
        <v>23</v>
      </c>
      <c r="X5" t="s">
        <v>14</v>
      </c>
      <c r="Y5" t="s">
        <v>46</v>
      </c>
      <c r="Z5">
        <v>27</v>
      </c>
      <c r="AA5">
        <v>0.111983307</v>
      </c>
      <c r="AB5" t="s">
        <v>88</v>
      </c>
      <c r="AC5" t="s">
        <v>87</v>
      </c>
      <c r="AD5">
        <v>48.283000000000001</v>
      </c>
      <c r="AE5">
        <v>48.369</v>
      </c>
      <c r="AF5">
        <v>14.405186385737439</v>
      </c>
      <c r="AG5">
        <v>14.184764991896273</v>
      </c>
      <c r="AH5">
        <v>3.3999999999999808E-2</v>
      </c>
      <c r="AI5">
        <v>14.598603032078701</v>
      </c>
      <c r="AL5">
        <v>5.1585534371355006</v>
      </c>
      <c r="AM5">
        <v>5.7580918366210279</v>
      </c>
      <c r="AN5">
        <v>0</v>
      </c>
      <c r="AO5">
        <v>0</v>
      </c>
      <c r="AP5">
        <v>5.9427457402538479</v>
      </c>
      <c r="AQ5">
        <v>699.86767074976285</v>
      </c>
      <c r="AR5">
        <v>25.292762531897903</v>
      </c>
      <c r="AS5">
        <v>290.86508396618297</v>
      </c>
      <c r="AT5">
        <v>199.05022383267806</v>
      </c>
      <c r="AU5">
        <v>83.978491286786962</v>
      </c>
      <c r="AV5">
        <v>300.45477437539392</v>
      </c>
      <c r="AW5">
        <v>158.51176428087015</v>
      </c>
      <c r="AX5">
        <v>9.7612294232321766</v>
      </c>
      <c r="AY5">
        <v>0</v>
      </c>
      <c r="AZ5">
        <v>27.206618904929705</v>
      </c>
      <c r="BA5">
        <v>0</v>
      </c>
      <c r="BB5">
        <v>1.3181375695167274</v>
      </c>
      <c r="BC5">
        <v>3.4878850763323296E-2</v>
      </c>
      <c r="BE5">
        <v>0.59370482884686704</v>
      </c>
      <c r="BF5">
        <v>0.21844751427048123</v>
      </c>
      <c r="BG5">
        <f t="shared" si="0"/>
        <v>1806.6894569286096</v>
      </c>
      <c r="BH5">
        <v>11</v>
      </c>
      <c r="BI5" s="25" t="s">
        <v>117</v>
      </c>
    </row>
    <row r="6" spans="1:61" ht="15.75" x14ac:dyDescent="0.25">
      <c r="A6" s="4" t="s">
        <v>53</v>
      </c>
      <c r="B6" s="9" t="s">
        <v>54</v>
      </c>
      <c r="C6" s="9">
        <v>12</v>
      </c>
      <c r="D6" s="9" t="s">
        <v>74</v>
      </c>
      <c r="E6" s="5">
        <v>2011</v>
      </c>
      <c r="F6" s="19">
        <v>11</v>
      </c>
      <c r="G6" s="8">
        <v>2</v>
      </c>
      <c r="H6" s="19">
        <v>3.8</v>
      </c>
      <c r="I6" s="19">
        <v>2</v>
      </c>
      <c r="J6" t="s">
        <v>35</v>
      </c>
      <c r="K6">
        <v>68.04213</v>
      </c>
      <c r="L6">
        <v>-133.48858999999999</v>
      </c>
      <c r="M6">
        <v>69</v>
      </c>
      <c r="N6">
        <v>85</v>
      </c>
      <c r="O6">
        <v>52</v>
      </c>
      <c r="P6">
        <v>-2</v>
      </c>
      <c r="Q6">
        <v>-20</v>
      </c>
      <c r="R6">
        <v>-11</v>
      </c>
      <c r="S6">
        <v>11.6</v>
      </c>
      <c r="T6">
        <v>34.1</v>
      </c>
      <c r="U6">
        <v>19</v>
      </c>
      <c r="V6">
        <v>46.9</v>
      </c>
      <c r="W6" t="s">
        <v>24</v>
      </c>
      <c r="X6" t="s">
        <v>14</v>
      </c>
      <c r="Y6" t="s">
        <v>46</v>
      </c>
      <c r="Z6">
        <v>18</v>
      </c>
      <c r="AA6">
        <v>0.18561208300000001</v>
      </c>
      <c r="AB6" s="2">
        <v>1356</v>
      </c>
      <c r="AC6" t="s">
        <v>87</v>
      </c>
      <c r="AD6">
        <v>37.435000000000002</v>
      </c>
      <c r="AE6">
        <v>37.523000000000003</v>
      </c>
      <c r="AF6">
        <v>27.671828908554573</v>
      </c>
      <c r="AG6">
        <v>27.606932153392329</v>
      </c>
      <c r="AH6">
        <v>8.8000000000000966E-2</v>
      </c>
      <c r="AI6">
        <v>12.507098988789004</v>
      </c>
      <c r="AL6">
        <v>6.2130189449632018</v>
      </c>
      <c r="AM6">
        <v>0</v>
      </c>
      <c r="AN6">
        <v>0</v>
      </c>
      <c r="AO6">
        <v>0</v>
      </c>
      <c r="AP6">
        <v>0</v>
      </c>
      <c r="AQ6">
        <v>69.848496850181277</v>
      </c>
      <c r="AR6">
        <v>1.441154866896335</v>
      </c>
      <c r="AS6">
        <v>65.574826399817638</v>
      </c>
      <c r="AT6">
        <v>55.245158565430543</v>
      </c>
      <c r="AU6">
        <v>24.868386261391105</v>
      </c>
      <c r="AV6">
        <v>61.000605140030785</v>
      </c>
      <c r="AW6">
        <v>30.264402187343745</v>
      </c>
      <c r="AX6">
        <v>1.7164514952408587</v>
      </c>
      <c r="AY6">
        <v>0</v>
      </c>
      <c r="AZ6">
        <v>0</v>
      </c>
      <c r="BA6">
        <v>21.785698760139788</v>
      </c>
      <c r="BB6">
        <v>1.1012754523879078</v>
      </c>
      <c r="BC6">
        <v>2.0215484746871092E-2</v>
      </c>
      <c r="BE6">
        <v>0.54274817546682463</v>
      </c>
      <c r="BF6">
        <v>0.28960845883394543</v>
      </c>
      <c r="BG6">
        <f t="shared" si="0"/>
        <v>331.7451805264721</v>
      </c>
      <c r="BH6">
        <v>9</v>
      </c>
      <c r="BI6" s="23" t="s">
        <v>115</v>
      </c>
    </row>
    <row r="7" spans="1:61" ht="15.75" x14ac:dyDescent="0.25">
      <c r="A7" s="4" t="s">
        <v>55</v>
      </c>
      <c r="B7" s="9" t="s">
        <v>56</v>
      </c>
      <c r="C7" s="9">
        <v>37</v>
      </c>
      <c r="D7" s="9" t="s">
        <v>74</v>
      </c>
      <c r="E7" s="5">
        <v>2007</v>
      </c>
      <c r="F7" s="19">
        <v>15</v>
      </c>
      <c r="G7" s="8">
        <v>2</v>
      </c>
      <c r="H7" s="19">
        <v>32.299999999999997</v>
      </c>
      <c r="I7" s="19">
        <v>3</v>
      </c>
      <c r="J7" t="s">
        <v>36</v>
      </c>
      <c r="K7">
        <v>66.627880000000005</v>
      </c>
      <c r="L7">
        <v>-136.29924</v>
      </c>
      <c r="M7">
        <v>699</v>
      </c>
      <c r="N7" t="s">
        <v>17</v>
      </c>
      <c r="O7">
        <v>40</v>
      </c>
      <c r="P7">
        <v>-2</v>
      </c>
      <c r="Q7">
        <v>-15</v>
      </c>
      <c r="R7">
        <v>8.5</v>
      </c>
      <c r="S7">
        <v>11.6</v>
      </c>
      <c r="T7">
        <v>23.1</v>
      </c>
      <c r="U7">
        <v>20</v>
      </c>
      <c r="V7">
        <v>24</v>
      </c>
      <c r="W7" t="s">
        <v>25</v>
      </c>
      <c r="X7" t="s">
        <v>14</v>
      </c>
      <c r="Y7" t="s">
        <v>46</v>
      </c>
      <c r="Z7">
        <v>13</v>
      </c>
      <c r="AA7">
        <v>0.397356916</v>
      </c>
      <c r="AB7" t="s">
        <v>89</v>
      </c>
      <c r="AC7" t="s">
        <v>87</v>
      </c>
      <c r="AD7">
        <v>14.054</v>
      </c>
      <c r="AE7">
        <v>14.128</v>
      </c>
      <c r="AF7">
        <v>26.382819794584503</v>
      </c>
      <c r="AG7">
        <v>26.244631185807659</v>
      </c>
      <c r="AH7">
        <v>7.3999999999999844E-2</v>
      </c>
      <c r="AI7">
        <v>7.2597903267031993</v>
      </c>
      <c r="AL7">
        <v>5.3807770258206</v>
      </c>
      <c r="AM7">
        <v>0.15197800122310318</v>
      </c>
      <c r="AN7">
        <v>0</v>
      </c>
      <c r="AO7">
        <v>0</v>
      </c>
      <c r="AP7">
        <v>0</v>
      </c>
      <c r="AQ7">
        <v>209.91488111259352</v>
      </c>
      <c r="AR7">
        <v>2.0933975285442976</v>
      </c>
      <c r="AS7">
        <v>62.482874435652668</v>
      </c>
      <c r="AT7">
        <v>61.762649134495106</v>
      </c>
      <c r="AU7">
        <v>20.645742025697444</v>
      </c>
      <c r="AV7">
        <v>59.392011450580462</v>
      </c>
      <c r="AW7">
        <v>32.51846492502537</v>
      </c>
      <c r="AX7">
        <v>1.9938503161251926</v>
      </c>
      <c r="AY7">
        <v>0</v>
      </c>
      <c r="AZ7">
        <v>37.423571591558371</v>
      </c>
      <c r="BA7">
        <v>0</v>
      </c>
      <c r="BB7">
        <v>1.2846402721829899</v>
      </c>
      <c r="BC7">
        <v>9.8741310573430482E-3</v>
      </c>
      <c r="BE7">
        <v>0.50289839537257419</v>
      </c>
      <c r="BF7">
        <v>0.25795004393541054</v>
      </c>
      <c r="BG7">
        <f t="shared" si="0"/>
        <v>488.3794205214956</v>
      </c>
      <c r="BH7">
        <v>10</v>
      </c>
      <c r="BI7" s="24" t="s">
        <v>115</v>
      </c>
    </row>
    <row r="8" spans="1:61" ht="15.75" x14ac:dyDescent="0.25">
      <c r="A8" s="4" t="s">
        <v>57</v>
      </c>
      <c r="B8" s="9" t="s">
        <v>58</v>
      </c>
      <c r="C8" s="9">
        <v>39</v>
      </c>
      <c r="D8" s="9" t="s">
        <v>74</v>
      </c>
      <c r="E8" s="5">
        <v>2017</v>
      </c>
      <c r="F8" s="19">
        <v>5</v>
      </c>
      <c r="G8" s="8">
        <v>1</v>
      </c>
      <c r="H8" s="19" t="s">
        <v>103</v>
      </c>
      <c r="I8" s="19">
        <v>1</v>
      </c>
      <c r="J8" t="s">
        <v>37</v>
      </c>
      <c r="K8">
        <v>65.926010000000005</v>
      </c>
      <c r="L8">
        <v>-137.47167999999999</v>
      </c>
      <c r="M8">
        <v>679</v>
      </c>
      <c r="N8">
        <v>56</v>
      </c>
      <c r="O8">
        <v>56</v>
      </c>
      <c r="P8">
        <v>-2</v>
      </c>
      <c r="Q8">
        <v>-20</v>
      </c>
      <c r="R8">
        <v>-11</v>
      </c>
      <c r="S8">
        <v>13.7</v>
      </c>
      <c r="T8">
        <v>12.7</v>
      </c>
      <c r="U8" t="s">
        <v>19</v>
      </c>
      <c r="V8">
        <v>30.8</v>
      </c>
      <c r="W8" t="s">
        <v>26</v>
      </c>
      <c r="X8" t="s">
        <v>14</v>
      </c>
      <c r="Y8" t="s">
        <v>46</v>
      </c>
      <c r="Z8">
        <v>18</v>
      </c>
      <c r="AA8">
        <v>0.12758346600000001</v>
      </c>
      <c r="AB8" s="7" t="s">
        <v>102</v>
      </c>
      <c r="AC8" t="s">
        <v>87</v>
      </c>
      <c r="AD8" s="3">
        <v>47.95</v>
      </c>
      <c r="AE8" s="3">
        <v>48.003</v>
      </c>
      <c r="AF8">
        <v>30.623923444976079</v>
      </c>
      <c r="AG8">
        <v>30.590111642743224</v>
      </c>
      <c r="AH8">
        <v>5.2999999999997272E-2</v>
      </c>
      <c r="AI8">
        <v>11.011728950460002</v>
      </c>
      <c r="AL8">
        <v>6.0986088546426007</v>
      </c>
      <c r="AM8">
        <v>0</v>
      </c>
      <c r="AN8">
        <v>0</v>
      </c>
      <c r="AO8">
        <v>0</v>
      </c>
      <c r="AP8">
        <v>0</v>
      </c>
      <c r="AQ8">
        <v>289.66029739248006</v>
      </c>
      <c r="AR8">
        <v>18.623929756556684</v>
      </c>
      <c r="AS8">
        <v>132.40187302799592</v>
      </c>
      <c r="AT8">
        <v>122.45899862179648</v>
      </c>
      <c r="AU8">
        <v>26.893851177810504</v>
      </c>
      <c r="AV8">
        <v>118.00727618134729</v>
      </c>
      <c r="AW8">
        <v>21.198146781320645</v>
      </c>
      <c r="AX8">
        <v>3.528098343158387</v>
      </c>
      <c r="AY8">
        <v>23.724814853018291</v>
      </c>
      <c r="AZ8">
        <v>0</v>
      </c>
      <c r="BA8">
        <v>0</v>
      </c>
      <c r="BB8">
        <v>2.2891015152688245</v>
      </c>
      <c r="BC8">
        <v>6.0411555689331924E-2</v>
      </c>
      <c r="BE8">
        <v>0.51950647492852897</v>
      </c>
      <c r="BF8">
        <v>0.18560139363961137</v>
      </c>
      <c r="BG8">
        <f t="shared" si="0"/>
        <v>756.49728613548427</v>
      </c>
      <c r="BH8">
        <v>9</v>
      </c>
      <c r="BI8" s="23" t="s">
        <v>115</v>
      </c>
    </row>
    <row r="9" spans="1:61" ht="15.75" x14ac:dyDescent="0.25">
      <c r="A9" s="4" t="s">
        <v>59</v>
      </c>
      <c r="B9" s="9" t="s">
        <v>60</v>
      </c>
      <c r="C9" s="9">
        <v>49</v>
      </c>
      <c r="D9" s="9" t="s">
        <v>74</v>
      </c>
      <c r="E9" s="5">
        <v>2009</v>
      </c>
      <c r="F9" s="19">
        <v>13</v>
      </c>
      <c r="G9" s="8">
        <v>2</v>
      </c>
      <c r="H9" s="19">
        <v>47</v>
      </c>
      <c r="I9" s="19">
        <v>3</v>
      </c>
      <c r="J9" t="s">
        <v>38</v>
      </c>
      <c r="K9">
        <v>64.436790000000002</v>
      </c>
      <c r="L9">
        <v>-138.27916999999999</v>
      </c>
      <c r="M9">
        <v>1112</v>
      </c>
      <c r="N9" t="s">
        <v>17</v>
      </c>
      <c r="O9">
        <v>58</v>
      </c>
      <c r="P9">
        <v>-2</v>
      </c>
      <c r="Q9">
        <v>-13</v>
      </c>
      <c r="R9">
        <v>-7.5</v>
      </c>
      <c r="S9">
        <v>13.6</v>
      </c>
      <c r="T9">
        <v>30.2</v>
      </c>
      <c r="U9">
        <v>48</v>
      </c>
      <c r="V9">
        <v>7.7</v>
      </c>
      <c r="W9" t="s">
        <v>27</v>
      </c>
      <c r="X9" t="s">
        <v>14</v>
      </c>
      <c r="Y9" t="s">
        <v>46</v>
      </c>
      <c r="Z9">
        <v>11</v>
      </c>
      <c r="AA9">
        <v>0.10562400600000001</v>
      </c>
      <c r="AB9" s="12">
        <v>1933</v>
      </c>
      <c r="AC9" s="7" t="s">
        <v>87</v>
      </c>
      <c r="AD9" s="3">
        <v>49.246000000000002</v>
      </c>
      <c r="AE9" s="3">
        <v>49.314999999999998</v>
      </c>
      <c r="AF9">
        <v>25.512157268494565</v>
      </c>
      <c r="AG9">
        <v>25.476461458872219</v>
      </c>
      <c r="AH9">
        <v>6.8999999999995509E-2</v>
      </c>
      <c r="AI9">
        <v>5.7217157794236009</v>
      </c>
      <c r="AL9">
        <v>5.1079582374614478</v>
      </c>
      <c r="AM9">
        <v>0</v>
      </c>
      <c r="AN9">
        <v>0</v>
      </c>
      <c r="AO9">
        <v>0</v>
      </c>
      <c r="AP9">
        <v>0</v>
      </c>
      <c r="AQ9">
        <v>31.997057061117996</v>
      </c>
      <c r="AR9">
        <v>0</v>
      </c>
      <c r="AS9">
        <v>11.238044176837041</v>
      </c>
      <c r="AT9">
        <v>38.055918624097053</v>
      </c>
      <c r="AU9">
        <v>1.1085258937069904</v>
      </c>
      <c r="AV9">
        <v>10.707006399612595</v>
      </c>
      <c r="AW9">
        <v>0.29006432047184816</v>
      </c>
      <c r="AX9">
        <v>0</v>
      </c>
      <c r="AY9">
        <v>0</v>
      </c>
      <c r="AZ9">
        <v>0</v>
      </c>
      <c r="BA9">
        <v>0</v>
      </c>
      <c r="BB9">
        <v>-0.54058808724771668</v>
      </c>
      <c r="BC9">
        <v>0</v>
      </c>
      <c r="BE9">
        <v>0.22798013262232766</v>
      </c>
      <c r="BF9">
        <v>9.3819378271577561E-2</v>
      </c>
      <c r="BG9">
        <f t="shared" si="0"/>
        <v>93.396616475843516</v>
      </c>
      <c r="BH9">
        <v>6</v>
      </c>
      <c r="BI9" s="25" t="s">
        <v>118</v>
      </c>
    </row>
    <row r="10" spans="1:61" ht="15.75" x14ac:dyDescent="0.25">
      <c r="A10" s="4" t="s">
        <v>61</v>
      </c>
      <c r="B10" s="9" t="s">
        <v>62</v>
      </c>
      <c r="C10" s="9">
        <v>52</v>
      </c>
      <c r="D10" s="9" t="s">
        <v>74</v>
      </c>
      <c r="E10" s="5">
        <v>2004</v>
      </c>
      <c r="F10" s="19">
        <v>18</v>
      </c>
      <c r="G10" s="8">
        <v>3</v>
      </c>
      <c r="H10" s="19" t="s">
        <v>103</v>
      </c>
      <c r="I10" s="19">
        <v>1</v>
      </c>
      <c r="J10" t="s">
        <v>39</v>
      </c>
      <c r="K10">
        <v>63.937449999999998</v>
      </c>
      <c r="L10">
        <v>-138.45166</v>
      </c>
      <c r="M10">
        <v>716</v>
      </c>
      <c r="N10">
        <v>104</v>
      </c>
      <c r="O10">
        <v>37</v>
      </c>
      <c r="P10">
        <v>-2</v>
      </c>
      <c r="Q10">
        <v>-10</v>
      </c>
      <c r="R10">
        <v>-6</v>
      </c>
      <c r="S10">
        <v>13.4</v>
      </c>
      <c r="T10">
        <v>6.4</v>
      </c>
      <c r="U10" t="s">
        <v>19</v>
      </c>
      <c r="V10">
        <v>5.7</v>
      </c>
      <c r="W10" t="s">
        <v>28</v>
      </c>
      <c r="X10" t="s">
        <v>14</v>
      </c>
      <c r="Y10" t="s">
        <v>46</v>
      </c>
      <c r="Z10">
        <v>8</v>
      </c>
      <c r="AA10">
        <v>0.15222575499999999</v>
      </c>
      <c r="AB10" s="7" t="s">
        <v>90</v>
      </c>
      <c r="AC10" s="7" t="s">
        <v>87</v>
      </c>
      <c r="AD10" s="3">
        <v>45.92</v>
      </c>
      <c r="AE10" s="3">
        <v>45.975000000000001</v>
      </c>
      <c r="AF10">
        <v>49.302949061662197</v>
      </c>
      <c r="AG10">
        <v>49.243967828418235</v>
      </c>
      <c r="AH10">
        <v>5.4999999999999716E-2</v>
      </c>
      <c r="AI10">
        <v>5.592165335679999</v>
      </c>
      <c r="AL10">
        <v>6.2086256336333987</v>
      </c>
      <c r="AM10">
        <v>0</v>
      </c>
      <c r="AN10">
        <v>0</v>
      </c>
      <c r="AO10">
        <v>0</v>
      </c>
      <c r="AP10">
        <v>0</v>
      </c>
      <c r="AQ10">
        <v>0</v>
      </c>
      <c r="AR10">
        <v>0</v>
      </c>
      <c r="AS10">
        <v>14.474164252165183</v>
      </c>
      <c r="AT10">
        <v>16.785666313974577</v>
      </c>
      <c r="AU10">
        <v>0</v>
      </c>
      <c r="AV10">
        <v>0.76070851206897705</v>
      </c>
      <c r="AW10">
        <v>1.9547849918573554</v>
      </c>
      <c r="AX10">
        <v>0</v>
      </c>
      <c r="AY10">
        <v>0</v>
      </c>
      <c r="AZ10">
        <v>0</v>
      </c>
      <c r="BA10">
        <v>0</v>
      </c>
      <c r="BB10">
        <v>-0.15049183594621718</v>
      </c>
      <c r="BC10" t="e">
        <v>#DIV/0!</v>
      </c>
      <c r="BE10">
        <v>0.46302759771972046</v>
      </c>
      <c r="BF10">
        <v>0</v>
      </c>
      <c r="BG10">
        <f t="shared" si="0"/>
        <v>33.975324070066094</v>
      </c>
      <c r="BH10">
        <v>4</v>
      </c>
      <c r="BI10" s="28" t="s">
        <v>118</v>
      </c>
    </row>
    <row r="11" spans="1:61" ht="15.75" x14ac:dyDescent="0.25">
      <c r="A11" s="4" t="s">
        <v>63</v>
      </c>
      <c r="B11" s="9" t="s">
        <v>64</v>
      </c>
      <c r="C11" s="9">
        <v>55</v>
      </c>
      <c r="D11" s="9" t="s">
        <v>74</v>
      </c>
      <c r="E11" s="5">
        <v>2022</v>
      </c>
      <c r="F11" s="19">
        <v>0</v>
      </c>
      <c r="G11" s="8">
        <v>1</v>
      </c>
      <c r="H11" s="19" t="s">
        <v>103</v>
      </c>
      <c r="I11" s="19">
        <v>1</v>
      </c>
      <c r="J11" t="s">
        <v>40</v>
      </c>
      <c r="K11">
        <v>63.26773</v>
      </c>
      <c r="L11">
        <v>-136.56897000000001</v>
      </c>
      <c r="M11">
        <v>586</v>
      </c>
      <c r="N11" t="s">
        <v>17</v>
      </c>
      <c r="O11">
        <v>47</v>
      </c>
      <c r="P11">
        <v>-2</v>
      </c>
      <c r="Q11">
        <v>-13</v>
      </c>
      <c r="R11">
        <v>-9.5</v>
      </c>
      <c r="S11">
        <v>12.6</v>
      </c>
      <c r="T11">
        <v>14.5</v>
      </c>
      <c r="U11" t="s">
        <v>19</v>
      </c>
      <c r="V11">
        <v>12.8</v>
      </c>
      <c r="W11" t="s">
        <v>29</v>
      </c>
      <c r="X11" t="s">
        <v>14</v>
      </c>
      <c r="Y11" t="s">
        <v>46</v>
      </c>
      <c r="Z11">
        <v>11</v>
      </c>
      <c r="AA11">
        <v>0.15461049299999999</v>
      </c>
      <c r="AB11" s="12">
        <v>11215</v>
      </c>
      <c r="AC11" s="7" t="s">
        <v>87</v>
      </c>
      <c r="AD11" s="3">
        <v>43.335000000000001</v>
      </c>
      <c r="AE11" s="3">
        <v>43.392000000000003</v>
      </c>
      <c r="AF11">
        <v>38.691038787338393</v>
      </c>
      <c r="AG11">
        <v>38.64021399910834</v>
      </c>
      <c r="AH11">
        <v>5.700000000000216E-2</v>
      </c>
      <c r="AI11">
        <v>7.3700502855704997</v>
      </c>
      <c r="AL11">
        <v>6.0157620472701998</v>
      </c>
      <c r="AM11">
        <v>0</v>
      </c>
      <c r="AN11">
        <v>0</v>
      </c>
      <c r="AO11">
        <v>0</v>
      </c>
      <c r="AP11">
        <v>0</v>
      </c>
      <c r="AQ11">
        <v>53.79089124558574</v>
      </c>
      <c r="AR11">
        <v>0</v>
      </c>
      <c r="AS11">
        <v>7.6533285396462967</v>
      </c>
      <c r="AT11">
        <v>0</v>
      </c>
      <c r="AU11">
        <v>2.2264530361274328</v>
      </c>
      <c r="AV11">
        <v>8.4874339541403785</v>
      </c>
      <c r="AW11">
        <v>99.143560150988819</v>
      </c>
      <c r="AX11">
        <v>0</v>
      </c>
      <c r="AY11">
        <v>0</v>
      </c>
      <c r="AZ11">
        <v>0</v>
      </c>
      <c r="BA11">
        <v>30.19331557369204</v>
      </c>
      <c r="BB11">
        <v>-0.48636455868390333</v>
      </c>
      <c r="BC11">
        <v>0</v>
      </c>
      <c r="BE11">
        <v>-1.6393989040979375</v>
      </c>
      <c r="BF11">
        <v>0.20781001686408296</v>
      </c>
      <c r="BG11">
        <f t="shared" si="0"/>
        <v>201.49498250018073</v>
      </c>
      <c r="BH11">
        <v>7</v>
      </c>
      <c r="BI11" s="25" t="s">
        <v>118</v>
      </c>
    </row>
    <row r="12" spans="1:61" ht="15.75" x14ac:dyDescent="0.25">
      <c r="A12" s="4" t="s">
        <v>65</v>
      </c>
      <c r="B12" s="9" t="s">
        <v>66</v>
      </c>
      <c r="C12" s="9">
        <v>60</v>
      </c>
      <c r="D12" s="9" t="s">
        <v>74</v>
      </c>
      <c r="E12" s="5">
        <v>1998</v>
      </c>
      <c r="F12" s="19">
        <v>24</v>
      </c>
      <c r="G12" s="8">
        <v>3</v>
      </c>
      <c r="H12" s="19" t="s">
        <v>103</v>
      </c>
      <c r="I12" s="19">
        <v>1</v>
      </c>
      <c r="J12" t="s">
        <v>41</v>
      </c>
      <c r="K12">
        <v>61.290779999999998</v>
      </c>
      <c r="L12">
        <v>-135.52422999999999</v>
      </c>
      <c r="M12">
        <v>863</v>
      </c>
      <c r="N12" t="s">
        <v>17</v>
      </c>
      <c r="O12">
        <v>71</v>
      </c>
      <c r="P12">
        <v>-2</v>
      </c>
      <c r="Q12">
        <v>-14</v>
      </c>
      <c r="R12">
        <v>-8</v>
      </c>
      <c r="S12">
        <v>12.8</v>
      </c>
      <c r="T12">
        <v>9.6999999999999904</v>
      </c>
      <c r="U12" t="s">
        <v>19</v>
      </c>
      <c r="V12">
        <v>8.6999999999999904</v>
      </c>
      <c r="W12" t="s">
        <v>30</v>
      </c>
      <c r="X12" t="s">
        <v>14</v>
      </c>
      <c r="Y12" t="s">
        <v>46</v>
      </c>
      <c r="Z12">
        <v>12</v>
      </c>
      <c r="AA12">
        <v>9.8469793E-2</v>
      </c>
      <c r="AB12" s="2">
        <v>13575</v>
      </c>
      <c r="AC12" t="s">
        <v>87</v>
      </c>
      <c r="AD12">
        <v>47.302999999999997</v>
      </c>
      <c r="AE12">
        <v>47.356999999999999</v>
      </c>
      <c r="AF12">
        <v>34.885451197053406</v>
      </c>
      <c r="AG12">
        <v>34.845672191528543</v>
      </c>
      <c r="AH12">
        <v>5.4000000000002046E-2</v>
      </c>
      <c r="AI12">
        <v>5.5894999419347986</v>
      </c>
      <c r="AL12">
        <v>4.4817569813793989</v>
      </c>
      <c r="AM12">
        <v>0</v>
      </c>
      <c r="AN12">
        <v>0</v>
      </c>
      <c r="AO12">
        <v>0</v>
      </c>
      <c r="AP12">
        <v>0</v>
      </c>
      <c r="AQ12">
        <v>80.353604788115973</v>
      </c>
      <c r="AR12">
        <v>8.9814295932474302</v>
      </c>
      <c r="AS12">
        <v>132.9754801700868</v>
      </c>
      <c r="AT12">
        <v>73.159890589534072</v>
      </c>
      <c r="AU12">
        <v>0</v>
      </c>
      <c r="AV12">
        <v>0</v>
      </c>
      <c r="AW12">
        <v>0</v>
      </c>
      <c r="AX12">
        <v>0</v>
      </c>
      <c r="AY12">
        <v>0</v>
      </c>
      <c r="AZ12">
        <v>0</v>
      </c>
      <c r="BA12">
        <v>2.7742781949923399</v>
      </c>
      <c r="BB12">
        <v>-1.1981680975876283</v>
      </c>
      <c r="BC12">
        <v>0.10053647659558172</v>
      </c>
      <c r="BE12">
        <v>0.64508812670074234</v>
      </c>
      <c r="BF12" t="e">
        <v>#DIV/0!</v>
      </c>
      <c r="BG12">
        <f t="shared" si="0"/>
        <v>298.24468333597662</v>
      </c>
      <c r="BH12">
        <v>5</v>
      </c>
      <c r="BI12" s="26" t="s">
        <v>118</v>
      </c>
    </row>
    <row r="13" spans="1:61" ht="15.75" x14ac:dyDescent="0.25">
      <c r="A13" s="4" t="s">
        <v>67</v>
      </c>
      <c r="B13" s="9" t="s">
        <v>68</v>
      </c>
      <c r="C13" s="9">
        <v>63</v>
      </c>
      <c r="D13" s="9" t="s">
        <v>74</v>
      </c>
      <c r="E13" s="5">
        <v>2004</v>
      </c>
      <c r="F13" s="19">
        <v>18</v>
      </c>
      <c r="G13" s="8">
        <v>3</v>
      </c>
      <c r="H13" s="19" t="s">
        <v>103</v>
      </c>
      <c r="I13" s="19">
        <v>1</v>
      </c>
      <c r="J13" t="s">
        <v>42</v>
      </c>
      <c r="K13">
        <v>59.969439999999999</v>
      </c>
      <c r="L13">
        <v>-127.49657999999999</v>
      </c>
      <c r="M13">
        <v>664</v>
      </c>
      <c r="N13" t="s">
        <v>17</v>
      </c>
      <c r="O13">
        <v>54</v>
      </c>
      <c r="P13">
        <v>-2</v>
      </c>
      <c r="Q13">
        <v>-16</v>
      </c>
      <c r="R13">
        <v>-9</v>
      </c>
      <c r="S13">
        <v>13.7</v>
      </c>
      <c r="T13">
        <v>5.2</v>
      </c>
      <c r="U13" t="s">
        <v>19</v>
      </c>
      <c r="V13">
        <v>5.5</v>
      </c>
      <c r="W13" t="s">
        <v>31</v>
      </c>
      <c r="X13" t="s">
        <v>14</v>
      </c>
      <c r="Y13" t="s">
        <v>46</v>
      </c>
      <c r="Z13">
        <v>14</v>
      </c>
      <c r="AA13">
        <v>0.118938792</v>
      </c>
      <c r="AB13" t="s">
        <v>91</v>
      </c>
      <c r="AC13" t="s">
        <v>87</v>
      </c>
      <c r="AD13">
        <v>49.146999999999998</v>
      </c>
      <c r="AE13">
        <v>49.237000000000002</v>
      </c>
      <c r="AF13">
        <v>65.95713328868051</v>
      </c>
      <c r="AG13">
        <v>65.836570663094435</v>
      </c>
      <c r="AH13">
        <v>9.0000000000003411E-2</v>
      </c>
      <c r="AI13">
        <v>8.1836787345935988</v>
      </c>
      <c r="AL13">
        <v>5.9514721054751991</v>
      </c>
      <c r="AM13">
        <v>0</v>
      </c>
      <c r="AN13">
        <v>0</v>
      </c>
      <c r="AO13">
        <v>0</v>
      </c>
      <c r="AP13">
        <v>0</v>
      </c>
      <c r="AQ13">
        <v>18.265982248717737</v>
      </c>
      <c r="AR13">
        <v>0</v>
      </c>
      <c r="AS13">
        <v>0</v>
      </c>
      <c r="AT13">
        <v>0</v>
      </c>
      <c r="AU13">
        <v>0</v>
      </c>
      <c r="AV13">
        <v>0</v>
      </c>
      <c r="AW13">
        <v>0</v>
      </c>
      <c r="AX13">
        <v>0</v>
      </c>
      <c r="AY13">
        <v>0</v>
      </c>
      <c r="AZ13">
        <v>0</v>
      </c>
      <c r="BA13">
        <v>0</v>
      </c>
      <c r="BB13">
        <v>-6.0198662796482694E-3</v>
      </c>
      <c r="BC13">
        <v>0</v>
      </c>
      <c r="BE13">
        <v>0.30150183552855175</v>
      </c>
      <c r="BF13" t="e">
        <v>#DIV/0!</v>
      </c>
      <c r="BG13">
        <f t="shared" si="0"/>
        <v>18.265982248717737</v>
      </c>
      <c r="BH13">
        <v>1</v>
      </c>
      <c r="BI13" s="27" t="s">
        <v>119</v>
      </c>
    </row>
    <row r="14" spans="1:61" ht="15.75" x14ac:dyDescent="0.25">
      <c r="A14" s="4" t="s">
        <v>69</v>
      </c>
      <c r="B14" s="9" t="s">
        <v>70</v>
      </c>
      <c r="C14" s="9">
        <v>65</v>
      </c>
      <c r="D14" s="9" t="s">
        <v>74</v>
      </c>
      <c r="E14" s="5">
        <v>1989</v>
      </c>
      <c r="F14" s="19">
        <v>33</v>
      </c>
      <c r="G14" s="8">
        <v>3</v>
      </c>
      <c r="H14" s="19" t="s">
        <v>103</v>
      </c>
      <c r="I14" s="19">
        <v>1</v>
      </c>
      <c r="J14" t="s">
        <v>43</v>
      </c>
      <c r="K14">
        <v>59.04522</v>
      </c>
      <c r="L14">
        <v>-125.77607</v>
      </c>
      <c r="M14">
        <v>897</v>
      </c>
      <c r="N14" t="s">
        <v>17</v>
      </c>
      <c r="O14">
        <v>52</v>
      </c>
      <c r="P14">
        <v>-2</v>
      </c>
      <c r="Q14">
        <v>-19</v>
      </c>
      <c r="R14">
        <v>-10.5</v>
      </c>
      <c r="S14">
        <v>15</v>
      </c>
      <c r="T14">
        <v>16.899999999999899</v>
      </c>
      <c r="U14">
        <v>37</v>
      </c>
      <c r="V14">
        <v>13.5</v>
      </c>
      <c r="W14" t="s">
        <v>32</v>
      </c>
      <c r="X14" t="s">
        <v>14</v>
      </c>
      <c r="Y14" t="s">
        <v>46</v>
      </c>
      <c r="Z14">
        <v>17</v>
      </c>
      <c r="AA14">
        <v>0.17905405399999999</v>
      </c>
      <c r="AB14" s="2">
        <v>12135</v>
      </c>
      <c r="AC14" t="s">
        <v>87</v>
      </c>
      <c r="AD14">
        <v>36.96</v>
      </c>
      <c r="AE14">
        <v>37.027000000000001</v>
      </c>
      <c r="AF14">
        <v>30.512566955088587</v>
      </c>
      <c r="AG14">
        <v>30.457354758961682</v>
      </c>
      <c r="AH14">
        <v>6.7000000000000171E-2</v>
      </c>
      <c r="AI14">
        <v>11.250324320928</v>
      </c>
      <c r="AL14">
        <v>6.1953020608560001</v>
      </c>
      <c r="AM14">
        <v>0</v>
      </c>
      <c r="AN14">
        <v>0</v>
      </c>
      <c r="AO14">
        <v>0</v>
      </c>
      <c r="AP14">
        <v>0</v>
      </c>
      <c r="AQ14">
        <v>52.370207180888663</v>
      </c>
      <c r="AR14">
        <v>6.9389344215533599</v>
      </c>
      <c r="AS14">
        <v>97.469806368004313</v>
      </c>
      <c r="AT14">
        <v>0</v>
      </c>
      <c r="AU14">
        <v>0</v>
      </c>
      <c r="AV14">
        <v>0</v>
      </c>
      <c r="AW14">
        <v>0</v>
      </c>
      <c r="AX14">
        <v>0</v>
      </c>
      <c r="AY14">
        <v>0</v>
      </c>
      <c r="AZ14">
        <v>0</v>
      </c>
      <c r="BA14">
        <v>0</v>
      </c>
      <c r="BB14">
        <v>-0.54681340213398255</v>
      </c>
      <c r="BC14">
        <v>0.11699603524977763</v>
      </c>
      <c r="BE14">
        <v>1.3886684419080775</v>
      </c>
      <c r="BF14" t="e">
        <v>#DIV/0!</v>
      </c>
      <c r="BG14">
        <f t="shared" si="0"/>
        <v>156.77894797044632</v>
      </c>
      <c r="BH14">
        <v>4</v>
      </c>
      <c r="BI14" s="26" t="s">
        <v>119</v>
      </c>
    </row>
    <row r="15" spans="1:61" ht="15.75" x14ac:dyDescent="0.25">
      <c r="A15" s="4" t="s">
        <v>71</v>
      </c>
      <c r="B15" s="9" t="s">
        <v>72</v>
      </c>
      <c r="C15" s="9">
        <v>69</v>
      </c>
      <c r="D15" s="9" t="s">
        <v>74</v>
      </c>
      <c r="E15" s="5">
        <v>2010</v>
      </c>
      <c r="F15" s="19">
        <v>12</v>
      </c>
      <c r="G15" s="8">
        <v>2</v>
      </c>
      <c r="H15" s="19">
        <v>16</v>
      </c>
      <c r="I15" s="19">
        <v>2</v>
      </c>
      <c r="J15" t="s">
        <v>44</v>
      </c>
      <c r="K15">
        <v>58.750439999999998</v>
      </c>
      <c r="L15">
        <v>-121.83291</v>
      </c>
      <c r="M15">
        <v>473</v>
      </c>
      <c r="N15" t="s">
        <v>17</v>
      </c>
      <c r="O15">
        <v>20</v>
      </c>
      <c r="P15">
        <v>-2</v>
      </c>
      <c r="Q15">
        <v>-20</v>
      </c>
      <c r="R15">
        <v>-11</v>
      </c>
      <c r="S15">
        <v>13.4</v>
      </c>
      <c r="T15">
        <v>27.8</v>
      </c>
      <c r="U15">
        <v>22</v>
      </c>
      <c r="V15">
        <v>31.7</v>
      </c>
      <c r="W15" t="s">
        <v>33</v>
      </c>
      <c r="X15" t="s">
        <v>14</v>
      </c>
      <c r="Y15" t="s">
        <v>46</v>
      </c>
      <c r="Z15">
        <v>18</v>
      </c>
      <c r="AA15">
        <v>9.9761526000000003E-2</v>
      </c>
      <c r="AB15" s="2">
        <v>1131</v>
      </c>
      <c r="AC15" t="s">
        <v>87</v>
      </c>
      <c r="AD15">
        <v>47.188000000000002</v>
      </c>
      <c r="AE15">
        <v>47.261000000000003</v>
      </c>
      <c r="AF15">
        <v>41.786914235190096</v>
      </c>
      <c r="AG15">
        <v>41.722369584438553</v>
      </c>
      <c r="AH15">
        <v>7.3000000000000398E-2</v>
      </c>
      <c r="AI15">
        <v>8.4735843999984013</v>
      </c>
      <c r="AK15">
        <v>9.2761538719632011</v>
      </c>
      <c r="AL15">
        <v>4.5686069830752007</v>
      </c>
      <c r="AM15">
        <v>0</v>
      </c>
      <c r="AN15">
        <v>0</v>
      </c>
      <c r="AO15">
        <v>0</v>
      </c>
      <c r="AP15">
        <v>0</v>
      </c>
      <c r="AQ15">
        <v>72.76393104233523</v>
      </c>
      <c r="AR15">
        <v>10.156727113603766</v>
      </c>
      <c r="AS15">
        <v>113.13572683710171</v>
      </c>
      <c r="AT15">
        <v>96.584051545753582</v>
      </c>
      <c r="AU15">
        <v>0</v>
      </c>
      <c r="AV15">
        <v>0</v>
      </c>
      <c r="AW15">
        <v>0</v>
      </c>
      <c r="AX15">
        <v>0</v>
      </c>
      <c r="AY15">
        <v>0</v>
      </c>
      <c r="AZ15">
        <v>0</v>
      </c>
      <c r="BA15">
        <v>0</v>
      </c>
      <c r="BB15">
        <v>-1.0848469347323482</v>
      </c>
      <c r="BC15">
        <v>0.1224872949573461</v>
      </c>
      <c r="BE15">
        <v>0.53946140754815253</v>
      </c>
      <c r="BF15" t="e">
        <v>#DIV/0!</v>
      </c>
      <c r="BG15">
        <f t="shared" si="0"/>
        <v>292.64043653879429</v>
      </c>
      <c r="BH15">
        <v>4</v>
      </c>
      <c r="BI15" s="24" t="s">
        <v>119</v>
      </c>
    </row>
    <row r="16" spans="1:61" x14ac:dyDescent="0.25">
      <c r="A16" s="4"/>
      <c r="B16" s="4"/>
      <c r="C16" s="4"/>
      <c r="D16" s="3"/>
      <c r="E16" s="3"/>
      <c r="F16" s="3"/>
      <c r="G16" s="3"/>
    </row>
    <row r="17" spans="1:7" x14ac:dyDescent="0.25">
      <c r="A17" s="4"/>
    </row>
    <row r="18" spans="1:7" x14ac:dyDescent="0.25">
      <c r="A18" s="4"/>
    </row>
    <row r="19" spans="1:7" x14ac:dyDescent="0.25">
      <c r="A19" s="4"/>
    </row>
    <row r="20" spans="1:7" x14ac:dyDescent="0.25">
      <c r="A20" s="4"/>
    </row>
    <row r="21" spans="1:7" x14ac:dyDescent="0.25">
      <c r="A21" s="4"/>
    </row>
    <row r="22" spans="1:7" x14ac:dyDescent="0.25">
      <c r="A22" s="4"/>
      <c r="B22" s="4"/>
      <c r="C22" s="4"/>
      <c r="D22" s="3"/>
      <c r="E22" s="3"/>
      <c r="F22" s="3"/>
      <c r="G22" s="3"/>
    </row>
    <row r="23" spans="1:7" x14ac:dyDescent="0.25">
      <c r="A23" s="4"/>
      <c r="B23" s="4"/>
      <c r="C23" s="4"/>
      <c r="D23" s="3"/>
      <c r="E23" s="3"/>
      <c r="F23" s="3"/>
      <c r="G23" s="3"/>
    </row>
    <row r="24" spans="1:7" x14ac:dyDescent="0.25">
      <c r="A24" s="4"/>
      <c r="B24" s="4"/>
      <c r="C24" s="4"/>
      <c r="D24" s="3"/>
      <c r="E24" s="3"/>
      <c r="F24" s="3"/>
      <c r="G24" s="3"/>
    </row>
    <row r="25" spans="1:7" x14ac:dyDescent="0.25">
      <c r="A25" s="4"/>
      <c r="B25" s="4"/>
      <c r="C25" s="4"/>
      <c r="D25" s="3"/>
      <c r="E25" s="3"/>
      <c r="F25" s="3"/>
      <c r="G25" s="3"/>
    </row>
    <row r="26" spans="1:7" x14ac:dyDescent="0.25">
      <c r="A26" s="4"/>
      <c r="B26" s="4"/>
      <c r="C26" s="4"/>
      <c r="D26" s="3"/>
      <c r="E26" s="3"/>
      <c r="F26" s="3"/>
      <c r="G26" s="3"/>
    </row>
    <row r="27" spans="1:7" x14ac:dyDescent="0.25">
      <c r="A27" s="4"/>
      <c r="B27" s="4"/>
      <c r="C27" s="4"/>
      <c r="D27" s="3"/>
      <c r="E27" s="3"/>
      <c r="F27" s="3"/>
      <c r="G27" s="3"/>
    </row>
    <row r="28" spans="1:7" x14ac:dyDescent="0.25">
      <c r="A28" s="4"/>
      <c r="B28" s="4"/>
      <c r="C28" s="4"/>
      <c r="D28" s="3"/>
      <c r="E28" s="3"/>
      <c r="F28" s="3"/>
      <c r="G28" s="3"/>
    </row>
  </sheetData>
  <autoFilter ref="A2:AI15" xr:uid="{B8379015-E2AA-4BBF-AD20-A904CC57F05F}"/>
  <conditionalFormatting sqref="F1:F1048576">
    <cfRule type="cellIs" dxfId="14" priority="8" operator="lessThan">
      <formula>100</formula>
    </cfRule>
  </conditionalFormatting>
  <conditionalFormatting sqref="F1:G8">
    <cfRule type="cellIs" dxfId="13" priority="10" operator="between">
      <formula>10</formula>
      <formula>14</formula>
    </cfRule>
    <cfRule type="cellIs" dxfId="12" priority="11" operator="between">
      <formula>9</formula>
      <formula>20</formula>
    </cfRule>
    <cfRule type="cellIs" dxfId="11" priority="12" operator="lessThan">
      <formula>6</formula>
    </cfRule>
    <cfRule type="cellIs" dxfId="10" priority="13" operator="greaterThan">
      <formula>20</formula>
    </cfRule>
  </conditionalFormatting>
  <conditionalFormatting sqref="F16:G16 F21:G1048576">
    <cfRule type="cellIs" dxfId="9" priority="18" operator="between">
      <formula>10</formula>
      <formula>14</formula>
    </cfRule>
    <cfRule type="cellIs" dxfId="8" priority="19" operator="between">
      <formula>9</formula>
      <formula>20</formula>
    </cfRule>
    <cfRule type="cellIs" dxfId="7" priority="21" operator="lessThan">
      <formula>6</formula>
    </cfRule>
    <cfRule type="cellIs" dxfId="6" priority="22" operator="greaterThan">
      <formula>20</formula>
    </cfRule>
  </conditionalFormatting>
  <conditionalFormatting sqref="AM1:BA2">
    <cfRule type="cellIs" dxfId="5" priority="9" operator="lessThan">
      <formula>0</formula>
    </cfRule>
  </conditionalFormatting>
  <conditionalFormatting sqref="F9:G15">
    <cfRule type="cellIs" dxfId="4" priority="3" operator="between">
      <formula>10</formula>
      <formula>14</formula>
    </cfRule>
    <cfRule type="cellIs" dxfId="3" priority="4" operator="between">
      <formula>9</formula>
      <formula>20</formula>
    </cfRule>
    <cfRule type="cellIs" dxfId="2" priority="5" operator="lessThan">
      <formula>6</formula>
    </cfRule>
    <cfRule type="cellIs" dxfId="1" priority="6" operator="greaterThan">
      <formula>20</formula>
    </cfRule>
  </conditionalFormatting>
  <conditionalFormatting sqref="AM3:BA3">
    <cfRule type="cellIs" dxfId="0" priority="2" operator="lessThan">
      <formula>0</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Voitz, Pia</cp:lastModifiedBy>
  <dcterms:created xsi:type="dcterms:W3CDTF">2022-08-26T14:15:49Z</dcterms:created>
  <dcterms:modified xsi:type="dcterms:W3CDTF">2024-11-07T09:21:30Z</dcterms:modified>
</cp:coreProperties>
</file>