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35" windowHeight="8430"/>
  </bookViews>
  <sheets>
    <sheet name="1" sheetId="1" r:id="rId1"/>
    <sheet name="2" sheetId="2" r:id="rId2"/>
    <sheet name="3" sheetId="3" r:id="rId3"/>
    <sheet name="4" sheetId="4" r:id="rId4"/>
    <sheet name="5" sheetId="6" r:id="rId5"/>
    <sheet name="科组长汇总表（5新）物理" sheetId="5" r:id="rId6"/>
  </sheets>
  <definedNames>
    <definedName name="_xlnm.Print_Area" localSheetId="0">'1'!$A$2:$C$55</definedName>
    <definedName name="_xlnm.Print_Area" localSheetId="1">'2'!$A$1:$E$57</definedName>
    <definedName name="_xlnm.Print_Area" localSheetId="2">'3'!$A$1:$E$47</definedName>
    <definedName name="_xlnm.Print_Area" localSheetId="3">'4'!$A$1:$E$41</definedName>
    <definedName name="_xlnm.Print_Area" localSheetId="4">'5'!$A$1:$E$41</definedName>
    <definedName name="_xlnm.Print_Area" localSheetId="5">'科组长汇总表（5新）物理'!$A$1:$P$9</definedName>
    <definedName name="_xlnm.Print_Titles" localSheetId="0">'1'!$2:$2</definedName>
    <definedName name="_xlnm.Print_Titles" localSheetId="1">'2'!$1:$1</definedName>
    <definedName name="_xlnm.Print_Titles" localSheetId="2">'3'!$1:$1</definedName>
    <definedName name="_xlnm.Print_Titles" localSheetId="3">'4'!$1:$1</definedName>
    <definedName name="_xlnm.Print_Titles" localSheetId="4">'5'!$1:$1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<sst xmlns="http://schemas.openxmlformats.org/spreadsheetml/2006/main" count="814" uniqueCount="521">
  <si>
    <t>某年某学校某考试某成绩</t>
  </si>
  <si>
    <t>学号</t>
  </si>
  <si>
    <t>姓名</t>
  </si>
  <si>
    <t>成绩</t>
  </si>
  <si>
    <t>94101005</t>
  </si>
  <si>
    <t>李林泽</t>
  </si>
  <si>
    <t>94101028</t>
  </si>
  <si>
    <t>黎恩雅</t>
  </si>
  <si>
    <t>94101006</t>
  </si>
  <si>
    <t>蓝俊海</t>
  </si>
  <si>
    <t>94101054</t>
  </si>
  <si>
    <t>黎嘉惠</t>
  </si>
  <si>
    <t>94101031</t>
  </si>
  <si>
    <t>李华</t>
  </si>
  <si>
    <t>94101009</t>
  </si>
  <si>
    <t>陈子欣</t>
  </si>
  <si>
    <t>94101032</t>
  </si>
  <si>
    <t>林玉凤</t>
  </si>
  <si>
    <t>94101025</t>
  </si>
  <si>
    <t>邓家光</t>
  </si>
  <si>
    <t>94101021</t>
  </si>
  <si>
    <t>谢初玉</t>
  </si>
  <si>
    <t>94101035</t>
  </si>
  <si>
    <t>符文博</t>
  </si>
  <si>
    <t>94101010</t>
  </si>
  <si>
    <t>李丽</t>
  </si>
  <si>
    <t>94101040</t>
  </si>
  <si>
    <t>吴业楸</t>
  </si>
  <si>
    <t>94101022</t>
  </si>
  <si>
    <t>谭雅馨</t>
  </si>
  <si>
    <t>94101050</t>
  </si>
  <si>
    <t>张钰盈</t>
  </si>
  <si>
    <t>94101049</t>
  </si>
  <si>
    <t>陈骏德</t>
  </si>
  <si>
    <t>94101013</t>
  </si>
  <si>
    <t>符刚强</t>
  </si>
  <si>
    <t>94101024</t>
  </si>
  <si>
    <t>黄敏婷</t>
  </si>
  <si>
    <t>94101044</t>
  </si>
  <si>
    <t>王哲豪</t>
  </si>
  <si>
    <t>94101038</t>
  </si>
  <si>
    <t>廖秀雯</t>
  </si>
  <si>
    <t>94101036</t>
  </si>
  <si>
    <t>吕天怡</t>
  </si>
  <si>
    <t>94101034</t>
  </si>
  <si>
    <t>符姜蕾</t>
  </si>
  <si>
    <t>94101030</t>
  </si>
  <si>
    <t>金琼成</t>
  </si>
  <si>
    <t>94101027</t>
  </si>
  <si>
    <t>罗伶娇</t>
  </si>
  <si>
    <t>94101017</t>
  </si>
  <si>
    <t>周进香</t>
  </si>
  <si>
    <t>94101051</t>
  </si>
  <si>
    <t>许桂瑛</t>
  </si>
  <si>
    <t>94101026</t>
  </si>
  <si>
    <t>王正锡</t>
  </si>
  <si>
    <t>94101016</t>
  </si>
  <si>
    <t>蔡春燕</t>
  </si>
  <si>
    <t>94101052</t>
  </si>
  <si>
    <t>符春媛</t>
  </si>
  <si>
    <t>94101047</t>
  </si>
  <si>
    <t>张福婷</t>
  </si>
  <si>
    <t>94101020</t>
  </si>
  <si>
    <t>符殿睿</t>
  </si>
  <si>
    <t>94101029</t>
  </si>
  <si>
    <t>李龙翔</t>
  </si>
  <si>
    <t>94101008</t>
  </si>
  <si>
    <t>余映彤</t>
  </si>
  <si>
    <t>94101041</t>
  </si>
  <si>
    <t>邓至远</t>
  </si>
  <si>
    <t>94101014</t>
  </si>
  <si>
    <t>蔡辉朝</t>
  </si>
  <si>
    <t>94101037</t>
  </si>
  <si>
    <t>郭高磊</t>
  </si>
  <si>
    <t>94101048</t>
  </si>
  <si>
    <t>薛精耀</t>
  </si>
  <si>
    <t>94101042</t>
  </si>
  <si>
    <t>孙秀香</t>
  </si>
  <si>
    <t>94101039</t>
  </si>
  <si>
    <t>王欣莹</t>
  </si>
  <si>
    <t>94101004</t>
  </si>
  <si>
    <t>何建涛</t>
  </si>
  <si>
    <t>94101043</t>
  </si>
  <si>
    <t>陈群辉</t>
  </si>
  <si>
    <t>94101019</t>
  </si>
  <si>
    <t>王颖玲</t>
  </si>
  <si>
    <t>94101007</t>
  </si>
  <si>
    <t>郭高晶</t>
  </si>
  <si>
    <t>94101003</t>
  </si>
  <si>
    <t>何丽文</t>
  </si>
  <si>
    <t>94101018</t>
  </si>
  <si>
    <t>符安琪</t>
  </si>
  <si>
    <t>94101046</t>
  </si>
  <si>
    <t>曾维勇</t>
  </si>
  <si>
    <t>94101023</t>
  </si>
  <si>
    <t>苏爱球</t>
  </si>
  <si>
    <t>94101001</t>
  </si>
  <si>
    <t>董顺怡</t>
  </si>
  <si>
    <t>94101011</t>
  </si>
  <si>
    <t>羊珊瑢</t>
  </si>
  <si>
    <t>94101053</t>
  </si>
  <si>
    <t>黄佳怡</t>
  </si>
  <si>
    <t>94101002</t>
  </si>
  <si>
    <t>羊秀颖</t>
  </si>
  <si>
    <t>94101012</t>
  </si>
  <si>
    <t>吴乾坤</t>
  </si>
  <si>
    <t>94101033</t>
  </si>
  <si>
    <t>羊昱菁</t>
  </si>
  <si>
    <t>94101015</t>
  </si>
  <si>
    <t>吴秋霞</t>
  </si>
  <si>
    <t>94101045</t>
  </si>
  <si>
    <t>王金碧</t>
  </si>
  <si>
    <t>考号</t>
  </si>
  <si>
    <t>班级</t>
  </si>
  <si>
    <t>总分</t>
  </si>
  <si>
    <t>等级</t>
  </si>
  <si>
    <t>94102001</t>
  </si>
  <si>
    <t>周赞贤</t>
  </si>
  <si>
    <t>1302</t>
  </si>
  <si>
    <t>94102002</t>
  </si>
  <si>
    <t>羊志彬</t>
  </si>
  <si>
    <t>94102003</t>
  </si>
  <si>
    <t>吴英婷</t>
  </si>
  <si>
    <t>94102004</t>
  </si>
  <si>
    <t>林明海</t>
  </si>
  <si>
    <t>94102005</t>
  </si>
  <si>
    <t>陈春红</t>
  </si>
  <si>
    <t>94102006</t>
  </si>
  <si>
    <t>华开武</t>
  </si>
  <si>
    <t>94102007</t>
  </si>
  <si>
    <t>郭芳媛</t>
  </si>
  <si>
    <t>94102008</t>
  </si>
  <si>
    <t>罗维迪</t>
  </si>
  <si>
    <t>94102009</t>
  </si>
  <si>
    <t>蓝高祺</t>
  </si>
  <si>
    <t>94102010</t>
  </si>
  <si>
    <t>李婷</t>
  </si>
  <si>
    <t>94102011</t>
  </si>
  <si>
    <t>符爱秋</t>
  </si>
  <si>
    <t>94102012</t>
  </si>
  <si>
    <t>麦佳华</t>
  </si>
  <si>
    <t>94102013</t>
  </si>
  <si>
    <t>羊显荣</t>
  </si>
  <si>
    <t>94102014</t>
  </si>
  <si>
    <t>符淑芸</t>
  </si>
  <si>
    <t>94102015</t>
  </si>
  <si>
    <t>金永庆</t>
  </si>
  <si>
    <t>94102016</t>
  </si>
  <si>
    <t>冯裕鸿</t>
  </si>
  <si>
    <t>94102017</t>
  </si>
  <si>
    <t>唐业宏</t>
  </si>
  <si>
    <t>94102018</t>
  </si>
  <si>
    <t>林树敏</t>
  </si>
  <si>
    <t>94102019</t>
  </si>
  <si>
    <t>陈壮大</t>
  </si>
  <si>
    <t>94102020</t>
  </si>
  <si>
    <t>羊惠欣</t>
  </si>
  <si>
    <t>94102021</t>
  </si>
  <si>
    <t>符启娜</t>
  </si>
  <si>
    <t>D</t>
  </si>
  <si>
    <t>94102022</t>
  </si>
  <si>
    <t>符启慧</t>
  </si>
  <si>
    <t>94102023</t>
  </si>
  <si>
    <t>李述吐</t>
  </si>
  <si>
    <t>94102024</t>
  </si>
  <si>
    <t>李亮</t>
  </si>
  <si>
    <t>94102025</t>
  </si>
  <si>
    <t>杨玉蓉</t>
  </si>
  <si>
    <t>94102026</t>
  </si>
  <si>
    <t>严宝珠</t>
  </si>
  <si>
    <t>94102027</t>
  </si>
  <si>
    <t>兰举安</t>
  </si>
  <si>
    <t>94102028</t>
  </si>
  <si>
    <t>郭桂媛</t>
  </si>
  <si>
    <t>94102029</t>
  </si>
  <si>
    <t>陈宗幸</t>
  </si>
  <si>
    <t>94102030</t>
  </si>
  <si>
    <t>许万源</t>
  </si>
  <si>
    <t>C</t>
  </si>
  <si>
    <t>94102031</t>
  </si>
  <si>
    <t>周明正</t>
  </si>
  <si>
    <t>94102032</t>
  </si>
  <si>
    <t>王振威</t>
  </si>
  <si>
    <t>94102033</t>
  </si>
  <si>
    <t>吴秀妃</t>
  </si>
  <si>
    <t>94102034</t>
  </si>
  <si>
    <t>梁新彩</t>
  </si>
  <si>
    <t>94102035</t>
  </si>
  <si>
    <t>王永瑜</t>
  </si>
  <si>
    <t>94102036</t>
  </si>
  <si>
    <t>薛鑫耀</t>
  </si>
  <si>
    <t>94102037</t>
  </si>
  <si>
    <t>邱桂芳</t>
  </si>
  <si>
    <t>94102038</t>
  </si>
  <si>
    <t>赖候佐</t>
  </si>
  <si>
    <t>94102039</t>
  </si>
  <si>
    <t>陈美珠</t>
  </si>
  <si>
    <t>94102040</t>
  </si>
  <si>
    <t>梁裕婷</t>
  </si>
  <si>
    <t>94102041</t>
  </si>
  <si>
    <t>韦鸿宝</t>
  </si>
  <si>
    <t>94102042</t>
  </si>
  <si>
    <t>羊美婷</t>
  </si>
  <si>
    <t>94102043</t>
  </si>
  <si>
    <t>冯慧霞</t>
  </si>
  <si>
    <t>94102044</t>
  </si>
  <si>
    <t>郑晓涵</t>
  </si>
  <si>
    <t>94102045</t>
  </si>
  <si>
    <t>符文校</t>
  </si>
  <si>
    <t>94102046</t>
  </si>
  <si>
    <t>韦奥运</t>
  </si>
  <si>
    <t>94102047</t>
  </si>
  <si>
    <t>梁晶晶</t>
  </si>
  <si>
    <t>94102048</t>
  </si>
  <si>
    <t>邓冠清</t>
  </si>
  <si>
    <t>94102049</t>
  </si>
  <si>
    <t>唐研研</t>
  </si>
  <si>
    <t>94102050</t>
  </si>
  <si>
    <t>范如标</t>
  </si>
  <si>
    <t>94102051</t>
  </si>
  <si>
    <t>王如慧</t>
  </si>
  <si>
    <t>94102052</t>
  </si>
  <si>
    <t>陈信妃</t>
  </si>
  <si>
    <t>94102053</t>
  </si>
  <si>
    <t>邱媛媛</t>
  </si>
  <si>
    <t>94102054</t>
  </si>
  <si>
    <t>符凤崴</t>
  </si>
  <si>
    <t>94102055</t>
  </si>
  <si>
    <t>薛美秀</t>
  </si>
  <si>
    <t>94102056</t>
  </si>
  <si>
    <t>李冬丽</t>
  </si>
  <si>
    <t>94102057</t>
  </si>
  <si>
    <t>符淑悦</t>
  </si>
  <si>
    <t>94102058</t>
  </si>
  <si>
    <t>苏世桢</t>
  </si>
  <si>
    <t>学校：儋州市西庆中学    第一年度   第二学期期   物理考试成绩汇总表</t>
  </si>
  <si>
    <t>学科</t>
  </si>
  <si>
    <t>年级班级</t>
  </si>
  <si>
    <t>班级人数</t>
  </si>
  <si>
    <t>实考人数</t>
  </si>
  <si>
    <t>卷面总分</t>
  </si>
  <si>
    <t>化学</t>
  </si>
  <si>
    <t>班级总分</t>
  </si>
  <si>
    <t>平均分</t>
  </si>
  <si>
    <t>及格人数</t>
  </si>
  <si>
    <t>及格率</t>
  </si>
  <si>
    <t>最高分</t>
  </si>
  <si>
    <t>最低分</t>
  </si>
  <si>
    <t>优秀人数</t>
  </si>
  <si>
    <t>优秀率</t>
  </si>
  <si>
    <t>低分人数</t>
  </si>
  <si>
    <t>低分率</t>
  </si>
  <si>
    <t>时任教师</t>
  </si>
  <si>
    <t>合计</t>
  </si>
  <si>
    <t>林跃东</t>
  </si>
  <si>
    <t>备注：优秀率：各学科卷面总分的85%以上（含85%），低分率：各学科卷面总分的30%以下（不含30%）      统计人：</t>
  </si>
  <si>
    <t>94103044</t>
  </si>
  <si>
    <t>李善富</t>
  </si>
  <si>
    <t>1303</t>
  </si>
  <si>
    <t>94103015</t>
  </si>
  <si>
    <t>羊映江</t>
  </si>
  <si>
    <t>94103019</t>
  </si>
  <si>
    <t>李永杰</t>
  </si>
  <si>
    <t>94103045</t>
  </si>
  <si>
    <t>陈垂杰</t>
  </si>
  <si>
    <t>94103031</t>
  </si>
  <si>
    <t>何应洲</t>
  </si>
  <si>
    <t>94103024</t>
  </si>
  <si>
    <t>易飞扬</t>
  </si>
  <si>
    <t>94103041</t>
  </si>
  <si>
    <t>吴东</t>
  </si>
  <si>
    <t>94103029</t>
  </si>
  <si>
    <t>曾健国</t>
  </si>
  <si>
    <t>94103028</t>
  </si>
  <si>
    <t>王进龄</t>
  </si>
  <si>
    <t>94103018</t>
  </si>
  <si>
    <t>王玉美</t>
  </si>
  <si>
    <t>94103025</t>
  </si>
  <si>
    <t>杜鑫隆</t>
  </si>
  <si>
    <t>94103009</t>
  </si>
  <si>
    <t>陈梅惠</t>
  </si>
  <si>
    <t>94103006</t>
  </si>
  <si>
    <t>吴展燕</t>
  </si>
  <si>
    <t>94103039</t>
  </si>
  <si>
    <t>符淑连</t>
  </si>
  <si>
    <t>94103022</t>
  </si>
  <si>
    <t>符可东</t>
  </si>
  <si>
    <t>94103008</t>
  </si>
  <si>
    <t>李学贵</t>
  </si>
  <si>
    <t>94103037</t>
  </si>
  <si>
    <t>符卓题</t>
  </si>
  <si>
    <t>94103017</t>
  </si>
  <si>
    <t>龚业轩</t>
  </si>
  <si>
    <t>94103038</t>
  </si>
  <si>
    <t>蓝高远</t>
  </si>
  <si>
    <t>94103010</t>
  </si>
  <si>
    <t>吴军武</t>
  </si>
  <si>
    <t>94103035</t>
  </si>
  <si>
    <t>羊德周</t>
  </si>
  <si>
    <t>94103036</t>
  </si>
  <si>
    <t>薛奇智</t>
  </si>
  <si>
    <t>94103020</t>
  </si>
  <si>
    <t>朱巧娜</t>
  </si>
  <si>
    <t>94103012</t>
  </si>
  <si>
    <t>郭万峰</t>
  </si>
  <si>
    <t>94103032</t>
  </si>
  <si>
    <t>陈学波</t>
  </si>
  <si>
    <t>94103005</t>
  </si>
  <si>
    <t>王孔精</t>
  </si>
  <si>
    <t>94103014</t>
  </si>
  <si>
    <t>和艳</t>
  </si>
  <si>
    <t>94103027</t>
  </si>
  <si>
    <t>王永健</t>
  </si>
  <si>
    <t>94103013</t>
  </si>
  <si>
    <t>谢玉婷</t>
  </si>
  <si>
    <t>94103002</t>
  </si>
  <si>
    <t>符任文</t>
  </si>
  <si>
    <t>94103026</t>
  </si>
  <si>
    <t>符卓佳</t>
  </si>
  <si>
    <t>94103003</t>
  </si>
  <si>
    <t>黄世雨</t>
  </si>
  <si>
    <t>94103001</t>
  </si>
  <si>
    <t>叶壮超</t>
  </si>
  <si>
    <t>94103034</t>
  </si>
  <si>
    <t>唐文军</t>
  </si>
  <si>
    <t>94103016</t>
  </si>
  <si>
    <t>兰引珍</t>
  </si>
  <si>
    <t>94103033</t>
  </si>
  <si>
    <t>曾思瑶</t>
  </si>
  <si>
    <t>94103011</t>
  </si>
  <si>
    <t>邱祝元</t>
  </si>
  <si>
    <t>94103030</t>
  </si>
  <si>
    <t>余美珍</t>
  </si>
  <si>
    <t>94103021</t>
  </si>
  <si>
    <t>李恩琪</t>
  </si>
  <si>
    <t>94103043</t>
  </si>
  <si>
    <t>谢超杰</t>
  </si>
  <si>
    <t>94103046</t>
  </si>
  <si>
    <t>符博政</t>
  </si>
  <si>
    <t>94103007</t>
  </si>
  <si>
    <t>曾子娟</t>
  </si>
  <si>
    <t>94103004</t>
  </si>
  <si>
    <t>薛冠翔</t>
  </si>
  <si>
    <t>94103023</t>
  </si>
  <si>
    <t>符文格</t>
  </si>
  <si>
    <t>94103042</t>
  </si>
  <si>
    <t>林玉佳</t>
  </si>
  <si>
    <t>陈国强</t>
  </si>
  <si>
    <t>94104004</t>
  </si>
  <si>
    <t>符影容</t>
  </si>
  <si>
    <t>1304</t>
  </si>
  <si>
    <t>94104040</t>
  </si>
  <si>
    <t>郭高祥</t>
  </si>
  <si>
    <t>94104030</t>
  </si>
  <si>
    <t>符美莹</t>
  </si>
  <si>
    <t>94104028</t>
  </si>
  <si>
    <t>何美琴</t>
  </si>
  <si>
    <t>94104019</t>
  </si>
  <si>
    <t>邓恩琳</t>
  </si>
  <si>
    <t>94104018</t>
  </si>
  <si>
    <t>罗殿川</t>
  </si>
  <si>
    <t>94104005</t>
  </si>
  <si>
    <t>黎艳婷</t>
  </si>
  <si>
    <t>94104044</t>
  </si>
  <si>
    <t>董建官</t>
  </si>
  <si>
    <t>94104041</t>
  </si>
  <si>
    <t>曾芬娜</t>
  </si>
  <si>
    <t>94104029</t>
  </si>
  <si>
    <t>金啟楼</t>
  </si>
  <si>
    <t>94104031</t>
  </si>
  <si>
    <t>龚佳侣</t>
  </si>
  <si>
    <t>94104032</t>
  </si>
  <si>
    <t>林道维</t>
  </si>
  <si>
    <t>94104006</t>
  </si>
  <si>
    <t>韦现甫</t>
  </si>
  <si>
    <t>94104020</t>
  </si>
  <si>
    <t>朱家丽</t>
  </si>
  <si>
    <t>94104037</t>
  </si>
  <si>
    <t>符啟通</t>
  </si>
  <si>
    <t>94104039</t>
  </si>
  <si>
    <t>符赐营</t>
  </si>
  <si>
    <t>94104017</t>
  </si>
  <si>
    <t>李文丰</t>
  </si>
  <si>
    <t>94104043</t>
  </si>
  <si>
    <t>朱为平</t>
  </si>
  <si>
    <t>94104042</t>
  </si>
  <si>
    <t>董健习</t>
  </si>
  <si>
    <t>94104022</t>
  </si>
  <si>
    <t>金亮吉</t>
  </si>
  <si>
    <t>94104009</t>
  </si>
  <si>
    <t>张发良</t>
  </si>
  <si>
    <t>94104026</t>
  </si>
  <si>
    <t>薛大根</t>
  </si>
  <si>
    <t>94104002</t>
  </si>
  <si>
    <t>王焕邦</t>
  </si>
  <si>
    <t>94104012</t>
  </si>
  <si>
    <t>陈学浩</t>
  </si>
  <si>
    <t>94104007</t>
  </si>
  <si>
    <t>符凯</t>
  </si>
  <si>
    <t>94104038</t>
  </si>
  <si>
    <t>李欣怡</t>
  </si>
  <si>
    <t>94104016</t>
  </si>
  <si>
    <t>符德邦</t>
  </si>
  <si>
    <t>94104014</t>
  </si>
  <si>
    <t>何美英</t>
  </si>
  <si>
    <t>94104011</t>
  </si>
  <si>
    <t>邓世森</t>
  </si>
  <si>
    <t>94104001</t>
  </si>
  <si>
    <t>罗世翔</t>
  </si>
  <si>
    <t>94104023</t>
  </si>
  <si>
    <t>郭诗参</t>
  </si>
  <si>
    <t>94104010</t>
  </si>
  <si>
    <t>陈易涛</t>
  </si>
  <si>
    <t>94104034</t>
  </si>
  <si>
    <t>符学早</t>
  </si>
  <si>
    <t>94104013</t>
  </si>
  <si>
    <t>王品延</t>
  </si>
  <si>
    <t>94104033</t>
  </si>
  <si>
    <t>吴军君</t>
  </si>
  <si>
    <t>94104035</t>
  </si>
  <si>
    <t>朱德帅</t>
  </si>
  <si>
    <t>94104025</t>
  </si>
  <si>
    <t>覃开福</t>
  </si>
  <si>
    <t>94104003</t>
  </si>
  <si>
    <t>陈垂安</t>
  </si>
  <si>
    <t>94104027</t>
  </si>
  <si>
    <t>符永伟</t>
  </si>
  <si>
    <t>E</t>
  </si>
  <si>
    <t>94104024</t>
  </si>
  <si>
    <t>李应雄</t>
  </si>
  <si>
    <t>94104015</t>
  </si>
  <si>
    <t>叶健尧</t>
  </si>
  <si>
    <t>94104036</t>
  </si>
  <si>
    <t>李博聪</t>
  </si>
  <si>
    <t>94105040</t>
  </si>
  <si>
    <t>陈美甜</t>
  </si>
  <si>
    <t>1305</t>
  </si>
  <si>
    <t>94105019</t>
  </si>
  <si>
    <t>冼吉茹</t>
  </si>
  <si>
    <t>94105008</t>
  </si>
  <si>
    <t>陈海钊</t>
  </si>
  <si>
    <t>94105009</t>
  </si>
  <si>
    <t>曾丹莹</t>
  </si>
  <si>
    <t>94105022</t>
  </si>
  <si>
    <t>王开勇</t>
  </si>
  <si>
    <t>94105020</t>
  </si>
  <si>
    <t>何永楗</t>
  </si>
  <si>
    <t>94105027</t>
  </si>
  <si>
    <t>朱彩怡</t>
  </si>
  <si>
    <t>94105011</t>
  </si>
  <si>
    <t>符喜娟</t>
  </si>
  <si>
    <t>94105010</t>
  </si>
  <si>
    <t>朱春明</t>
  </si>
  <si>
    <t>94105003</t>
  </si>
  <si>
    <t>韦彩丽</t>
  </si>
  <si>
    <t>94105023</t>
  </si>
  <si>
    <t>杜广阳</t>
  </si>
  <si>
    <t>94105012</t>
  </si>
  <si>
    <t>韦现崇</t>
  </si>
  <si>
    <t>94105041</t>
  </si>
  <si>
    <t>符艳婷</t>
  </si>
  <si>
    <t>94105036</t>
  </si>
  <si>
    <t>吴焕晶</t>
  </si>
  <si>
    <t>94105035</t>
  </si>
  <si>
    <t>曾健章</t>
  </si>
  <si>
    <t>94105024</t>
  </si>
  <si>
    <t>符开巨</t>
  </si>
  <si>
    <t>94105001</t>
  </si>
  <si>
    <t>董建畅</t>
  </si>
  <si>
    <t>94105039</t>
  </si>
  <si>
    <t>曾常乐</t>
  </si>
  <si>
    <t>94105018</t>
  </si>
  <si>
    <t>俞思淇</t>
  </si>
  <si>
    <t>94105017</t>
  </si>
  <si>
    <t>何志新</t>
  </si>
  <si>
    <t>94105042</t>
  </si>
  <si>
    <t>符其懋</t>
  </si>
  <si>
    <t>94105015</t>
  </si>
  <si>
    <t>李永庭</t>
  </si>
  <si>
    <t>94105043</t>
  </si>
  <si>
    <t>王为睿</t>
  </si>
  <si>
    <t>94105037</t>
  </si>
  <si>
    <t>邓冠明</t>
  </si>
  <si>
    <t>94105031</t>
  </si>
  <si>
    <t>邓冠山</t>
  </si>
  <si>
    <t>94105021</t>
  </si>
  <si>
    <t>刘日升</t>
  </si>
  <si>
    <t>94105005</t>
  </si>
  <si>
    <t>韦现聪</t>
  </si>
  <si>
    <t>94105004</t>
  </si>
  <si>
    <t>郭万年</t>
  </si>
  <si>
    <t>94105002</t>
  </si>
  <si>
    <t>陈忠金</t>
  </si>
  <si>
    <t>94105030</t>
  </si>
  <si>
    <t>金世垂</t>
  </si>
  <si>
    <t>94105026</t>
  </si>
  <si>
    <t>王昌宁</t>
  </si>
  <si>
    <t>94105025</t>
  </si>
  <si>
    <t>符多晟</t>
  </si>
  <si>
    <t>94105014</t>
  </si>
  <si>
    <t>王国标</t>
  </si>
  <si>
    <t>94105028</t>
  </si>
  <si>
    <t>洪多成</t>
  </si>
  <si>
    <t>94105007</t>
  </si>
  <si>
    <t>李应华</t>
  </si>
  <si>
    <t>94105006</t>
  </si>
  <si>
    <t>王紫柔</t>
  </si>
  <si>
    <t>94105029</t>
  </si>
  <si>
    <t>王振宁</t>
  </si>
  <si>
    <t>94105034</t>
  </si>
  <si>
    <t>朱玉燕</t>
  </si>
  <si>
    <t>94105033</t>
  </si>
  <si>
    <t>张日娜</t>
  </si>
  <si>
    <t>94105013</t>
  </si>
  <si>
    <t>洪剑华</t>
  </si>
  <si>
    <t>B</t>
  </si>
  <si>
    <t>94105038</t>
  </si>
  <si>
    <t>莫天强</t>
  </si>
  <si>
    <t>学校：儋州市西庆中学        第一年度   第二学期期       物理考试成绩汇总表</t>
  </si>
  <si>
    <t>1301</t>
  </si>
  <si>
    <r>
      <rPr>
        <sz val="10"/>
        <rFont val="宋体"/>
        <charset val="134"/>
      </rPr>
      <t>备注：优秀率：各学科卷面总分的</t>
    </r>
    <r>
      <rPr>
        <sz val="10"/>
        <rFont val="Arial"/>
        <charset val="134"/>
      </rPr>
      <t>85%</t>
    </r>
    <r>
      <rPr>
        <sz val="10"/>
        <rFont val="宋体"/>
        <charset val="134"/>
      </rPr>
      <t>以上（含</t>
    </r>
    <r>
      <rPr>
        <sz val="10"/>
        <rFont val="Arial"/>
        <charset val="134"/>
      </rPr>
      <t>85%</t>
    </r>
    <r>
      <rPr>
        <sz val="10"/>
        <rFont val="宋体"/>
        <charset val="134"/>
      </rPr>
      <t>），低分率：各学科卷面总分的</t>
    </r>
    <r>
      <rPr>
        <sz val="10"/>
        <rFont val="Arial"/>
        <charset val="134"/>
      </rPr>
      <t>30%</t>
    </r>
    <r>
      <rPr>
        <sz val="10"/>
        <rFont val="宋体"/>
        <charset val="134"/>
      </rPr>
      <t>以下（不含</t>
    </r>
    <r>
      <rPr>
        <sz val="10"/>
        <rFont val="Arial"/>
        <charset val="134"/>
      </rPr>
      <t>30%</t>
    </r>
    <r>
      <rPr>
        <sz val="10"/>
        <rFont val="宋体"/>
        <charset val="134"/>
      </rPr>
      <t>）</t>
    </r>
    <r>
      <rPr>
        <sz val="10"/>
        <rFont val="Arial"/>
        <charset val="134"/>
      </rPr>
      <t xml:space="preserve">      </t>
    </r>
    <r>
      <rPr>
        <sz val="10"/>
        <rFont val="宋体"/>
        <charset val="134"/>
      </rPr>
      <t>统计人：林月惠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</si>
</sst>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  <numFmt numFmtId="179" formatCode="0.0_ "/>
    <numFmt numFmtId="180" formatCode="0.0%"/>
  </numFmts>
  <fonts count="29">
    <font>
      <sz val="10"/>
      <name val="Arial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name val="Arial"/>
      <charset val="134"/>
    </font>
    <font>
      <sz val="10"/>
      <name val="宋体"/>
      <charset val="134"/>
    </font>
    <font>
      <b/>
      <sz val="10"/>
      <name val="Arial"/>
      <charset val="134"/>
    </font>
    <font>
      <sz val="11"/>
      <name val="Calibri"/>
      <charset val="134"/>
    </font>
    <font>
      <sz val="11"/>
      <color theme="1"/>
      <name val="Calibri"/>
      <charset val="134"/>
    </font>
    <font>
      <b/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9B9B9B"/>
      </right>
      <top style="thin">
        <color rgb="FF9B9B9B"/>
      </top>
      <bottom style="thin">
        <color rgb="FF9B9B9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21" fillId="10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78" fontId="2" fillId="0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78" fontId="2" fillId="3" borderId="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4" borderId="1" xfId="0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79" fontId="3" fillId="4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8" fontId="2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6" fillId="6" borderId="6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0" fontId="0" fillId="0" borderId="1" xfId="0" applyFont="1" applyBorder="1" applyAlignment="1">
      <alignment vertical="center"/>
    </xf>
    <xf numFmtId="180" fontId="0" fillId="0" borderId="1" xfId="3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6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F0000"/>
      <rgbColor rgb="00007F00"/>
      <rgbColor rgb="0000007F"/>
      <rgbColor rgb="007F7F00"/>
      <rgbColor rgb="007F007F"/>
      <rgbColor rgb="00007F7F"/>
      <rgbColor rgb="00C0C0C0"/>
      <rgbColor rgb="007F7F7F"/>
      <rgbColor rgb="009999FF"/>
      <rgbColor rgb="00993366"/>
      <rgbColor rgb="00FFFFCC"/>
      <rgbColor rgb="00CCFFFF"/>
      <rgbColor rgb="00660066"/>
      <rgbColor rgb="00FF7F7F"/>
      <rgbColor rgb="000066CC"/>
      <rgbColor rgb="00CCCCFF"/>
      <rgbColor rgb="0000007F"/>
      <rgbColor rgb="00FF00FF"/>
      <rgbColor rgb="00FFFF00"/>
      <rgbColor rgb="0000FFFF"/>
      <rgbColor rgb="007F007F"/>
      <rgbColor rgb="007F0000"/>
      <rgbColor rgb="00007F7F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2:C56" totalsRowShown="0">
  <tableColumns count="3">
    <tableColumn id="1" name="学号"/>
    <tableColumn id="2" name="姓名"/>
    <tableColumn id="4" name="成绩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59" totalsRowShown="0">
  <tableColumns count="5">
    <tableColumn id="1" name="考号"/>
    <tableColumn id="2" name="姓名"/>
    <tableColumn id="3" name="班级"/>
    <tableColumn id="4" name="总分" dataDxfId="0"/>
    <tableColumn id="5" name="等级">
      <calculatedColumnFormula>IF(D2="","",LOOKUP(D2,{0,30,60,75,80,85,90;"E","D","C","B","B+","A","A+"}))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E46" totalsRowShown="0">
  <tableColumns count="5">
    <tableColumn id="1" name="考号"/>
    <tableColumn id="2" name="姓名"/>
    <tableColumn id="3" name="班级"/>
    <tableColumn id="4" name="总分"/>
    <tableColumn id="5" name="等级">
      <calculatedColumnFormula>IF(D2="","",LOOKUP(D2,{0,30,60,75,80,85,90;"E","D","C","B","B+","A","A+"}))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A1:E43" totalsRowShown="0">
  <tableColumns count="5">
    <tableColumn id="1" name="考号"/>
    <tableColumn id="2" name="姓名"/>
    <tableColumn id="3" name="班级"/>
    <tableColumn id="4" name="总分"/>
    <tableColumn id="5" name="等级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表4_6" displayName="表4_6" ref="A1:E42" totalsRowShown="0">
  <tableColumns count="5">
    <tableColumn id="1" name="考号"/>
    <tableColumn id="2" name="姓名"/>
    <tableColumn id="3" name="班级"/>
    <tableColumn id="4" name="总分"/>
    <tableColumn id="5" name="等级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2"/>
  <sheetViews>
    <sheetView tabSelected="1" workbookViewId="0">
      <selection activeCell="D7" sqref="A1:D7"/>
    </sheetView>
  </sheetViews>
  <sheetFormatPr defaultColWidth="8.88888888888889" defaultRowHeight="13.2" outlineLevelCol="2"/>
  <cols>
    <col min="1" max="1" width="9.33333333333333" customWidth="1"/>
    <col min="2" max="2" width="10.3333333333333" customWidth="1"/>
    <col min="3" max="3" width="9" customWidth="1"/>
    <col min="4" max="4" width="5.88888888888889" customWidth="1"/>
    <col min="5" max="5" width="6" customWidth="1"/>
    <col min="6" max="6" width="4.11111111111111" customWidth="1"/>
    <col min="7" max="7" width="6.44444444444444" customWidth="1"/>
    <col min="8" max="8" width="4.33333333333333" customWidth="1"/>
    <col min="9" max="9" width="4" customWidth="1"/>
    <col min="10" max="10" width="6.55555555555556" customWidth="1"/>
    <col min="11" max="11" width="5.11111111111111" customWidth="1"/>
    <col min="12" max="12" width="6.44444444444444" customWidth="1"/>
    <col min="13" max="13" width="5" customWidth="1"/>
    <col min="14" max="14" width="6.33333333333333" customWidth="1"/>
  </cols>
  <sheetData>
    <row r="1" spans="1:1">
      <c r="A1" s="29" t="s">
        <v>0</v>
      </c>
    </row>
    <row r="2" spans="1:3">
      <c r="A2" s="36" t="s">
        <v>1</v>
      </c>
      <c r="B2" s="28" t="s">
        <v>2</v>
      </c>
      <c r="C2" s="28" t="s">
        <v>3</v>
      </c>
    </row>
    <row r="3" ht="14.4" spans="1:3">
      <c r="A3" s="30" t="s">
        <v>4</v>
      </c>
      <c r="B3" s="30" t="s">
        <v>5</v>
      </c>
      <c r="C3" s="30">
        <v>78</v>
      </c>
    </row>
    <row r="4" ht="14.4" spans="1:3">
      <c r="A4" s="30" t="s">
        <v>6</v>
      </c>
      <c r="B4" s="30" t="s">
        <v>7</v>
      </c>
      <c r="C4" s="30">
        <v>76</v>
      </c>
    </row>
    <row r="5" ht="14.4" spans="1:3">
      <c r="A5" s="30" t="s">
        <v>8</v>
      </c>
      <c r="B5" s="30" t="s">
        <v>9</v>
      </c>
      <c r="C5" s="30">
        <v>75</v>
      </c>
    </row>
    <row r="6" ht="14.4" spans="1:3">
      <c r="A6" s="30" t="s">
        <v>10</v>
      </c>
      <c r="B6" s="30" t="s">
        <v>11</v>
      </c>
      <c r="C6" s="30">
        <v>73</v>
      </c>
    </row>
    <row r="7" ht="14.4" spans="1:3">
      <c r="A7" s="30" t="s">
        <v>12</v>
      </c>
      <c r="B7" s="30" t="s">
        <v>13</v>
      </c>
      <c r="C7" s="30">
        <v>67</v>
      </c>
    </row>
    <row r="8" ht="14.4" spans="1:3">
      <c r="A8" s="30" t="s">
        <v>14</v>
      </c>
      <c r="B8" s="30" t="s">
        <v>15</v>
      </c>
      <c r="C8" s="30">
        <v>66</v>
      </c>
    </row>
    <row r="9" ht="14.4" spans="1:3">
      <c r="A9" s="30" t="s">
        <v>16</v>
      </c>
      <c r="B9" s="30" t="s">
        <v>17</v>
      </c>
      <c r="C9" s="30">
        <v>65</v>
      </c>
    </row>
    <row r="10" ht="14.4" spans="1:3">
      <c r="A10" s="30" t="s">
        <v>18</v>
      </c>
      <c r="B10" s="30" t="s">
        <v>19</v>
      </c>
      <c r="C10" s="30">
        <v>65</v>
      </c>
    </row>
    <row r="11" ht="14.4" spans="1:3">
      <c r="A11" s="30" t="s">
        <v>20</v>
      </c>
      <c r="B11" s="30" t="s">
        <v>21</v>
      </c>
      <c r="C11" s="30">
        <v>65</v>
      </c>
    </row>
    <row r="12" ht="14.4" spans="1:3">
      <c r="A12" s="30" t="s">
        <v>22</v>
      </c>
      <c r="B12" s="30" t="s">
        <v>23</v>
      </c>
      <c r="C12" s="30">
        <v>64</v>
      </c>
    </row>
    <row r="13" ht="14.4" spans="1:3">
      <c r="A13" s="30" t="s">
        <v>24</v>
      </c>
      <c r="B13" s="30" t="s">
        <v>25</v>
      </c>
      <c r="C13" s="30">
        <v>64</v>
      </c>
    </row>
    <row r="14" ht="14.4" spans="1:3">
      <c r="A14" s="30" t="s">
        <v>26</v>
      </c>
      <c r="B14" s="30" t="s">
        <v>27</v>
      </c>
      <c r="C14" s="30">
        <v>62</v>
      </c>
    </row>
    <row r="15" ht="14.4" spans="1:3">
      <c r="A15" s="30" t="s">
        <v>28</v>
      </c>
      <c r="B15" s="30" t="s">
        <v>29</v>
      </c>
      <c r="C15" s="30">
        <v>62</v>
      </c>
    </row>
    <row r="16" ht="14.4" spans="1:3">
      <c r="A16" s="30" t="s">
        <v>30</v>
      </c>
      <c r="B16" s="30" t="s">
        <v>31</v>
      </c>
      <c r="C16" s="30">
        <v>61</v>
      </c>
    </row>
    <row r="17" ht="14.4" spans="1:3">
      <c r="A17" s="30" t="s">
        <v>32</v>
      </c>
      <c r="B17" s="30" t="s">
        <v>33</v>
      </c>
      <c r="C17" s="30">
        <v>61</v>
      </c>
    </row>
    <row r="18" ht="14.4" spans="1:3">
      <c r="A18" s="30" t="s">
        <v>34</v>
      </c>
      <c r="B18" s="30" t="s">
        <v>35</v>
      </c>
      <c r="C18" s="30">
        <v>61</v>
      </c>
    </row>
    <row r="19" ht="14.4" spans="1:3">
      <c r="A19" s="30" t="s">
        <v>36</v>
      </c>
      <c r="B19" s="30" t="s">
        <v>37</v>
      </c>
      <c r="C19" s="30">
        <v>60</v>
      </c>
    </row>
    <row r="20" ht="14.4" spans="1:3">
      <c r="A20" s="30" t="s">
        <v>38</v>
      </c>
      <c r="B20" s="30" t="s">
        <v>39</v>
      </c>
      <c r="C20" s="30">
        <v>58</v>
      </c>
    </row>
    <row r="21" ht="14.4" spans="1:3">
      <c r="A21" s="30" t="s">
        <v>40</v>
      </c>
      <c r="B21" s="30" t="s">
        <v>41</v>
      </c>
      <c r="C21" s="30">
        <v>58</v>
      </c>
    </row>
    <row r="22" ht="14.4" spans="1:3">
      <c r="A22" s="30" t="s">
        <v>42</v>
      </c>
      <c r="B22" s="30" t="s">
        <v>43</v>
      </c>
      <c r="C22" s="30">
        <v>58</v>
      </c>
    </row>
    <row r="23" ht="14.4" spans="1:3">
      <c r="A23" s="30" t="s">
        <v>44</v>
      </c>
      <c r="B23" s="30" t="s">
        <v>45</v>
      </c>
      <c r="C23" s="30">
        <v>57</v>
      </c>
    </row>
    <row r="24" ht="14.4" spans="1:3">
      <c r="A24" s="30" t="s">
        <v>46</v>
      </c>
      <c r="B24" s="30" t="s">
        <v>47</v>
      </c>
      <c r="C24" s="30">
        <v>57</v>
      </c>
    </row>
    <row r="25" ht="14.4" spans="1:3">
      <c r="A25" s="30" t="s">
        <v>48</v>
      </c>
      <c r="B25" s="30" t="s">
        <v>49</v>
      </c>
      <c r="C25" s="30">
        <v>57</v>
      </c>
    </row>
    <row r="26" ht="14.4" spans="1:3">
      <c r="A26" s="30" t="s">
        <v>50</v>
      </c>
      <c r="B26" s="30" t="s">
        <v>51</v>
      </c>
      <c r="C26" s="30">
        <v>57</v>
      </c>
    </row>
    <row r="27" ht="14.4" spans="1:3">
      <c r="A27" s="30" t="s">
        <v>52</v>
      </c>
      <c r="B27" s="30" t="s">
        <v>53</v>
      </c>
      <c r="C27" s="30">
        <v>56</v>
      </c>
    </row>
    <row r="28" ht="14.4" spans="1:3">
      <c r="A28" s="30" t="s">
        <v>54</v>
      </c>
      <c r="B28" s="30" t="s">
        <v>55</v>
      </c>
      <c r="C28" s="30">
        <v>55</v>
      </c>
    </row>
    <row r="29" ht="14.4" spans="1:3">
      <c r="A29" s="30" t="s">
        <v>56</v>
      </c>
      <c r="B29" s="30" t="s">
        <v>57</v>
      </c>
      <c r="C29" s="30">
        <v>55</v>
      </c>
    </row>
    <row r="30" ht="14.4" spans="1:3">
      <c r="A30" s="30" t="s">
        <v>58</v>
      </c>
      <c r="B30" s="30" t="s">
        <v>59</v>
      </c>
      <c r="C30" s="30">
        <v>52</v>
      </c>
    </row>
    <row r="31" ht="14.4" spans="1:3">
      <c r="A31" s="30" t="s">
        <v>60</v>
      </c>
      <c r="B31" s="30" t="s">
        <v>61</v>
      </c>
      <c r="C31" s="30">
        <v>52</v>
      </c>
    </row>
    <row r="32" ht="14.4" spans="1:3">
      <c r="A32" s="30" t="s">
        <v>62</v>
      </c>
      <c r="B32" s="30" t="s">
        <v>63</v>
      </c>
      <c r="C32" s="30">
        <v>50</v>
      </c>
    </row>
    <row r="33" ht="14.4" spans="1:3">
      <c r="A33" s="30" t="s">
        <v>64</v>
      </c>
      <c r="B33" s="30" t="s">
        <v>65</v>
      </c>
      <c r="C33" s="30">
        <v>49</v>
      </c>
    </row>
    <row r="34" ht="14.4" spans="1:3">
      <c r="A34" s="30" t="s">
        <v>66</v>
      </c>
      <c r="B34" s="30" t="s">
        <v>67</v>
      </c>
      <c r="C34" s="30">
        <v>49</v>
      </c>
    </row>
    <row r="35" ht="14.4" spans="1:3">
      <c r="A35" s="30" t="s">
        <v>68</v>
      </c>
      <c r="B35" s="30" t="s">
        <v>69</v>
      </c>
      <c r="C35" s="30">
        <v>48</v>
      </c>
    </row>
    <row r="36" ht="14.4" spans="1:3">
      <c r="A36" s="30" t="s">
        <v>70</v>
      </c>
      <c r="B36" s="30" t="s">
        <v>71</v>
      </c>
      <c r="C36" s="30">
        <v>48</v>
      </c>
    </row>
    <row r="37" ht="14.4" spans="1:3">
      <c r="A37" s="30" t="s">
        <v>72</v>
      </c>
      <c r="B37" s="30" t="s">
        <v>73</v>
      </c>
      <c r="C37" s="30">
        <v>47</v>
      </c>
    </row>
    <row r="38" ht="14.4" spans="1:3">
      <c r="A38" s="30" t="s">
        <v>74</v>
      </c>
      <c r="B38" s="30" t="s">
        <v>75</v>
      </c>
      <c r="C38" s="30">
        <v>46</v>
      </c>
    </row>
    <row r="39" ht="14.4" spans="1:3">
      <c r="A39" s="30" t="s">
        <v>76</v>
      </c>
      <c r="B39" s="30" t="s">
        <v>77</v>
      </c>
      <c r="C39" s="30">
        <v>46</v>
      </c>
    </row>
    <row r="40" ht="14.4" spans="1:3">
      <c r="A40" s="30" t="s">
        <v>78</v>
      </c>
      <c r="B40" s="30" t="s">
        <v>79</v>
      </c>
      <c r="C40" s="30">
        <v>46</v>
      </c>
    </row>
    <row r="41" ht="14.4" spans="1:3">
      <c r="A41" s="30" t="s">
        <v>80</v>
      </c>
      <c r="B41" s="30" t="s">
        <v>81</v>
      </c>
      <c r="C41" s="30">
        <v>44</v>
      </c>
    </row>
    <row r="42" ht="14.4" spans="1:3">
      <c r="A42" s="30" t="s">
        <v>82</v>
      </c>
      <c r="B42" s="30" t="s">
        <v>83</v>
      </c>
      <c r="C42" s="30">
        <v>43</v>
      </c>
    </row>
    <row r="43" ht="14.4" spans="1:3">
      <c r="A43" s="30" t="s">
        <v>84</v>
      </c>
      <c r="B43" s="30" t="s">
        <v>85</v>
      </c>
      <c r="C43" s="30">
        <v>43</v>
      </c>
    </row>
    <row r="44" ht="14.4" spans="1:3">
      <c r="A44" s="30" t="s">
        <v>86</v>
      </c>
      <c r="B44" s="30" t="s">
        <v>87</v>
      </c>
      <c r="C44" s="30">
        <v>43</v>
      </c>
    </row>
    <row r="45" ht="14.4" spans="1:3">
      <c r="A45" s="30" t="s">
        <v>88</v>
      </c>
      <c r="B45" s="30" t="s">
        <v>89</v>
      </c>
      <c r="C45" s="30">
        <v>43</v>
      </c>
    </row>
    <row r="46" ht="14.4" spans="1:3">
      <c r="A46" s="30" t="s">
        <v>90</v>
      </c>
      <c r="B46" s="30" t="s">
        <v>91</v>
      </c>
      <c r="C46" s="30">
        <v>42</v>
      </c>
    </row>
    <row r="47" ht="14.4" spans="1:3">
      <c r="A47" s="30" t="s">
        <v>92</v>
      </c>
      <c r="B47" s="30" t="s">
        <v>93</v>
      </c>
      <c r="C47" s="30">
        <v>40</v>
      </c>
    </row>
    <row r="48" ht="14.4" spans="1:3">
      <c r="A48" s="30" t="s">
        <v>94</v>
      </c>
      <c r="B48" s="30" t="s">
        <v>95</v>
      </c>
      <c r="C48" s="30">
        <v>40</v>
      </c>
    </row>
    <row r="49" ht="14.4" spans="1:3">
      <c r="A49" s="30" t="s">
        <v>96</v>
      </c>
      <c r="B49" s="30" t="s">
        <v>97</v>
      </c>
      <c r="C49" s="30">
        <v>39</v>
      </c>
    </row>
    <row r="50" ht="14.4" spans="1:3">
      <c r="A50" s="30" t="s">
        <v>98</v>
      </c>
      <c r="B50" s="30" t="s">
        <v>99</v>
      </c>
      <c r="C50" s="30">
        <v>37</v>
      </c>
    </row>
    <row r="51" ht="14.4" spans="1:3">
      <c r="A51" s="30" t="s">
        <v>100</v>
      </c>
      <c r="B51" s="30" t="s">
        <v>101</v>
      </c>
      <c r="C51" s="30">
        <v>36</v>
      </c>
    </row>
    <row r="52" ht="14.4" spans="1:3">
      <c r="A52" s="30" t="s">
        <v>102</v>
      </c>
      <c r="B52" s="30" t="s">
        <v>103</v>
      </c>
      <c r="C52" s="30">
        <v>36</v>
      </c>
    </row>
    <row r="53" ht="14.4" spans="1:3">
      <c r="A53" s="30" t="s">
        <v>104</v>
      </c>
      <c r="B53" s="30" t="s">
        <v>105</v>
      </c>
      <c r="C53" s="30">
        <v>33</v>
      </c>
    </row>
    <row r="54" ht="14.4" spans="1:3">
      <c r="A54" s="30" t="s">
        <v>106</v>
      </c>
      <c r="B54" s="30" t="s">
        <v>107</v>
      </c>
      <c r="C54" s="30">
        <v>32</v>
      </c>
    </row>
    <row r="55" ht="14.4" spans="1:3">
      <c r="A55" s="30" t="s">
        <v>108</v>
      </c>
      <c r="B55" s="30" t="s">
        <v>109</v>
      </c>
      <c r="C55" s="30">
        <v>27</v>
      </c>
    </row>
    <row r="56" ht="14.4" spans="1:3">
      <c r="A56" s="30" t="s">
        <v>110</v>
      </c>
      <c r="B56" s="30" t="s">
        <v>111</v>
      </c>
      <c r="C56" s="30">
        <v>25</v>
      </c>
    </row>
    <row r="62" ht="20.25" customHeight="1"/>
  </sheetData>
  <pageMargins left="0.748031496062992" right="0.748031496062992" top="0.984251968503937" bottom="0.984251968503937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74"/>
  <sheetViews>
    <sheetView topLeftCell="A52" workbookViewId="0">
      <selection activeCell="N67" sqref="N67"/>
    </sheetView>
  </sheetViews>
  <sheetFormatPr defaultColWidth="8.88888888888889" defaultRowHeight="13.2"/>
  <cols>
    <col min="1" max="1" width="13.1111111111111" customWidth="1"/>
    <col min="3" max="3" width="7.88888888888889" customWidth="1"/>
  </cols>
  <sheetData>
    <row r="1" spans="1:43">
      <c r="A1" s="28" t="s">
        <v>112</v>
      </c>
      <c r="B1" s="28" t="s">
        <v>2</v>
      </c>
      <c r="C1" s="28" t="s">
        <v>113</v>
      </c>
      <c r="D1" s="28" t="s">
        <v>114</v>
      </c>
      <c r="E1" s="36" t="s">
        <v>115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</row>
    <row r="2" ht="14.4" spans="1:5">
      <c r="A2" s="30" t="s">
        <v>116</v>
      </c>
      <c r="B2" s="30" t="s">
        <v>117</v>
      </c>
      <c r="C2" s="30" t="s">
        <v>118</v>
      </c>
      <c r="D2" s="30">
        <v>63</v>
      </c>
      <c r="E2" t="str">
        <f>IF(D2="","",LOOKUP(D2,{0,30,60,75,80,85,90;"E","D","C","B","B+","A","A+"}))</f>
        <v>C</v>
      </c>
    </row>
    <row r="3" ht="14.4" spans="1:5">
      <c r="A3" s="30" t="s">
        <v>119</v>
      </c>
      <c r="B3" s="30" t="s">
        <v>120</v>
      </c>
      <c r="C3" s="30" t="s">
        <v>118</v>
      </c>
      <c r="D3" s="30">
        <v>49</v>
      </c>
      <c r="E3" t="str">
        <f>IF(D3="","",LOOKUP(D3,{0,30,60,75,80,85,90;"E","D","C","B","B+","A","A+"}))</f>
        <v>D</v>
      </c>
    </row>
    <row r="4" ht="14.4" spans="1:5">
      <c r="A4" s="30" t="s">
        <v>121</v>
      </c>
      <c r="B4" s="30" t="s">
        <v>122</v>
      </c>
      <c r="C4" s="30" t="s">
        <v>118</v>
      </c>
      <c r="D4" s="30">
        <v>47</v>
      </c>
      <c r="E4" t="str">
        <f>IF(D4="","",LOOKUP(D4,{0,30,60,75,80,85,90;"E","D","C","B","B+","A","A+"}))</f>
        <v>D</v>
      </c>
    </row>
    <row r="5" ht="14.4" spans="1:5">
      <c r="A5" s="30" t="s">
        <v>123</v>
      </c>
      <c r="B5" s="30" t="s">
        <v>124</v>
      </c>
      <c r="C5" s="30" t="s">
        <v>118</v>
      </c>
      <c r="D5" s="30">
        <v>37</v>
      </c>
      <c r="E5" t="str">
        <f>IF(D5="","",LOOKUP(D5,{0,30,60,75,80,85,90;"E","D","C","B","B+","A","A+"}))</f>
        <v>D</v>
      </c>
    </row>
    <row r="6" ht="14.4" spans="1:5">
      <c r="A6" s="30" t="s">
        <v>125</v>
      </c>
      <c r="B6" s="30" t="s">
        <v>126</v>
      </c>
      <c r="C6" s="30" t="s">
        <v>118</v>
      </c>
      <c r="D6" s="30">
        <v>34</v>
      </c>
      <c r="E6" t="str">
        <f>IF(D6="","",LOOKUP(D6,{0,30,60,75,80,85,90;"E","D","C","B","B+","A","A+"}))</f>
        <v>D</v>
      </c>
    </row>
    <row r="7" ht="14.4" spans="1:5">
      <c r="A7" s="30" t="s">
        <v>127</v>
      </c>
      <c r="B7" s="30" t="s">
        <v>128</v>
      </c>
      <c r="C7" s="30" t="s">
        <v>118</v>
      </c>
      <c r="D7" s="30">
        <v>39</v>
      </c>
      <c r="E7" t="str">
        <f>IF(D7="","",LOOKUP(D7,{0,30,60,75,80,85,90;"E","D","C","B","B+","A","A+"}))</f>
        <v>D</v>
      </c>
    </row>
    <row r="8" ht="14.4" spans="1:5">
      <c r="A8" s="30" t="s">
        <v>129</v>
      </c>
      <c r="B8" s="30" t="s">
        <v>130</v>
      </c>
      <c r="C8" s="30" t="s">
        <v>118</v>
      </c>
      <c r="D8" s="30">
        <v>33</v>
      </c>
      <c r="E8" t="str">
        <f>IF(D8="","",LOOKUP(D8,{0,30,60,75,80,85,90;"E","D","C","B","B+","A","A+"}))</f>
        <v>D</v>
      </c>
    </row>
    <row r="9" ht="14.4" spans="1:5">
      <c r="A9" s="30" t="s">
        <v>131</v>
      </c>
      <c r="B9" s="30" t="s">
        <v>132</v>
      </c>
      <c r="C9" s="30" t="s">
        <v>118</v>
      </c>
      <c r="D9" s="30">
        <v>43</v>
      </c>
      <c r="E9" t="str">
        <f>IF(D9="","",LOOKUP(D9,{0,30,60,75,80,85,90;"E","D","C","B","B+","A","A+"}))</f>
        <v>D</v>
      </c>
    </row>
    <row r="10" ht="14.4" spans="1:5">
      <c r="A10" s="30" t="s">
        <v>133</v>
      </c>
      <c r="B10" s="30" t="s">
        <v>134</v>
      </c>
      <c r="C10" s="30" t="s">
        <v>118</v>
      </c>
      <c r="D10" s="30">
        <v>35</v>
      </c>
      <c r="E10" t="str">
        <f>IF(D10="","",LOOKUP(D10,{0,30,60,75,80,85,90;"E","D","C","B","B+","A","A+"}))</f>
        <v>D</v>
      </c>
    </row>
    <row r="11" ht="14.4" spans="1:5">
      <c r="A11" s="30" t="s">
        <v>135</v>
      </c>
      <c r="B11" s="30" t="s">
        <v>136</v>
      </c>
      <c r="C11" s="30" t="s">
        <v>118</v>
      </c>
      <c r="D11" s="30">
        <v>45</v>
      </c>
      <c r="E11" t="str">
        <f>IF(D11="","",LOOKUP(D11,{0,30,60,75,80,85,90;"E","D","C","B","B+","A","A+"}))</f>
        <v>D</v>
      </c>
    </row>
    <row r="12" ht="14.4" spans="1:5">
      <c r="A12" s="30" t="s">
        <v>137</v>
      </c>
      <c r="B12" s="30" t="s">
        <v>138</v>
      </c>
      <c r="C12" s="30" t="s">
        <v>118</v>
      </c>
      <c r="D12" s="30">
        <v>47</v>
      </c>
      <c r="E12" t="str">
        <f>IF(D12="","",LOOKUP(D12,{0,30,60,75,80,85,90;"E","D","C","B","B+","A","A+"}))</f>
        <v>D</v>
      </c>
    </row>
    <row r="13" ht="14.4" spans="1:5">
      <c r="A13" s="30" t="s">
        <v>139</v>
      </c>
      <c r="B13" s="30" t="s">
        <v>140</v>
      </c>
      <c r="C13" s="30" t="s">
        <v>118</v>
      </c>
      <c r="D13" s="30">
        <v>39</v>
      </c>
      <c r="E13" t="str">
        <f>IF(D13="","",LOOKUP(D13,{0,30,60,75,80,85,90;"E","D","C","B","B+","A","A+"}))</f>
        <v>D</v>
      </c>
    </row>
    <row r="14" ht="14.4" spans="1:5">
      <c r="A14" s="30" t="s">
        <v>141</v>
      </c>
      <c r="B14" s="30" t="s">
        <v>142</v>
      </c>
      <c r="C14" s="30" t="s">
        <v>118</v>
      </c>
      <c r="D14" s="30">
        <v>55</v>
      </c>
      <c r="E14" t="str">
        <f>IF(D14="","",LOOKUP(D14,{0,30,60,75,80,85,90;"E","D","C","B","B+","A","A+"}))</f>
        <v>D</v>
      </c>
    </row>
    <row r="15" ht="14.4" spans="1:5">
      <c r="A15" s="30" t="s">
        <v>143</v>
      </c>
      <c r="B15" s="30" t="s">
        <v>144</v>
      </c>
      <c r="C15" s="30" t="s">
        <v>118</v>
      </c>
      <c r="D15" s="30">
        <v>51</v>
      </c>
      <c r="E15" t="str">
        <f>IF(D15="","",LOOKUP(D15,{0,30,60,75,80,85,90;"E","D","C","B","B+","A","A+"}))</f>
        <v>D</v>
      </c>
    </row>
    <row r="16" ht="14.4" spans="1:5">
      <c r="A16" s="30" t="s">
        <v>145</v>
      </c>
      <c r="B16" s="30" t="s">
        <v>146</v>
      </c>
      <c r="C16" s="30" t="s">
        <v>118</v>
      </c>
      <c r="D16" s="30">
        <v>48</v>
      </c>
      <c r="E16" t="str">
        <f>IF(D16="","",LOOKUP(D16,{0,30,60,75,80,85,90;"E","D","C","B","B+","A","A+"}))</f>
        <v>D</v>
      </c>
    </row>
    <row r="17" ht="14.4" spans="1:5">
      <c r="A17" s="30" t="s">
        <v>147</v>
      </c>
      <c r="B17" s="30" t="s">
        <v>148</v>
      </c>
      <c r="C17" s="30" t="s">
        <v>118</v>
      </c>
      <c r="D17" s="30">
        <v>21</v>
      </c>
      <c r="E17" t="str">
        <f>IF(D17="","",LOOKUP(D17,{0,30,60,75,80,85,90;"E","D","C","B","B+","A","A+"}))</f>
        <v>E</v>
      </c>
    </row>
    <row r="18" ht="14.4" spans="1:5">
      <c r="A18" s="30" t="s">
        <v>149</v>
      </c>
      <c r="B18" s="30" t="s">
        <v>150</v>
      </c>
      <c r="C18" s="30" t="s">
        <v>118</v>
      </c>
      <c r="D18" s="30">
        <v>20</v>
      </c>
      <c r="E18" t="str">
        <f>IF(D18="","",LOOKUP(D18,{0,30,60,75,80,85,90;"E","D","C","B","B+","A","A+"}))</f>
        <v>E</v>
      </c>
    </row>
    <row r="19" ht="14.4" spans="1:5">
      <c r="A19" s="30" t="s">
        <v>151</v>
      </c>
      <c r="B19" s="30" t="s">
        <v>152</v>
      </c>
      <c r="C19" s="30" t="s">
        <v>118</v>
      </c>
      <c r="D19" s="30">
        <v>44</v>
      </c>
      <c r="E19" t="str">
        <f>IF(D19="","",LOOKUP(D19,{0,30,60,75,80,85,90;"E","D","C","B","B+","A","A+"}))</f>
        <v>D</v>
      </c>
    </row>
    <row r="20" ht="14.4" spans="1:5">
      <c r="A20" s="30" t="s">
        <v>153</v>
      </c>
      <c r="B20" s="30" t="s">
        <v>154</v>
      </c>
      <c r="C20" s="30" t="s">
        <v>118</v>
      </c>
      <c r="D20" s="30">
        <v>37</v>
      </c>
      <c r="E20" t="str">
        <f>IF(D20="","",LOOKUP(D20,{0,30,60,75,80,85,90;"E","D","C","B","B+","A","A+"}))</f>
        <v>D</v>
      </c>
    </row>
    <row r="21" ht="14.4" spans="1:5">
      <c r="A21" s="30" t="s">
        <v>155</v>
      </c>
      <c r="B21" s="30" t="s">
        <v>156</v>
      </c>
      <c r="C21" s="30" t="s">
        <v>118</v>
      </c>
      <c r="D21" s="30">
        <v>31</v>
      </c>
      <c r="E21" t="str">
        <f>IF(D21="","",LOOKUP(D21,{0,30,60,75,80,85,90;"E","D","C","B","B+","A","A+"}))</f>
        <v>D</v>
      </c>
    </row>
    <row r="22" ht="14.4" spans="1:5">
      <c r="A22" s="30" t="s">
        <v>157</v>
      </c>
      <c r="B22" s="30" t="s">
        <v>158</v>
      </c>
      <c r="C22" s="30" t="s">
        <v>118</v>
      </c>
      <c r="D22" s="30">
        <v>11</v>
      </c>
      <c r="E22" t="s">
        <v>159</v>
      </c>
    </row>
    <row r="23" ht="14.4" spans="1:5">
      <c r="A23" s="30" t="s">
        <v>160</v>
      </c>
      <c r="B23" s="30" t="s">
        <v>161</v>
      </c>
      <c r="C23" s="30" t="s">
        <v>118</v>
      </c>
      <c r="D23" s="30">
        <v>32</v>
      </c>
      <c r="E23" t="str">
        <f>IF(D23="","",LOOKUP(D23,{0,30,60,75,80,85,90;"E","D","C","B","B+","A","A+"}))</f>
        <v>D</v>
      </c>
    </row>
    <row r="24" ht="14.4" spans="1:5">
      <c r="A24" s="30" t="s">
        <v>162</v>
      </c>
      <c r="B24" s="30" t="s">
        <v>163</v>
      </c>
      <c r="C24" s="30" t="s">
        <v>118</v>
      </c>
      <c r="D24" s="30">
        <v>44</v>
      </c>
      <c r="E24" t="str">
        <f>IF(D24="","",LOOKUP(D24,{0,30,60,75,80,85,90;"E","D","C","B","B+","A","A+"}))</f>
        <v>D</v>
      </c>
    </row>
    <row r="25" ht="14.4" spans="1:5">
      <c r="A25" s="30" t="s">
        <v>164</v>
      </c>
      <c r="B25" s="30" t="s">
        <v>165</v>
      </c>
      <c r="C25" s="30" t="s">
        <v>118</v>
      </c>
      <c r="D25" s="30">
        <v>52</v>
      </c>
      <c r="E25" t="str">
        <f>IF(D25="","",LOOKUP(D25,{0,30,60,75,80,85,90;"E","D","C","B","B+","A","A+"}))</f>
        <v>D</v>
      </c>
    </row>
    <row r="26" ht="14.4" spans="1:5">
      <c r="A26" s="30" t="s">
        <v>166</v>
      </c>
      <c r="B26" s="30" t="s">
        <v>167</v>
      </c>
      <c r="C26" s="30" t="s">
        <v>118</v>
      </c>
      <c r="D26" s="30">
        <v>47</v>
      </c>
      <c r="E26" t="str">
        <f>IF(D26="","",LOOKUP(D26,{0,30,60,75,80,85,90;"E","D","C","B","B+","A","A+"}))</f>
        <v>D</v>
      </c>
    </row>
    <row r="27" ht="14.4" spans="1:5">
      <c r="A27" s="30" t="s">
        <v>168</v>
      </c>
      <c r="B27" s="30" t="s">
        <v>169</v>
      </c>
      <c r="C27" s="30" t="s">
        <v>118</v>
      </c>
      <c r="D27" s="30">
        <v>26</v>
      </c>
      <c r="E27" t="str">
        <f>IF(D27="","",LOOKUP(D27,{0,30,60,75,80,85,90;"E","D","C","B","B+","A","A+"}))</f>
        <v>E</v>
      </c>
    </row>
    <row r="28" ht="14.4" spans="1:5">
      <c r="A28" s="30" t="s">
        <v>170</v>
      </c>
      <c r="B28" s="30" t="s">
        <v>171</v>
      </c>
      <c r="C28" s="30" t="s">
        <v>118</v>
      </c>
      <c r="D28" s="30">
        <v>42</v>
      </c>
      <c r="E28" t="str">
        <f>IF(D28="","",LOOKUP(D28,{0,30,60,75,80,85,90;"E","D","C","B","B+","A","A+"}))</f>
        <v>D</v>
      </c>
    </row>
    <row r="29" ht="14.4" spans="1:5">
      <c r="A29" s="30" t="s">
        <v>172</v>
      </c>
      <c r="B29" s="30" t="s">
        <v>173</v>
      </c>
      <c r="C29" s="30" t="s">
        <v>118</v>
      </c>
      <c r="D29" s="30">
        <v>30</v>
      </c>
      <c r="E29" t="str">
        <f>IF(D29="","",LOOKUP(D29,{0,30,60,75,80,85,90;"E","D","C","B","B+","A","A+"}))</f>
        <v>D</v>
      </c>
    </row>
    <row r="30" ht="14.4" spans="1:5">
      <c r="A30" s="30" t="s">
        <v>174</v>
      </c>
      <c r="B30" s="30" t="s">
        <v>175</v>
      </c>
      <c r="C30" s="30" t="s">
        <v>118</v>
      </c>
      <c r="D30" s="30">
        <v>56</v>
      </c>
      <c r="E30" t="str">
        <f>IF(D30="","",LOOKUP(D30,{0,30,60,75,80,85,90;"E","D","C","B","B+","A","A+"}))</f>
        <v>D</v>
      </c>
    </row>
    <row r="31" ht="14.4" spans="1:5">
      <c r="A31" s="30" t="s">
        <v>176</v>
      </c>
      <c r="B31" s="30" t="s">
        <v>177</v>
      </c>
      <c r="C31" s="30" t="s">
        <v>118</v>
      </c>
      <c r="D31" s="30">
        <v>18</v>
      </c>
      <c r="E31" t="s">
        <v>178</v>
      </c>
    </row>
    <row r="32" ht="14.4" spans="1:5">
      <c r="A32" s="30" t="s">
        <v>179</v>
      </c>
      <c r="B32" s="30" t="s">
        <v>180</v>
      </c>
      <c r="C32" s="30" t="s">
        <v>118</v>
      </c>
      <c r="D32" s="30">
        <v>13</v>
      </c>
      <c r="E32" t="s">
        <v>159</v>
      </c>
    </row>
    <row r="33" ht="14.4" spans="1:5">
      <c r="A33" s="30" t="s">
        <v>181</v>
      </c>
      <c r="B33" s="30" t="s">
        <v>182</v>
      </c>
      <c r="C33" s="30" t="s">
        <v>118</v>
      </c>
      <c r="D33" s="30">
        <v>31</v>
      </c>
      <c r="E33" t="str">
        <f>IF(D33="","",LOOKUP(D33,{0,30,60,75,80,85,90;"E","D","C","B","B+","A","A+"}))</f>
        <v>D</v>
      </c>
    </row>
    <row r="34" ht="14.4" spans="1:5">
      <c r="A34" s="30" t="s">
        <v>183</v>
      </c>
      <c r="B34" s="30" t="s">
        <v>184</v>
      </c>
      <c r="C34" s="30" t="s">
        <v>118</v>
      </c>
      <c r="D34" s="30">
        <v>53</v>
      </c>
      <c r="E34" t="str">
        <f>IF(D34="","",LOOKUP(D34,{0,30,60,75,80,85,90;"E","D","C","B","B+","A","A+"}))</f>
        <v>D</v>
      </c>
    </row>
    <row r="35" ht="14.4" spans="1:5">
      <c r="A35" s="30" t="s">
        <v>185</v>
      </c>
      <c r="B35" s="30" t="s">
        <v>186</v>
      </c>
      <c r="C35" s="30" t="s">
        <v>118</v>
      </c>
      <c r="D35" s="30">
        <v>40</v>
      </c>
      <c r="E35" t="str">
        <f>IF(D35="","",LOOKUP(D35,{0,30,60,75,80,85,90;"E","D","C","B","B+","A","A+"}))</f>
        <v>D</v>
      </c>
    </row>
    <row r="36" ht="14.4" spans="1:5">
      <c r="A36" s="30" t="s">
        <v>187</v>
      </c>
      <c r="B36" s="30" t="s">
        <v>188</v>
      </c>
      <c r="C36" s="30" t="s">
        <v>118</v>
      </c>
      <c r="D36" s="30">
        <v>45</v>
      </c>
      <c r="E36" t="str">
        <f>IF(D36="","",LOOKUP(D36,{0,30,60,75,80,85,90;"E","D","C","B","B+","A","A+"}))</f>
        <v>D</v>
      </c>
    </row>
    <row r="37" ht="14.4" spans="1:5">
      <c r="A37" s="30" t="s">
        <v>189</v>
      </c>
      <c r="B37" s="30" t="s">
        <v>190</v>
      </c>
      <c r="C37" s="30" t="s">
        <v>118</v>
      </c>
      <c r="D37" s="30">
        <v>52</v>
      </c>
      <c r="E37" t="str">
        <f>IF(D37="","",LOOKUP(D37,{0,30,60,75,80,85,90;"E","D","C","B","B+","A","A+"}))</f>
        <v>D</v>
      </c>
    </row>
    <row r="38" ht="14.4" spans="1:5">
      <c r="A38" s="30" t="s">
        <v>191</v>
      </c>
      <c r="B38" s="30" t="s">
        <v>192</v>
      </c>
      <c r="C38" s="30" t="s">
        <v>118</v>
      </c>
      <c r="D38" s="30">
        <v>44</v>
      </c>
      <c r="E38" t="str">
        <f>IF(D38="","",LOOKUP(D38,{0,30,60,75,80,85,90;"E","D","C","B","B+","A","A+"}))</f>
        <v>D</v>
      </c>
    </row>
    <row r="39" ht="14.4" spans="1:5">
      <c r="A39" s="30" t="s">
        <v>193</v>
      </c>
      <c r="B39" s="30" t="s">
        <v>194</v>
      </c>
      <c r="C39" s="30" t="s">
        <v>118</v>
      </c>
      <c r="D39" s="30">
        <v>48</v>
      </c>
      <c r="E39" t="str">
        <f>IF(D39="","",LOOKUP(D39,{0,30,60,75,80,85,90;"E","D","C","B","B+","A","A+"}))</f>
        <v>D</v>
      </c>
    </row>
    <row r="40" ht="14.4" spans="1:5">
      <c r="A40" s="30" t="s">
        <v>195</v>
      </c>
      <c r="B40" s="30" t="s">
        <v>196</v>
      </c>
      <c r="C40" s="30" t="s">
        <v>118</v>
      </c>
      <c r="D40" s="30">
        <v>47</v>
      </c>
      <c r="E40" t="str">
        <f>IF(D40="","",LOOKUP(D40,{0,30,60,75,80,85,90;"E","D","C","B","B+","A","A+"}))</f>
        <v>D</v>
      </c>
    </row>
    <row r="41" ht="14.4" spans="1:5">
      <c r="A41" s="30" t="s">
        <v>197</v>
      </c>
      <c r="B41" s="30" t="s">
        <v>198</v>
      </c>
      <c r="C41" s="30" t="s">
        <v>118</v>
      </c>
      <c r="D41" s="30">
        <v>28</v>
      </c>
      <c r="E41" t="str">
        <f>IF(D41="","",LOOKUP(D41,{0,30,60,75,80,85,90;"E","D","C","B","B+","A","A+"}))</f>
        <v>E</v>
      </c>
    </row>
    <row r="42" ht="14.4" spans="1:5">
      <c r="A42" s="30" t="s">
        <v>199</v>
      </c>
      <c r="B42" s="30" t="s">
        <v>200</v>
      </c>
      <c r="C42" s="30" t="s">
        <v>118</v>
      </c>
      <c r="D42" s="30">
        <v>59</v>
      </c>
      <c r="E42" t="str">
        <f>IF(D42="","",LOOKUP(D42,{0,30,60,75,80,85,90;"E","D","C","B","B+","A","A+"}))</f>
        <v>D</v>
      </c>
    </row>
    <row r="43" ht="14.4" spans="1:5">
      <c r="A43" s="30" t="s">
        <v>201</v>
      </c>
      <c r="B43" s="30" t="s">
        <v>202</v>
      </c>
      <c r="C43" s="30" t="s">
        <v>118</v>
      </c>
      <c r="D43" s="30">
        <v>42</v>
      </c>
      <c r="E43" t="str">
        <f>IF(D43="","",LOOKUP(D43,{0,30,60,75,80,85,90;"E","D","C","B","B+","A","A+"}))</f>
        <v>D</v>
      </c>
    </row>
    <row r="44" ht="14.4" spans="1:5">
      <c r="A44" s="30" t="s">
        <v>203</v>
      </c>
      <c r="B44" s="30" t="s">
        <v>204</v>
      </c>
      <c r="C44" s="30" t="s">
        <v>118</v>
      </c>
      <c r="D44" s="30">
        <v>23</v>
      </c>
      <c r="E44" t="str">
        <f>IF(D44="","",LOOKUP(D44,{0,30,60,75,80,85,90;"E","D","C","B","B+","A","A+"}))</f>
        <v>E</v>
      </c>
    </row>
    <row r="45" ht="14.4" spans="1:5">
      <c r="A45" s="30" t="s">
        <v>205</v>
      </c>
      <c r="B45" s="30" t="s">
        <v>206</v>
      </c>
      <c r="C45" s="30" t="s">
        <v>118</v>
      </c>
      <c r="D45" s="30">
        <v>34</v>
      </c>
      <c r="E45" t="str">
        <f>IF(D45="","",LOOKUP(D45,{0,30,60,75,80,85,90;"E","D","C","B","B+","A","A+"}))</f>
        <v>D</v>
      </c>
    </row>
    <row r="46" ht="14.4" spans="1:5">
      <c r="A46" s="30" t="s">
        <v>207</v>
      </c>
      <c r="B46" s="30" t="s">
        <v>208</v>
      </c>
      <c r="C46" s="30" t="s">
        <v>118</v>
      </c>
      <c r="D46" s="30">
        <v>21</v>
      </c>
      <c r="E46" t="str">
        <f>IF(D46="","",LOOKUP(D46,{0,30,60,75,80,85,90;"E","D","C","B","B+","A","A+"}))</f>
        <v>E</v>
      </c>
    </row>
    <row r="47" ht="14.4" spans="1:5">
      <c r="A47" s="30" t="s">
        <v>209</v>
      </c>
      <c r="B47" s="30" t="s">
        <v>210</v>
      </c>
      <c r="C47" s="30" t="s">
        <v>118</v>
      </c>
      <c r="D47" s="30">
        <v>58</v>
      </c>
      <c r="E47" t="str">
        <f>IF(D47="","",LOOKUP(D47,{0,30,60,75,80,85,90;"E","D","C","B","B+","A","A+"}))</f>
        <v>D</v>
      </c>
    </row>
    <row r="48" ht="14.4" spans="1:5">
      <c r="A48" s="30" t="s">
        <v>211</v>
      </c>
      <c r="B48" s="30" t="s">
        <v>212</v>
      </c>
      <c r="C48" s="30" t="s">
        <v>118</v>
      </c>
      <c r="D48" s="30">
        <v>49</v>
      </c>
      <c r="E48" t="str">
        <f>IF(D48="","",LOOKUP(D48,{0,30,60,75,80,85,90;"E","D","C","B","B+","A","A+"}))</f>
        <v>D</v>
      </c>
    </row>
    <row r="49" ht="14.4" spans="1:5">
      <c r="A49" s="30" t="s">
        <v>213</v>
      </c>
      <c r="B49" s="30" t="s">
        <v>214</v>
      </c>
      <c r="C49" s="30" t="s">
        <v>118</v>
      </c>
      <c r="D49" s="30">
        <v>64</v>
      </c>
      <c r="E49" t="str">
        <f>IF(D49="","",LOOKUP(D49,{0,30,60,75,80,85,90;"E","D","C","B","B+","A","A+"}))</f>
        <v>C</v>
      </c>
    </row>
    <row r="50" ht="14.4" spans="1:5">
      <c r="A50" s="30" t="s">
        <v>215</v>
      </c>
      <c r="B50" s="30" t="s">
        <v>216</v>
      </c>
      <c r="C50" s="30" t="s">
        <v>118</v>
      </c>
      <c r="D50" s="30">
        <v>29</v>
      </c>
      <c r="E50" t="str">
        <f>IF(D50="","",LOOKUP(D50,{0,30,60,75,80,85,90;"E","D","C","B","B+","A","A+"}))</f>
        <v>E</v>
      </c>
    </row>
    <row r="51" ht="14.4" spans="1:5">
      <c r="A51" s="30" t="s">
        <v>217</v>
      </c>
      <c r="B51" s="30" t="s">
        <v>218</v>
      </c>
      <c r="C51" s="30" t="s">
        <v>118</v>
      </c>
      <c r="D51" s="30">
        <v>39</v>
      </c>
      <c r="E51" t="str">
        <f>IF(D51="","",LOOKUP(D51,{0,30,60,75,80,85,90;"E","D","C","B","B+","A","A+"}))</f>
        <v>D</v>
      </c>
    </row>
    <row r="52" ht="14.4" spans="1:5">
      <c r="A52" s="30" t="s">
        <v>219</v>
      </c>
      <c r="B52" s="30" t="s">
        <v>220</v>
      </c>
      <c r="C52" s="30" t="s">
        <v>118</v>
      </c>
      <c r="D52" s="30">
        <v>36</v>
      </c>
      <c r="E52" t="str">
        <f>IF(D52="","",LOOKUP(D52,{0,30,60,75,80,85,90;"E","D","C","B","B+","A","A+"}))</f>
        <v>D</v>
      </c>
    </row>
    <row r="53" ht="14.4" spans="1:5">
      <c r="A53" s="30" t="s">
        <v>221</v>
      </c>
      <c r="B53" s="30" t="s">
        <v>222</v>
      </c>
      <c r="C53" s="30" t="s">
        <v>118</v>
      </c>
      <c r="D53" s="30">
        <v>47</v>
      </c>
      <c r="E53" t="str">
        <f>IF(D53="","",LOOKUP(D53,{0,30,60,75,80,85,90;"E","D","C","B","B+","A","A+"}))</f>
        <v>D</v>
      </c>
    </row>
    <row r="54" ht="14.4" spans="1:5">
      <c r="A54" s="30" t="s">
        <v>223</v>
      </c>
      <c r="B54" s="30" t="s">
        <v>224</v>
      </c>
      <c r="C54" s="30" t="s">
        <v>118</v>
      </c>
      <c r="D54" s="30">
        <v>48</v>
      </c>
      <c r="E54" t="str">
        <f>IF(D54="","",LOOKUP(D54,{0,30,60,75,80,85,90;"E","D","C","B","B+","A","A+"}))</f>
        <v>D</v>
      </c>
    </row>
    <row r="55" ht="14.4" spans="1:5">
      <c r="A55" s="30" t="s">
        <v>225</v>
      </c>
      <c r="B55" s="30" t="s">
        <v>226</v>
      </c>
      <c r="C55" s="30" t="s">
        <v>118</v>
      </c>
      <c r="D55" s="30">
        <v>54</v>
      </c>
      <c r="E55" t="str">
        <f>IF(D55="","",LOOKUP(D55,{0,30,60,75,80,85,90;"E","D","C","B","B+","A","A+"}))</f>
        <v>D</v>
      </c>
    </row>
    <row r="56" ht="14.4" spans="1:5">
      <c r="A56" s="30" t="s">
        <v>227</v>
      </c>
      <c r="B56" s="30" t="s">
        <v>228</v>
      </c>
      <c r="C56" s="30" t="s">
        <v>118</v>
      </c>
      <c r="D56" s="30">
        <v>63</v>
      </c>
      <c r="E56" t="str">
        <f>IF(D56="","",LOOKUP(D56,{0,30,60,75,80,85,90;"E","D","C","B","B+","A","A+"}))</f>
        <v>C</v>
      </c>
    </row>
    <row r="57" ht="14.4" spans="1:5">
      <c r="A57" s="30" t="s">
        <v>229</v>
      </c>
      <c r="B57" s="30" t="s">
        <v>230</v>
      </c>
      <c r="C57" s="30" t="s">
        <v>118</v>
      </c>
      <c r="D57" s="30">
        <v>67</v>
      </c>
      <c r="E57" t="str">
        <f>IF(D57="","",LOOKUP(D57,{0,30,60,75,80,85,90;"E","D","C","B","B+","A","A+"}))</f>
        <v>C</v>
      </c>
    </row>
    <row r="58" ht="14.4" spans="1:5">
      <c r="A58" s="30" t="s">
        <v>231</v>
      </c>
      <c r="B58" s="30" t="s">
        <v>232</v>
      </c>
      <c r="C58" s="30" t="s">
        <v>118</v>
      </c>
      <c r="D58" s="30">
        <v>27</v>
      </c>
      <c r="E58" t="str">
        <f>IF(D58="","",LOOKUP(D58,{0,30,60,75,80,85,90;"E","D","C","B","B+","A","A+"}))</f>
        <v>E</v>
      </c>
    </row>
    <row r="59" ht="14.4" spans="1:5">
      <c r="A59" s="30" t="s">
        <v>233</v>
      </c>
      <c r="B59" s="30" t="s">
        <v>234</v>
      </c>
      <c r="C59" s="30" t="s">
        <v>118</v>
      </c>
      <c r="D59" s="30">
        <v>49</v>
      </c>
      <c r="E59" t="str">
        <f>IF(D59="","",LOOKUP(D59,{0,30,60,75,80,85,90;"E","D","C","B","B+","A","A+"}))</f>
        <v>D</v>
      </c>
    </row>
    <row r="66" ht="15.6" spans="1:5">
      <c r="A66" s="2" t="s">
        <v>235</v>
      </c>
      <c r="B66" s="2"/>
      <c r="C66" s="2"/>
      <c r="D66" s="2"/>
      <c r="E66" s="2"/>
    </row>
    <row r="67" ht="31.2" spans="1:5">
      <c r="A67" s="3" t="s">
        <v>236</v>
      </c>
      <c r="B67" s="4" t="s">
        <v>237</v>
      </c>
      <c r="C67" s="4" t="s">
        <v>238</v>
      </c>
      <c r="D67" s="4" t="s">
        <v>239</v>
      </c>
      <c r="E67" s="4" t="s">
        <v>240</v>
      </c>
    </row>
    <row r="68" spans="1:5">
      <c r="A68" s="5" t="s">
        <v>241</v>
      </c>
      <c r="B68" s="27">
        <v>1</v>
      </c>
      <c r="C68" s="27">
        <v>58</v>
      </c>
      <c r="D68" s="27">
        <f>COUNT($D$2:$D$59)</f>
        <v>58</v>
      </c>
      <c r="E68" s="27">
        <v>100</v>
      </c>
    </row>
    <row r="69" spans="1:5">
      <c r="A69" s="9"/>
      <c r="B69" s="27">
        <v>2</v>
      </c>
      <c r="C69" s="27"/>
      <c r="D69" s="27"/>
      <c r="E69" s="27"/>
    </row>
    <row r="70" spans="1:5">
      <c r="A70" s="9"/>
      <c r="B70" s="27">
        <v>3</v>
      </c>
      <c r="C70" s="27"/>
      <c r="D70" s="27"/>
      <c r="E70" s="27"/>
    </row>
    <row r="71" ht="15.6" spans="1:16">
      <c r="A71" s="9"/>
      <c r="B71" s="27">
        <v>4</v>
      </c>
      <c r="C71" s="27"/>
      <c r="D71" s="27"/>
      <c r="E71" s="27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ht="31.2" spans="1:16">
      <c r="A72" s="15"/>
      <c r="B72" s="27"/>
      <c r="C72" s="1"/>
      <c r="D72" s="27"/>
      <c r="E72" s="27"/>
      <c r="F72" s="4" t="s">
        <v>242</v>
      </c>
      <c r="G72" s="4" t="s">
        <v>243</v>
      </c>
      <c r="H72" s="4" t="s">
        <v>244</v>
      </c>
      <c r="I72" s="4" t="s">
        <v>245</v>
      </c>
      <c r="J72" s="4" t="s">
        <v>246</v>
      </c>
      <c r="K72" s="4" t="s">
        <v>247</v>
      </c>
      <c r="L72" s="4" t="s">
        <v>248</v>
      </c>
      <c r="M72" s="4" t="s">
        <v>249</v>
      </c>
      <c r="N72" s="4" t="s">
        <v>250</v>
      </c>
      <c r="O72" s="4" t="s">
        <v>251</v>
      </c>
      <c r="P72" s="4" t="s">
        <v>252</v>
      </c>
    </row>
    <row r="73" spans="1:16">
      <c r="A73" s="27" t="s">
        <v>253</v>
      </c>
      <c r="B73" s="27"/>
      <c r="C73" s="27"/>
      <c r="D73" s="27"/>
      <c r="E73" s="27"/>
      <c r="F73" s="27">
        <f>SUM($D$2:$D$59)</f>
        <v>2386</v>
      </c>
      <c r="G73" s="31">
        <f>AVERAGE($D2:$D59)</f>
        <v>41.1379310344828</v>
      </c>
      <c r="H73" s="27">
        <f>COUNTIF($D2:$D59,"&gt;=60")</f>
        <v>4</v>
      </c>
      <c r="I73" s="33">
        <f>$H$73/$D$68</f>
        <v>0.0689655172413793</v>
      </c>
      <c r="J73" s="27">
        <f>MAX($D$2:$D$59)</f>
        <v>67</v>
      </c>
      <c r="K73" s="27">
        <f>MIN($D$2:$D$59)</f>
        <v>11</v>
      </c>
      <c r="L73" s="27">
        <f>COUNTIF($D$2:$D$59,"&gt;=85")</f>
        <v>0</v>
      </c>
      <c r="M73" s="33">
        <f>$L$73/$D$68</f>
        <v>0</v>
      </c>
      <c r="N73" s="27">
        <f>COUNTIF($D$2:$D$59,"&lt;30")</f>
        <v>11</v>
      </c>
      <c r="O73" s="33">
        <f>$N$73/$D$68</f>
        <v>0.189655172413793</v>
      </c>
      <c r="P73" s="34" t="s">
        <v>254</v>
      </c>
    </row>
    <row r="74" spans="1:16">
      <c r="A74" s="1" t="s">
        <v>255</v>
      </c>
      <c r="B74" s="1"/>
      <c r="C74" s="1"/>
      <c r="D74" s="1"/>
      <c r="E74" s="1"/>
      <c r="F74" s="27"/>
      <c r="G74" s="27"/>
      <c r="H74" s="32"/>
      <c r="I74" s="27"/>
      <c r="J74" s="27"/>
      <c r="K74" s="27"/>
      <c r="L74" s="27"/>
      <c r="M74" s="27"/>
      <c r="N74" s="27"/>
      <c r="O74" s="27"/>
      <c r="P74" s="27"/>
    </row>
  </sheetData>
  <mergeCells count="1">
    <mergeCell ref="A68:A72"/>
  </mergeCells>
  <pageMargins left="0.748031496062992" right="0.748031496062992" top="0.984251968503937" bottom="0.984251968503937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4"/>
  <sheetViews>
    <sheetView topLeftCell="A43" workbookViewId="0">
      <selection activeCell="G73" sqref="G73"/>
    </sheetView>
  </sheetViews>
  <sheetFormatPr defaultColWidth="8.88888888888889" defaultRowHeight="13.2"/>
  <cols>
    <col min="1" max="1" width="12.8888888888889" customWidth="1"/>
  </cols>
  <sheetData>
    <row r="1" spans="1:5">
      <c r="A1" s="28" t="s">
        <v>112</v>
      </c>
      <c r="B1" s="28" t="s">
        <v>2</v>
      </c>
      <c r="C1" s="28" t="s">
        <v>113</v>
      </c>
      <c r="D1" s="28" t="s">
        <v>114</v>
      </c>
      <c r="E1" s="29" t="s">
        <v>115</v>
      </c>
    </row>
    <row r="2" ht="14.4" spans="1:5">
      <c r="A2" s="30" t="s">
        <v>256</v>
      </c>
      <c r="B2" s="30" t="s">
        <v>257</v>
      </c>
      <c r="C2" s="30" t="s">
        <v>258</v>
      </c>
      <c r="D2" s="30">
        <v>64</v>
      </c>
      <c r="E2" t="str">
        <f>IF(D2="","",LOOKUP(D2,{0,30,60,75,80,85,90;"E","D","C","B","B+","A","A+"}))</f>
        <v>C</v>
      </c>
    </row>
    <row r="3" ht="14.4" spans="1:5">
      <c r="A3" s="30" t="s">
        <v>259</v>
      </c>
      <c r="B3" s="30" t="s">
        <v>260</v>
      </c>
      <c r="C3" s="30" t="s">
        <v>258</v>
      </c>
      <c r="D3" s="30">
        <v>59</v>
      </c>
      <c r="E3" t="str">
        <f>IF(D3="","",LOOKUP(D3,{0,30,60,75,80,85,90;"E","D","C","B","B+","A","A+"}))</f>
        <v>D</v>
      </c>
    </row>
    <row r="4" ht="14.4" spans="1:5">
      <c r="A4" s="30" t="s">
        <v>261</v>
      </c>
      <c r="B4" s="30" t="s">
        <v>262</v>
      </c>
      <c r="C4" s="30" t="s">
        <v>258</v>
      </c>
      <c r="D4" s="30">
        <v>55</v>
      </c>
      <c r="E4" t="str">
        <f>IF(D4="","",LOOKUP(D4,{0,30,60,75,80,85,90;"E","D","C","B","B+","A","A+"}))</f>
        <v>D</v>
      </c>
    </row>
    <row r="5" ht="14.4" spans="1:5">
      <c r="A5" s="30" t="s">
        <v>263</v>
      </c>
      <c r="B5" s="30" t="s">
        <v>264</v>
      </c>
      <c r="C5" s="30" t="s">
        <v>258</v>
      </c>
      <c r="D5" s="30">
        <v>54</v>
      </c>
      <c r="E5" t="str">
        <f>IF(D5="","",LOOKUP(D5,{0,30,60,75,80,85,90;"E","D","C","B","B+","A","A+"}))</f>
        <v>D</v>
      </c>
    </row>
    <row r="6" ht="14.4" spans="1:5">
      <c r="A6" s="30" t="s">
        <v>265</v>
      </c>
      <c r="B6" s="30" t="s">
        <v>266</v>
      </c>
      <c r="C6" s="30" t="s">
        <v>258</v>
      </c>
      <c r="D6" s="30">
        <v>51</v>
      </c>
      <c r="E6" t="str">
        <f>IF(D6="","",LOOKUP(D6,{0,30,60,75,80,85,90;"E","D","C","B","B+","A","A+"}))</f>
        <v>D</v>
      </c>
    </row>
    <row r="7" ht="14.4" spans="1:5">
      <c r="A7" s="30" t="s">
        <v>267</v>
      </c>
      <c r="B7" s="30" t="s">
        <v>268</v>
      </c>
      <c r="C7" s="30" t="s">
        <v>258</v>
      </c>
      <c r="D7" s="30">
        <v>51</v>
      </c>
      <c r="E7" t="str">
        <f>IF(D7="","",LOOKUP(D7,{0,30,60,75,80,85,90;"E","D","C","B","B+","A","A+"}))</f>
        <v>D</v>
      </c>
    </row>
    <row r="8" ht="14.4" spans="1:5">
      <c r="A8" s="30" t="s">
        <v>269</v>
      </c>
      <c r="B8" s="30" t="s">
        <v>270</v>
      </c>
      <c r="C8" s="30" t="s">
        <v>258</v>
      </c>
      <c r="D8" s="30">
        <v>50</v>
      </c>
      <c r="E8" t="str">
        <f>IF(D8="","",LOOKUP(D8,{0,30,60,75,80,85,90;"E","D","C","B","B+","A","A+"}))</f>
        <v>D</v>
      </c>
    </row>
    <row r="9" ht="14.4" spans="1:5">
      <c r="A9" s="30" t="s">
        <v>271</v>
      </c>
      <c r="B9" s="30" t="s">
        <v>272</v>
      </c>
      <c r="C9" s="30" t="s">
        <v>258</v>
      </c>
      <c r="D9" s="30">
        <v>50</v>
      </c>
      <c r="E9" t="str">
        <f>IF(D9="","",LOOKUP(D9,{0,30,60,75,80,85,90;"E","D","C","B","B+","A","A+"}))</f>
        <v>D</v>
      </c>
    </row>
    <row r="10" ht="14.4" spans="1:5">
      <c r="A10" s="30" t="s">
        <v>273</v>
      </c>
      <c r="B10" s="30" t="s">
        <v>274</v>
      </c>
      <c r="C10" s="30" t="s">
        <v>258</v>
      </c>
      <c r="D10" s="30">
        <v>50</v>
      </c>
      <c r="E10" t="str">
        <f>IF(D10="","",LOOKUP(D10,{0,30,60,75,80,85,90;"E","D","C","B","B+","A","A+"}))</f>
        <v>D</v>
      </c>
    </row>
    <row r="11" ht="14.4" spans="1:5">
      <c r="A11" s="30" t="s">
        <v>275</v>
      </c>
      <c r="B11" s="30" t="s">
        <v>276</v>
      </c>
      <c r="C11" s="30" t="s">
        <v>258</v>
      </c>
      <c r="D11" s="30">
        <v>49</v>
      </c>
      <c r="E11" t="str">
        <f>IF(D11="","",LOOKUP(D11,{0,30,60,75,80,85,90;"E","D","C","B","B+","A","A+"}))</f>
        <v>D</v>
      </c>
    </row>
    <row r="12" ht="14.4" spans="1:5">
      <c r="A12" s="30" t="s">
        <v>277</v>
      </c>
      <c r="B12" s="30" t="s">
        <v>278</v>
      </c>
      <c r="C12" s="30" t="s">
        <v>258</v>
      </c>
      <c r="D12" s="30">
        <v>48</v>
      </c>
      <c r="E12" t="str">
        <f>IF(D12="","",LOOKUP(D12,{0,30,60,75,80,85,90;"E","D","C","B","B+","A","A+"}))</f>
        <v>D</v>
      </c>
    </row>
    <row r="13" ht="14.4" spans="1:5">
      <c r="A13" s="30" t="s">
        <v>279</v>
      </c>
      <c r="B13" s="30" t="s">
        <v>280</v>
      </c>
      <c r="C13" s="30" t="s">
        <v>258</v>
      </c>
      <c r="D13" s="30">
        <v>48</v>
      </c>
      <c r="E13" t="str">
        <f>IF(D13="","",LOOKUP(D13,{0,30,60,75,80,85,90;"E","D","C","B","B+","A","A+"}))</f>
        <v>D</v>
      </c>
    </row>
    <row r="14" ht="14.4" spans="1:5">
      <c r="A14" s="30" t="s">
        <v>281</v>
      </c>
      <c r="B14" s="30" t="s">
        <v>282</v>
      </c>
      <c r="C14" s="30" t="s">
        <v>258</v>
      </c>
      <c r="D14" s="30">
        <v>48</v>
      </c>
      <c r="E14" t="str">
        <f>IF(D14="","",LOOKUP(D14,{0,30,60,75,80,85,90;"E","D","C","B","B+","A","A+"}))</f>
        <v>D</v>
      </c>
    </row>
    <row r="15" ht="14.4" spans="1:5">
      <c r="A15" s="30" t="s">
        <v>283</v>
      </c>
      <c r="B15" s="30" t="s">
        <v>284</v>
      </c>
      <c r="C15" s="30" t="s">
        <v>258</v>
      </c>
      <c r="D15" s="30">
        <v>47</v>
      </c>
      <c r="E15" t="str">
        <f>IF(D15="","",LOOKUP(D15,{0,30,60,75,80,85,90;"E","D","C","B","B+","A","A+"}))</f>
        <v>D</v>
      </c>
    </row>
    <row r="16" ht="14.4" spans="1:5">
      <c r="A16" s="30" t="s">
        <v>285</v>
      </c>
      <c r="B16" s="30" t="s">
        <v>286</v>
      </c>
      <c r="C16" s="30" t="s">
        <v>258</v>
      </c>
      <c r="D16" s="30">
        <v>47</v>
      </c>
      <c r="E16" t="str">
        <f>IF(D16="","",LOOKUP(D16,{0,30,60,75,80,85,90;"E","D","C","B","B+","A","A+"}))</f>
        <v>D</v>
      </c>
    </row>
    <row r="17" ht="14.4" spans="1:5">
      <c r="A17" s="30" t="s">
        <v>287</v>
      </c>
      <c r="B17" s="30" t="s">
        <v>288</v>
      </c>
      <c r="C17" s="30" t="s">
        <v>258</v>
      </c>
      <c r="D17" s="30">
        <v>47</v>
      </c>
      <c r="E17" t="str">
        <f>IF(D17="","",LOOKUP(D17,{0,30,60,75,80,85,90;"E","D","C","B","B+","A","A+"}))</f>
        <v>D</v>
      </c>
    </row>
    <row r="18" ht="14.4" spans="1:5">
      <c r="A18" s="30" t="s">
        <v>289</v>
      </c>
      <c r="B18" s="30" t="s">
        <v>290</v>
      </c>
      <c r="C18" s="30" t="s">
        <v>258</v>
      </c>
      <c r="D18" s="30">
        <v>46</v>
      </c>
      <c r="E18" t="str">
        <f>IF(D18="","",LOOKUP(D18,{0,30,60,75,80,85,90;"E","D","C","B","B+","A","A+"}))</f>
        <v>D</v>
      </c>
    </row>
    <row r="19" ht="14.4" spans="1:5">
      <c r="A19" s="30" t="s">
        <v>291</v>
      </c>
      <c r="B19" s="30" t="s">
        <v>292</v>
      </c>
      <c r="C19" s="30" t="s">
        <v>258</v>
      </c>
      <c r="D19" s="30">
        <v>46</v>
      </c>
      <c r="E19" t="str">
        <f>IF(D19="","",LOOKUP(D19,{0,30,60,75,80,85,90;"E","D","C","B","B+","A","A+"}))</f>
        <v>D</v>
      </c>
    </row>
    <row r="20" ht="14.4" spans="1:5">
      <c r="A20" s="30" t="s">
        <v>293</v>
      </c>
      <c r="B20" s="30" t="s">
        <v>294</v>
      </c>
      <c r="C20" s="30" t="s">
        <v>258</v>
      </c>
      <c r="D20" s="30">
        <v>45</v>
      </c>
      <c r="E20" t="str">
        <f>IF(D20="","",LOOKUP(D20,{0,30,60,75,80,85,90;"E","D","C","B","B+","A","A+"}))</f>
        <v>D</v>
      </c>
    </row>
    <row r="21" ht="14.4" spans="1:5">
      <c r="A21" s="30" t="s">
        <v>295</v>
      </c>
      <c r="B21" s="30" t="s">
        <v>296</v>
      </c>
      <c r="C21" s="30" t="s">
        <v>258</v>
      </c>
      <c r="D21" s="30">
        <v>44</v>
      </c>
      <c r="E21" t="str">
        <f>IF(D21="","",LOOKUP(D21,{0,30,60,75,80,85,90;"E","D","C","B","B+","A","A+"}))</f>
        <v>D</v>
      </c>
    </row>
    <row r="22" ht="14.4" spans="1:5">
      <c r="A22" s="30" t="s">
        <v>297</v>
      </c>
      <c r="B22" s="30" t="s">
        <v>298</v>
      </c>
      <c r="C22" s="30" t="s">
        <v>258</v>
      </c>
      <c r="D22" s="30">
        <v>43</v>
      </c>
      <c r="E22" t="str">
        <f>IF(D22="","",LOOKUP(D22,{0,30,60,75,80,85,90;"E","D","C","B","B+","A","A+"}))</f>
        <v>D</v>
      </c>
    </row>
    <row r="23" ht="14.4" spans="1:5">
      <c r="A23" s="30" t="s">
        <v>299</v>
      </c>
      <c r="B23" s="30" t="s">
        <v>300</v>
      </c>
      <c r="C23" s="30" t="s">
        <v>258</v>
      </c>
      <c r="D23" s="30">
        <v>42</v>
      </c>
      <c r="E23" t="str">
        <f>IF(D23="","",LOOKUP(D23,{0,30,60,75,80,85,90;"E","D","C","B","B+","A","A+"}))</f>
        <v>D</v>
      </c>
    </row>
    <row r="24" ht="14.4" spans="1:5">
      <c r="A24" s="30" t="s">
        <v>301</v>
      </c>
      <c r="B24" s="30" t="s">
        <v>302</v>
      </c>
      <c r="C24" s="30" t="s">
        <v>258</v>
      </c>
      <c r="D24" s="30">
        <v>42</v>
      </c>
      <c r="E24" t="str">
        <f>IF(D24="","",LOOKUP(D24,{0,30,60,75,80,85,90;"E","D","C","B","B+","A","A+"}))</f>
        <v>D</v>
      </c>
    </row>
    <row r="25" ht="14.4" spans="1:5">
      <c r="A25" s="30" t="s">
        <v>303</v>
      </c>
      <c r="B25" s="30" t="s">
        <v>304</v>
      </c>
      <c r="C25" s="30" t="s">
        <v>258</v>
      </c>
      <c r="D25" s="30">
        <v>42</v>
      </c>
      <c r="E25" t="str">
        <f>IF(D25="","",LOOKUP(D25,{0,30,60,75,80,85,90;"E","D","C","B","B+","A","A+"}))</f>
        <v>D</v>
      </c>
    </row>
    <row r="26" ht="14.4" spans="1:5">
      <c r="A26" s="30" t="s">
        <v>305</v>
      </c>
      <c r="B26" s="30" t="s">
        <v>306</v>
      </c>
      <c r="C26" s="30" t="s">
        <v>258</v>
      </c>
      <c r="D26" s="30">
        <v>41</v>
      </c>
      <c r="E26" t="str">
        <f>IF(D26="","",LOOKUP(D26,{0,30,60,75,80,85,90;"E","D","C","B","B+","A","A+"}))</f>
        <v>D</v>
      </c>
    </row>
    <row r="27" ht="14.4" spans="1:5">
      <c r="A27" s="30" t="s">
        <v>307</v>
      </c>
      <c r="B27" s="30" t="s">
        <v>308</v>
      </c>
      <c r="C27" s="30" t="s">
        <v>258</v>
      </c>
      <c r="D27" s="30">
        <v>41</v>
      </c>
      <c r="E27" t="str">
        <f>IF(D27="","",LOOKUP(D27,{0,30,60,75,80,85,90;"E","D","C","B","B+","A","A+"}))</f>
        <v>D</v>
      </c>
    </row>
    <row r="28" ht="14.4" spans="1:5">
      <c r="A28" s="30" t="s">
        <v>309</v>
      </c>
      <c r="B28" s="30" t="s">
        <v>310</v>
      </c>
      <c r="C28" s="30" t="s">
        <v>258</v>
      </c>
      <c r="D28" s="30">
        <v>38</v>
      </c>
      <c r="E28" t="str">
        <f>IF(D28="","",LOOKUP(D28,{0,30,60,75,80,85,90;"E","D","C","B","B+","A","A+"}))</f>
        <v>D</v>
      </c>
    </row>
    <row r="29" ht="14.4" spans="1:5">
      <c r="A29" s="30" t="s">
        <v>311</v>
      </c>
      <c r="B29" s="30" t="s">
        <v>312</v>
      </c>
      <c r="C29" s="30" t="s">
        <v>258</v>
      </c>
      <c r="D29" s="30">
        <v>37</v>
      </c>
      <c r="E29" t="str">
        <f>IF(D29="","",LOOKUP(D29,{0,30,60,75,80,85,90;"E","D","C","B","B+","A","A+"}))</f>
        <v>D</v>
      </c>
    </row>
    <row r="30" ht="14.4" spans="1:5">
      <c r="A30" s="30" t="s">
        <v>313</v>
      </c>
      <c r="B30" s="30" t="s">
        <v>314</v>
      </c>
      <c r="C30" s="30" t="s">
        <v>258</v>
      </c>
      <c r="D30" s="30">
        <v>37</v>
      </c>
      <c r="E30" t="str">
        <f>IF(D30="","",LOOKUP(D30,{0,30,60,75,80,85,90;"E","D","C","B","B+","A","A+"}))</f>
        <v>D</v>
      </c>
    </row>
    <row r="31" ht="14.4" spans="1:5">
      <c r="A31" s="30" t="s">
        <v>315</v>
      </c>
      <c r="B31" s="30" t="s">
        <v>316</v>
      </c>
      <c r="C31" s="30" t="s">
        <v>258</v>
      </c>
      <c r="D31" s="30">
        <v>36</v>
      </c>
      <c r="E31" t="str">
        <f>IF(D31="","",LOOKUP(D31,{0,30,60,75,80,85,90;"E","D","C","B","B+","A","A+"}))</f>
        <v>D</v>
      </c>
    </row>
    <row r="32" ht="14.4" spans="1:5">
      <c r="A32" s="30" t="s">
        <v>317</v>
      </c>
      <c r="B32" s="30" t="s">
        <v>318</v>
      </c>
      <c r="C32" s="30" t="s">
        <v>258</v>
      </c>
      <c r="D32" s="30">
        <v>33</v>
      </c>
      <c r="E32" t="str">
        <f>IF(D32="","",LOOKUP(D32,{0,30,60,75,80,85,90;"E","D","C","B","B+","A","A+"}))</f>
        <v>D</v>
      </c>
    </row>
    <row r="33" ht="14.4" spans="1:5">
      <c r="A33" s="30" t="s">
        <v>319</v>
      </c>
      <c r="B33" s="30" t="s">
        <v>320</v>
      </c>
      <c r="C33" s="30" t="s">
        <v>258</v>
      </c>
      <c r="D33" s="30">
        <v>32</v>
      </c>
      <c r="E33" t="str">
        <f>IF(D33="","",LOOKUP(D33,{0,30,60,75,80,85,90;"E","D","C","B","B+","A","A+"}))</f>
        <v>D</v>
      </c>
    </row>
    <row r="34" ht="14.4" spans="1:5">
      <c r="A34" s="30" t="s">
        <v>321</v>
      </c>
      <c r="B34" s="30" t="s">
        <v>322</v>
      </c>
      <c r="C34" s="30" t="s">
        <v>258</v>
      </c>
      <c r="D34" s="30">
        <v>28</v>
      </c>
      <c r="E34" t="str">
        <f>IF(D34="","",LOOKUP(D34,{0,30,60,75,80,85,90;"E","D","C","B","B+","A","A+"}))</f>
        <v>E</v>
      </c>
    </row>
    <row r="35" ht="14.4" spans="1:5">
      <c r="A35" s="30" t="s">
        <v>323</v>
      </c>
      <c r="B35" s="30" t="s">
        <v>324</v>
      </c>
      <c r="C35" s="30" t="s">
        <v>258</v>
      </c>
      <c r="D35" s="30">
        <v>26</v>
      </c>
      <c r="E35" t="str">
        <f>IF(D35="","",LOOKUP(D35,{0,30,60,75,80,85,90;"E","D","C","B","B+","A","A+"}))</f>
        <v>E</v>
      </c>
    </row>
    <row r="36" ht="14.4" spans="1:5">
      <c r="A36" s="30" t="s">
        <v>325</v>
      </c>
      <c r="B36" s="30" t="s">
        <v>326</v>
      </c>
      <c r="C36" s="30" t="s">
        <v>258</v>
      </c>
      <c r="D36" s="30">
        <v>26</v>
      </c>
      <c r="E36" t="str">
        <f>IF(D36="","",LOOKUP(D36,{0,30,60,75,80,85,90;"E","D","C","B","B+","A","A+"}))</f>
        <v>E</v>
      </c>
    </row>
    <row r="37" ht="14.4" spans="1:5">
      <c r="A37" s="30" t="s">
        <v>327</v>
      </c>
      <c r="B37" s="30" t="s">
        <v>328</v>
      </c>
      <c r="C37" s="30" t="s">
        <v>258</v>
      </c>
      <c r="D37" s="30">
        <v>22</v>
      </c>
      <c r="E37" t="str">
        <f>IF(D37="","",LOOKUP(D37,{0,30,60,75,80,85,90;"E","D","C","B","B+","A","A+"}))</f>
        <v>E</v>
      </c>
    </row>
    <row r="38" ht="14.4" spans="1:5">
      <c r="A38" s="30" t="s">
        <v>329</v>
      </c>
      <c r="B38" s="30" t="s">
        <v>330</v>
      </c>
      <c r="C38" s="30" t="s">
        <v>258</v>
      </c>
      <c r="D38" s="30">
        <v>20</v>
      </c>
      <c r="E38" t="str">
        <f>IF(D38="","",LOOKUP(D38,{0,30,60,75,80,85,90;"E","D","C","B","B+","A","A+"}))</f>
        <v>E</v>
      </c>
    </row>
    <row r="39" ht="14.4" spans="1:5">
      <c r="A39" s="30" t="s">
        <v>331</v>
      </c>
      <c r="B39" s="30" t="s">
        <v>332</v>
      </c>
      <c r="C39" s="30" t="s">
        <v>258</v>
      </c>
      <c r="D39" s="30">
        <v>18</v>
      </c>
      <c r="E39" t="str">
        <f>IF(D39="","",LOOKUP(D39,{0,30,60,75,80,85,90;"E","D","C","B","B+","A","A+"}))</f>
        <v>E</v>
      </c>
    </row>
    <row r="40" ht="14.4" spans="1:5">
      <c r="A40" s="30" t="s">
        <v>333</v>
      </c>
      <c r="B40" s="30" t="s">
        <v>334</v>
      </c>
      <c r="C40" s="30" t="s">
        <v>258</v>
      </c>
      <c r="D40" s="30">
        <v>16</v>
      </c>
      <c r="E40" t="str">
        <f>IF(D40="","",LOOKUP(D40,{0,30,60,75,80,85,90;"E","D","C","B","B+","A","A+"}))</f>
        <v>E</v>
      </c>
    </row>
    <row r="41" ht="14.4" spans="1:5">
      <c r="A41" s="30" t="s">
        <v>335</v>
      </c>
      <c r="B41" s="30" t="s">
        <v>336</v>
      </c>
      <c r="C41" s="30" t="s">
        <v>258</v>
      </c>
      <c r="D41" s="30">
        <v>15</v>
      </c>
      <c r="E41" t="str">
        <f>IF(D41="","",LOOKUP(D41,{0,30,60,75,80,85,90;"E","D","C","B","B+","A","A+"}))</f>
        <v>E</v>
      </c>
    </row>
    <row r="42" ht="14.4" spans="1:5">
      <c r="A42" s="30" t="s">
        <v>337</v>
      </c>
      <c r="B42" s="30" t="s">
        <v>338</v>
      </c>
      <c r="C42" s="30" t="s">
        <v>258</v>
      </c>
      <c r="D42" s="30">
        <v>14</v>
      </c>
      <c r="E42" t="str">
        <f>IF(D42="","",LOOKUP(D42,{0,30,60,75,80,85,90;"E","D","C","B","B+","A","A+"}))</f>
        <v>E</v>
      </c>
    </row>
    <row r="43" ht="14.4" spans="1:5">
      <c r="A43" s="30" t="s">
        <v>339</v>
      </c>
      <c r="B43" s="30" t="s">
        <v>340</v>
      </c>
      <c r="C43" s="30" t="s">
        <v>258</v>
      </c>
      <c r="D43" s="30">
        <v>12</v>
      </c>
      <c r="E43" t="str">
        <f>IF(D43="","",LOOKUP(D43,{0,30,60,75,80,85,90;"E","D","C","B","B+","A","A+"}))</f>
        <v>E</v>
      </c>
    </row>
    <row r="44" ht="14.4" spans="1:5">
      <c r="A44" s="30" t="s">
        <v>341</v>
      </c>
      <c r="B44" s="30" t="s">
        <v>342</v>
      </c>
      <c r="C44" s="30" t="s">
        <v>258</v>
      </c>
      <c r="D44" s="30">
        <v>12</v>
      </c>
      <c r="E44" t="str">
        <f>IF(D44="","",LOOKUP(D44,{0,30,60,75,80,85,90;"E","D","C","B","B+","A","A+"}))</f>
        <v>E</v>
      </c>
    </row>
    <row r="45" ht="14.4" spans="1:5">
      <c r="A45" s="30" t="s">
        <v>343</v>
      </c>
      <c r="B45" s="30" t="s">
        <v>344</v>
      </c>
      <c r="C45" s="30" t="s">
        <v>258</v>
      </c>
      <c r="D45" s="30">
        <v>6</v>
      </c>
      <c r="E45" t="str">
        <f>IF(D45="","",LOOKUP(D45,{0,30,60,75,80,85,90;"E","D","C","B","B+","A","A+"}))</f>
        <v>E</v>
      </c>
    </row>
    <row r="46" ht="14.4" spans="1:5">
      <c r="A46" s="30" t="s">
        <v>345</v>
      </c>
      <c r="B46" s="30" t="s">
        <v>346</v>
      </c>
      <c r="C46" s="30" t="s">
        <v>258</v>
      </c>
      <c r="D46" s="30">
        <v>4</v>
      </c>
      <c r="E46" t="str">
        <f>IF(D46="","",LOOKUP(D46,{0,30,60,75,80,85,90;"E","D","C","B","B+","A","A+"}))</f>
        <v>E</v>
      </c>
    </row>
    <row r="66" ht="15.6" spans="1:5">
      <c r="A66" s="2" t="s">
        <v>235</v>
      </c>
      <c r="B66" s="2"/>
      <c r="C66" s="2"/>
      <c r="D66" s="2"/>
      <c r="E66" s="2"/>
    </row>
    <row r="67" ht="31.2" spans="1:5">
      <c r="A67" s="3" t="s">
        <v>236</v>
      </c>
      <c r="B67" s="4" t="s">
        <v>237</v>
      </c>
      <c r="C67" s="4" t="s">
        <v>238</v>
      </c>
      <c r="D67" s="4" t="s">
        <v>239</v>
      </c>
      <c r="E67" s="4" t="s">
        <v>240</v>
      </c>
    </row>
    <row r="68" spans="1:5">
      <c r="A68" s="5" t="s">
        <v>241</v>
      </c>
      <c r="B68" s="27">
        <v>1</v>
      </c>
      <c r="C68" s="27">
        <v>54</v>
      </c>
      <c r="D68" s="27">
        <f>COUNT($D$2:$D$55)</f>
        <v>45</v>
      </c>
      <c r="E68" s="27">
        <v>100</v>
      </c>
    </row>
    <row r="69" spans="1:5">
      <c r="A69" s="9"/>
      <c r="B69" s="27">
        <v>2</v>
      </c>
      <c r="C69" s="27"/>
      <c r="D69" s="27"/>
      <c r="E69" s="27"/>
    </row>
    <row r="70" spans="1:5">
      <c r="A70" s="9"/>
      <c r="B70" s="27">
        <v>3</v>
      </c>
      <c r="C70" s="27"/>
      <c r="D70" s="27"/>
      <c r="E70" s="27"/>
    </row>
    <row r="71" ht="15.6" spans="1:16">
      <c r="A71" s="9"/>
      <c r="B71" s="27">
        <v>4</v>
      </c>
      <c r="C71" s="27"/>
      <c r="D71" s="27"/>
      <c r="E71" s="27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ht="31.2" spans="1:16">
      <c r="A72" s="15"/>
      <c r="B72" s="27"/>
      <c r="C72" s="1"/>
      <c r="D72" s="27"/>
      <c r="E72" s="27"/>
      <c r="F72" s="4" t="s">
        <v>242</v>
      </c>
      <c r="G72" s="4" t="s">
        <v>243</v>
      </c>
      <c r="H72" s="4" t="s">
        <v>244</v>
      </c>
      <c r="I72" s="4" t="s">
        <v>245</v>
      </c>
      <c r="J72" s="4" t="s">
        <v>246</v>
      </c>
      <c r="K72" s="4" t="s">
        <v>247</v>
      </c>
      <c r="L72" s="4" t="s">
        <v>248</v>
      </c>
      <c r="M72" s="4" t="s">
        <v>249</v>
      </c>
      <c r="N72" s="4" t="s">
        <v>250</v>
      </c>
      <c r="O72" s="4" t="s">
        <v>251</v>
      </c>
      <c r="P72" s="4" t="s">
        <v>252</v>
      </c>
    </row>
    <row r="73" spans="1:16">
      <c r="A73" s="27" t="s">
        <v>253</v>
      </c>
      <c r="B73" s="27"/>
      <c r="C73" s="27"/>
      <c r="D73" s="27"/>
      <c r="E73" s="27"/>
      <c r="F73" s="27">
        <f>SUM($D$2:$D$58)</f>
        <v>1682</v>
      </c>
      <c r="G73" s="31">
        <f>AVERAGE($D2:$D58)</f>
        <v>37.3777777777778</v>
      </c>
      <c r="H73" s="27">
        <f>COUNTIF($D2:$D58,"&gt;=60")</f>
        <v>1</v>
      </c>
      <c r="I73" s="33">
        <f>$H$73/$D$68</f>
        <v>0.0222222222222222</v>
      </c>
      <c r="J73" s="27">
        <f>MAX($D$2:$D$58)</f>
        <v>64</v>
      </c>
      <c r="K73" s="27">
        <f>MIN($D$2:$D$58)</f>
        <v>4</v>
      </c>
      <c r="L73" s="27">
        <f>COUNTIF($D$2:$D$58,"&gt;=85")</f>
        <v>0</v>
      </c>
      <c r="M73" s="33">
        <f>$L$73/$D$68</f>
        <v>0</v>
      </c>
      <c r="N73" s="27">
        <f>COUNTIF($D$2:$D$58,"&lt;30")</f>
        <v>13</v>
      </c>
      <c r="O73" s="33">
        <f>$N$73/$D$68</f>
        <v>0.288888888888889</v>
      </c>
      <c r="P73" s="34" t="s">
        <v>347</v>
      </c>
    </row>
    <row r="74" spans="1:16">
      <c r="A74" s="1" t="s">
        <v>255</v>
      </c>
      <c r="B74" s="1"/>
      <c r="C74" s="1"/>
      <c r="D74" s="1"/>
      <c r="E74" s="1"/>
      <c r="F74" s="27"/>
      <c r="G74" s="27"/>
      <c r="H74" s="32"/>
      <c r="I74" s="27"/>
      <c r="J74" s="27"/>
      <c r="K74" s="27"/>
      <c r="L74" s="27"/>
      <c r="M74" s="27"/>
      <c r="N74" s="27"/>
      <c r="O74" s="27"/>
      <c r="P74" s="27"/>
    </row>
  </sheetData>
  <mergeCells count="1">
    <mergeCell ref="A68:A72"/>
  </mergeCells>
  <pageMargins left="0.748031496062992" right="0.748031496062992" top="0.984251968503937" bottom="0.984251968503937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4"/>
  <sheetViews>
    <sheetView topLeftCell="A52" workbookViewId="0">
      <selection activeCell="F73" sqref="F73:P73"/>
    </sheetView>
  </sheetViews>
  <sheetFormatPr defaultColWidth="8.88888888888889" defaultRowHeight="13.2"/>
  <cols>
    <col min="1" max="1" width="13.4444444444444" customWidth="1"/>
    <col min="2" max="2" width="9.88888888888889" customWidth="1"/>
  </cols>
  <sheetData>
    <row r="1" spans="1:5">
      <c r="A1" s="28" t="s">
        <v>112</v>
      </c>
      <c r="B1" s="28" t="s">
        <v>2</v>
      </c>
      <c r="C1" s="28" t="s">
        <v>113</v>
      </c>
      <c r="D1" s="28" t="s">
        <v>114</v>
      </c>
      <c r="E1" s="29" t="s">
        <v>115</v>
      </c>
    </row>
    <row r="2" ht="14.4" spans="1:5">
      <c r="A2" s="30" t="s">
        <v>348</v>
      </c>
      <c r="B2" s="30" t="s">
        <v>349</v>
      </c>
      <c r="C2" s="30" t="s">
        <v>350</v>
      </c>
      <c r="D2" s="30">
        <v>64</v>
      </c>
      <c r="E2" t="str">
        <f>IF(D2="","",LOOKUP(D2,{0,30,60,75,80,85,90;"E","D","C","B","B+","A","A+"}))</f>
        <v>C</v>
      </c>
    </row>
    <row r="3" ht="14.4" spans="1:5">
      <c r="A3" s="30" t="s">
        <v>351</v>
      </c>
      <c r="B3" s="30" t="s">
        <v>352</v>
      </c>
      <c r="C3" s="30" t="s">
        <v>350</v>
      </c>
      <c r="D3" s="30">
        <v>55</v>
      </c>
      <c r="E3" t="str">
        <f>IF(D3="","",LOOKUP(D3,{0,30,60,75,80,85,90;"E","D","C","B","B+","A","A+"}))</f>
        <v>D</v>
      </c>
    </row>
    <row r="4" ht="14.4" spans="1:5">
      <c r="A4" s="30" t="s">
        <v>353</v>
      </c>
      <c r="B4" s="30" t="s">
        <v>354</v>
      </c>
      <c r="C4" s="30" t="s">
        <v>350</v>
      </c>
      <c r="D4" s="30">
        <v>55</v>
      </c>
      <c r="E4" t="str">
        <f>IF(D4="","",LOOKUP(D4,{0,30,60,75,80,85,90;"E","D","C","B","B+","A","A+"}))</f>
        <v>D</v>
      </c>
    </row>
    <row r="5" ht="14.4" spans="1:5">
      <c r="A5" s="30" t="s">
        <v>355</v>
      </c>
      <c r="B5" s="30" t="s">
        <v>356</v>
      </c>
      <c r="C5" s="30" t="s">
        <v>350</v>
      </c>
      <c r="D5" s="30">
        <v>55</v>
      </c>
      <c r="E5" t="str">
        <f>IF(D5="","",LOOKUP(D5,{0,30,60,75,80,85,90;"E","D","C","B","B+","A","A+"}))</f>
        <v>D</v>
      </c>
    </row>
    <row r="6" ht="14.4" spans="1:5">
      <c r="A6" s="30" t="s">
        <v>357</v>
      </c>
      <c r="B6" s="30" t="s">
        <v>358</v>
      </c>
      <c r="C6" s="30" t="s">
        <v>350</v>
      </c>
      <c r="D6" s="30">
        <v>55</v>
      </c>
      <c r="E6" t="str">
        <f>IF(D6="","",LOOKUP(D6,{0,30,60,75,80,85,90;"E","D","C","B","B+","A","A+"}))</f>
        <v>D</v>
      </c>
    </row>
    <row r="7" ht="14.4" spans="1:5">
      <c r="A7" s="30" t="s">
        <v>359</v>
      </c>
      <c r="B7" s="30" t="s">
        <v>360</v>
      </c>
      <c r="C7" s="30" t="s">
        <v>350</v>
      </c>
      <c r="D7" s="30">
        <v>55</v>
      </c>
      <c r="E7" t="str">
        <f>IF(D7="","",LOOKUP(D7,{0,30,60,75,80,85,90;"E","D","C","B","B+","A","A+"}))</f>
        <v>D</v>
      </c>
    </row>
    <row r="8" ht="14.4" spans="1:5">
      <c r="A8" s="30" t="s">
        <v>361</v>
      </c>
      <c r="B8" s="30" t="s">
        <v>362</v>
      </c>
      <c r="C8" s="30" t="s">
        <v>350</v>
      </c>
      <c r="D8" s="30">
        <v>55</v>
      </c>
      <c r="E8" t="str">
        <f>IF(D8="","",LOOKUP(D8,{0,30,60,75,80,85,90;"E","D","C","B","B+","A","A+"}))</f>
        <v>D</v>
      </c>
    </row>
    <row r="9" ht="14.4" spans="1:5">
      <c r="A9" s="30" t="s">
        <v>363</v>
      </c>
      <c r="B9" s="30" t="s">
        <v>364</v>
      </c>
      <c r="C9" s="30" t="s">
        <v>350</v>
      </c>
      <c r="D9" s="30">
        <v>54</v>
      </c>
      <c r="E9" t="str">
        <f>IF(D9="","",LOOKUP(D9,{0,30,60,75,80,85,90;"E","D","C","B","B+","A","A+"}))</f>
        <v>D</v>
      </c>
    </row>
    <row r="10" ht="14.4" spans="1:5">
      <c r="A10" s="30" t="s">
        <v>365</v>
      </c>
      <c r="B10" s="30" t="s">
        <v>366</v>
      </c>
      <c r="C10" s="30" t="s">
        <v>350</v>
      </c>
      <c r="D10" s="30">
        <v>54</v>
      </c>
      <c r="E10" t="str">
        <f>IF(D10="","",LOOKUP(D10,{0,30,60,75,80,85,90;"E","D","C","B","B+","A","A+"}))</f>
        <v>D</v>
      </c>
    </row>
    <row r="11" ht="14.4" spans="1:5">
      <c r="A11" s="30" t="s">
        <v>367</v>
      </c>
      <c r="B11" s="30" t="s">
        <v>368</v>
      </c>
      <c r="C11" s="30" t="s">
        <v>350</v>
      </c>
      <c r="D11" s="30">
        <v>54</v>
      </c>
      <c r="E11" t="str">
        <f>IF(D11="","",LOOKUP(D11,{0,30,60,75,80,85,90;"E","D","C","B","B+","A","A+"}))</f>
        <v>D</v>
      </c>
    </row>
    <row r="12" ht="14.4" spans="1:5">
      <c r="A12" s="30" t="s">
        <v>369</v>
      </c>
      <c r="B12" s="30" t="s">
        <v>370</v>
      </c>
      <c r="C12" s="30" t="s">
        <v>350</v>
      </c>
      <c r="D12" s="30">
        <v>53</v>
      </c>
      <c r="E12" t="str">
        <f>IF(D12="","",LOOKUP(D12,{0,30,60,75,80,85,90;"E","D","C","B","B+","A","A+"}))</f>
        <v>D</v>
      </c>
    </row>
    <row r="13" ht="14.4" spans="1:5">
      <c r="A13" s="30" t="s">
        <v>371</v>
      </c>
      <c r="B13" s="30" t="s">
        <v>372</v>
      </c>
      <c r="C13" s="30" t="s">
        <v>350</v>
      </c>
      <c r="D13" s="30">
        <v>52</v>
      </c>
      <c r="E13" t="str">
        <f>IF(D13="","",LOOKUP(D13,{0,30,60,75,80,85,90;"E","D","C","B","B+","A","A+"}))</f>
        <v>D</v>
      </c>
    </row>
    <row r="14" ht="14.4" spans="1:5">
      <c r="A14" s="30" t="s">
        <v>373</v>
      </c>
      <c r="B14" s="30" t="s">
        <v>374</v>
      </c>
      <c r="C14" s="30" t="s">
        <v>350</v>
      </c>
      <c r="D14" s="30">
        <v>51</v>
      </c>
      <c r="E14" t="str">
        <f>IF(D14="","",LOOKUP(D14,{0,30,60,75,80,85,90;"E","D","C","B","B+","A","A+"}))</f>
        <v>D</v>
      </c>
    </row>
    <row r="15" ht="14.4" spans="1:5">
      <c r="A15" s="30" t="s">
        <v>375</v>
      </c>
      <c r="B15" s="30" t="s">
        <v>376</v>
      </c>
      <c r="C15" s="30" t="s">
        <v>350</v>
      </c>
      <c r="D15" s="30">
        <v>49</v>
      </c>
      <c r="E15" t="str">
        <f>IF(D15="","",LOOKUP(D15,{0,30,60,75,80,85,90;"E","D","C","B","B+","A","A+"}))</f>
        <v>D</v>
      </c>
    </row>
    <row r="16" ht="14.4" spans="1:5">
      <c r="A16" s="30" t="s">
        <v>377</v>
      </c>
      <c r="B16" s="30" t="s">
        <v>378</v>
      </c>
      <c r="C16" s="30" t="s">
        <v>350</v>
      </c>
      <c r="D16" s="30">
        <v>48</v>
      </c>
      <c r="E16" t="str">
        <f>IF(D16="","",LOOKUP(D16,{0,30,60,75,80,85,90;"E","D","C","B","B+","A","A+"}))</f>
        <v>D</v>
      </c>
    </row>
    <row r="17" ht="14.4" spans="1:5">
      <c r="A17" s="30" t="s">
        <v>379</v>
      </c>
      <c r="B17" s="30" t="s">
        <v>380</v>
      </c>
      <c r="C17" s="30" t="s">
        <v>350</v>
      </c>
      <c r="D17" s="30">
        <v>47</v>
      </c>
      <c r="E17" t="str">
        <f>IF(D17="","",LOOKUP(D17,{0,30,60,75,80,85,90;"E","D","C","B","B+","A","A+"}))</f>
        <v>D</v>
      </c>
    </row>
    <row r="18" ht="14.4" spans="1:5">
      <c r="A18" s="30" t="s">
        <v>381</v>
      </c>
      <c r="B18" s="30" t="s">
        <v>382</v>
      </c>
      <c r="C18" s="30" t="s">
        <v>350</v>
      </c>
      <c r="D18" s="30">
        <v>45</v>
      </c>
      <c r="E18" t="str">
        <f>IF(D18="","",LOOKUP(D18,{0,30,60,75,80,85,90;"E","D","C","B","B+","A","A+"}))</f>
        <v>D</v>
      </c>
    </row>
    <row r="19" ht="14.4" spans="1:5">
      <c r="A19" s="30" t="s">
        <v>383</v>
      </c>
      <c r="B19" s="30" t="s">
        <v>384</v>
      </c>
      <c r="C19" s="30" t="s">
        <v>350</v>
      </c>
      <c r="D19" s="30">
        <v>44</v>
      </c>
      <c r="E19" t="str">
        <f>IF(D19="","",LOOKUP(D19,{0,30,60,75,80,85,90;"E","D","C","B","B+","A","A+"}))</f>
        <v>D</v>
      </c>
    </row>
    <row r="20" ht="14.4" spans="1:5">
      <c r="A20" s="30" t="s">
        <v>385</v>
      </c>
      <c r="B20" s="30" t="s">
        <v>386</v>
      </c>
      <c r="C20" s="30" t="s">
        <v>350</v>
      </c>
      <c r="D20" s="30">
        <v>44</v>
      </c>
      <c r="E20" t="str">
        <f>IF(D20="","",LOOKUP(D20,{0,30,60,75,80,85,90;"E","D","C","B","B+","A","A+"}))</f>
        <v>D</v>
      </c>
    </row>
    <row r="21" ht="14.4" spans="1:5">
      <c r="A21" s="30" t="s">
        <v>387</v>
      </c>
      <c r="B21" s="30" t="s">
        <v>388</v>
      </c>
      <c r="C21" s="30" t="s">
        <v>350</v>
      </c>
      <c r="D21" s="30">
        <v>44</v>
      </c>
      <c r="E21" t="str">
        <f>IF(D21="","",LOOKUP(D21,{0,30,60,75,80,85,90;"E","D","C","B","B+","A","A+"}))</f>
        <v>D</v>
      </c>
    </row>
    <row r="22" ht="14.4" spans="1:5">
      <c r="A22" s="30" t="s">
        <v>389</v>
      </c>
      <c r="B22" s="30" t="s">
        <v>390</v>
      </c>
      <c r="C22" s="30" t="s">
        <v>350</v>
      </c>
      <c r="D22" s="30">
        <v>42</v>
      </c>
      <c r="E22" t="str">
        <f>IF(D22="","",LOOKUP(D22,{0,30,60,75,80,85,90;"E","D","C","B","B+","A","A+"}))</f>
        <v>D</v>
      </c>
    </row>
    <row r="23" ht="14.4" spans="1:5">
      <c r="A23" s="30" t="s">
        <v>391</v>
      </c>
      <c r="B23" s="30" t="s">
        <v>392</v>
      </c>
      <c r="C23" s="30" t="s">
        <v>350</v>
      </c>
      <c r="D23" s="30">
        <v>38</v>
      </c>
      <c r="E23" t="str">
        <f>IF(D23="","",LOOKUP(D23,{0,30,60,75,80,85,90;"E","D","C","B","B+","A","A+"}))</f>
        <v>D</v>
      </c>
    </row>
    <row r="24" ht="14.4" spans="1:5">
      <c r="A24" s="30" t="s">
        <v>393</v>
      </c>
      <c r="B24" s="30" t="s">
        <v>394</v>
      </c>
      <c r="C24" s="30" t="s">
        <v>350</v>
      </c>
      <c r="D24" s="30">
        <v>38</v>
      </c>
      <c r="E24" t="str">
        <f>IF(D24="","",LOOKUP(D24,{0,30,60,75,80,85,90;"E","D","C","B","B+","A","A+"}))</f>
        <v>D</v>
      </c>
    </row>
    <row r="25" ht="14.4" spans="1:5">
      <c r="A25" s="30" t="s">
        <v>395</v>
      </c>
      <c r="B25" s="30" t="s">
        <v>396</v>
      </c>
      <c r="C25" s="30" t="s">
        <v>350</v>
      </c>
      <c r="D25" s="30">
        <v>37</v>
      </c>
      <c r="E25" t="str">
        <f>IF(D25="","",LOOKUP(D25,{0,30,60,75,80,85,90;"E","D","C","B","B+","A","A+"}))</f>
        <v>D</v>
      </c>
    </row>
    <row r="26" ht="14.4" spans="1:5">
      <c r="A26" s="30" t="s">
        <v>397</v>
      </c>
      <c r="B26" s="30" t="s">
        <v>398</v>
      </c>
      <c r="C26" s="30" t="s">
        <v>350</v>
      </c>
      <c r="D26" s="30">
        <v>37</v>
      </c>
      <c r="E26" t="str">
        <f>IF(D26="","",LOOKUP(D26,{0,30,60,75,80,85,90;"E","D","C","B","B+","A","A+"}))</f>
        <v>D</v>
      </c>
    </row>
    <row r="27" ht="14.4" spans="1:5">
      <c r="A27" s="30" t="s">
        <v>399</v>
      </c>
      <c r="B27" s="30" t="s">
        <v>400</v>
      </c>
      <c r="C27" s="30" t="s">
        <v>350</v>
      </c>
      <c r="D27" s="30">
        <v>36</v>
      </c>
      <c r="E27" t="str">
        <f>IF(D27="","",LOOKUP(D27,{0,30,60,75,80,85,90;"E","D","C","B","B+","A","A+"}))</f>
        <v>D</v>
      </c>
    </row>
    <row r="28" ht="14.4" spans="1:5">
      <c r="A28" s="30" t="s">
        <v>401</v>
      </c>
      <c r="B28" s="30" t="s">
        <v>402</v>
      </c>
      <c r="C28" s="30" t="s">
        <v>350</v>
      </c>
      <c r="D28" s="30">
        <v>36</v>
      </c>
      <c r="E28" t="str">
        <f>IF(D28="","",LOOKUP(D28,{0,30,60,75,80,85,90;"E","D","C","B","B+","A","A+"}))</f>
        <v>D</v>
      </c>
    </row>
    <row r="29" ht="14.4" spans="1:5">
      <c r="A29" s="30" t="s">
        <v>403</v>
      </c>
      <c r="B29" s="30" t="s">
        <v>404</v>
      </c>
      <c r="C29" s="30" t="s">
        <v>350</v>
      </c>
      <c r="D29" s="30">
        <v>36</v>
      </c>
      <c r="E29" t="str">
        <f>IF(D29="","",LOOKUP(D29,{0,30,60,75,80,85,90;"E","D","C","B","B+","A","A+"}))</f>
        <v>D</v>
      </c>
    </row>
    <row r="30" ht="14.4" spans="1:5">
      <c r="A30" s="30" t="s">
        <v>405</v>
      </c>
      <c r="B30" s="30" t="s">
        <v>406</v>
      </c>
      <c r="C30" s="30" t="s">
        <v>350</v>
      </c>
      <c r="D30" s="30">
        <v>35</v>
      </c>
      <c r="E30" t="str">
        <f>IF(D30="","",LOOKUP(D30,{0,30,60,75,80,85,90;"E","D","C","B","B+","A","A+"}))</f>
        <v>D</v>
      </c>
    </row>
    <row r="31" ht="14.4" spans="1:5">
      <c r="A31" s="30" t="s">
        <v>407</v>
      </c>
      <c r="B31" s="30" t="s">
        <v>408</v>
      </c>
      <c r="C31" s="30" t="s">
        <v>350</v>
      </c>
      <c r="D31" s="30">
        <v>34</v>
      </c>
      <c r="E31" t="str">
        <f>IF(D31="","",LOOKUP(D31,{0,30,60,75,80,85,90;"E","D","C","B","B+","A","A+"}))</f>
        <v>D</v>
      </c>
    </row>
    <row r="32" ht="14.4" spans="1:5">
      <c r="A32" s="30" t="s">
        <v>409</v>
      </c>
      <c r="B32" s="30" t="s">
        <v>410</v>
      </c>
      <c r="C32" s="30" t="s">
        <v>350</v>
      </c>
      <c r="D32" s="30">
        <v>33</v>
      </c>
      <c r="E32" t="str">
        <f>IF(D32="","",LOOKUP(D32,{0,30,60,75,80,85,90;"E","D","C","B","B+","A","A+"}))</f>
        <v>D</v>
      </c>
    </row>
    <row r="33" ht="14.4" spans="1:5">
      <c r="A33" s="30" t="s">
        <v>411</v>
      </c>
      <c r="B33" s="30" t="s">
        <v>412</v>
      </c>
      <c r="C33" s="30" t="s">
        <v>350</v>
      </c>
      <c r="D33" s="30">
        <v>31</v>
      </c>
      <c r="E33" t="str">
        <f>IF(D33="","",LOOKUP(D33,{0,30,60,75,80,85,90;"E","D","C","B","B+","A","A+"}))</f>
        <v>D</v>
      </c>
    </row>
    <row r="34" ht="14.4" spans="1:5">
      <c r="A34" s="30" t="s">
        <v>413</v>
      </c>
      <c r="B34" s="30" t="s">
        <v>414</v>
      </c>
      <c r="C34" s="30" t="s">
        <v>350</v>
      </c>
      <c r="D34" s="30">
        <v>30</v>
      </c>
      <c r="E34" t="str">
        <f>IF(D34="","",LOOKUP(D34,{0,30,60,75,80,85,90;"E","D","C","B","B+","A","A+"}))</f>
        <v>D</v>
      </c>
    </row>
    <row r="35" ht="14.4" spans="1:5">
      <c r="A35" s="30" t="s">
        <v>415</v>
      </c>
      <c r="B35" s="30" t="s">
        <v>416</v>
      </c>
      <c r="C35" s="30" t="s">
        <v>350</v>
      </c>
      <c r="D35" s="30">
        <v>30</v>
      </c>
      <c r="E35" t="str">
        <f>IF(D35="","",LOOKUP(D35,{0,30,60,75,80,85,90;"E","D","C","B","B+","A","A+"}))</f>
        <v>D</v>
      </c>
    </row>
    <row r="36" ht="14.4" spans="1:5">
      <c r="A36" s="30" t="s">
        <v>417</v>
      </c>
      <c r="B36" s="30" t="s">
        <v>418</v>
      </c>
      <c r="C36" s="30" t="s">
        <v>350</v>
      </c>
      <c r="D36" s="30">
        <v>28</v>
      </c>
      <c r="E36" t="str">
        <f>IF(D36="","",LOOKUP(D36,{0,30,60,75,80,85,90;"E","D","C","B","B+","A","A+"}))</f>
        <v>E</v>
      </c>
    </row>
    <row r="37" ht="14.4" spans="1:5">
      <c r="A37" s="30" t="s">
        <v>419</v>
      </c>
      <c r="B37" s="30" t="s">
        <v>420</v>
      </c>
      <c r="C37" s="30" t="s">
        <v>350</v>
      </c>
      <c r="D37" s="30">
        <v>25</v>
      </c>
      <c r="E37" t="str">
        <f>IF(D37="","",LOOKUP(D37,{0,30,60,75,80,85,90;"E","D","C","B","B+","A","A+"}))</f>
        <v>E</v>
      </c>
    </row>
    <row r="38" ht="14.4" spans="1:5">
      <c r="A38" s="30" t="s">
        <v>421</v>
      </c>
      <c r="B38" s="30" t="s">
        <v>422</v>
      </c>
      <c r="C38" s="30" t="s">
        <v>350</v>
      </c>
      <c r="D38" s="30">
        <v>25</v>
      </c>
      <c r="E38" t="str">
        <f>IF(D38="","",LOOKUP(D38,{0,30,60,75,80,85,90;"E","D","C","B","B+","A","A+"}))</f>
        <v>E</v>
      </c>
    </row>
    <row r="39" ht="14.4" spans="1:5">
      <c r="A39" s="30" t="s">
        <v>423</v>
      </c>
      <c r="B39" s="30" t="s">
        <v>424</v>
      </c>
      <c r="C39" s="30" t="s">
        <v>350</v>
      </c>
      <c r="D39" s="30">
        <v>25</v>
      </c>
      <c r="E39" t="str">
        <f>IF(D39="","",LOOKUP(D39,{0,30,60,75,80,85,90;"E","D","C","B","B+","A","A+"}))</f>
        <v>E</v>
      </c>
    </row>
    <row r="40" ht="14.4" spans="1:5">
      <c r="A40" s="30" t="s">
        <v>425</v>
      </c>
      <c r="B40" s="30" t="s">
        <v>426</v>
      </c>
      <c r="C40" s="30" t="s">
        <v>350</v>
      </c>
      <c r="D40" s="30">
        <v>23</v>
      </c>
      <c r="E40" t="s">
        <v>427</v>
      </c>
    </row>
    <row r="41" ht="14.4" spans="1:5">
      <c r="A41" s="30" t="s">
        <v>428</v>
      </c>
      <c r="B41" s="30" t="s">
        <v>429</v>
      </c>
      <c r="C41" s="30" t="s">
        <v>350</v>
      </c>
      <c r="D41" s="30">
        <v>23</v>
      </c>
      <c r="E41" t="s">
        <v>159</v>
      </c>
    </row>
    <row r="42" ht="14.4" spans="1:5">
      <c r="A42" s="30" t="s">
        <v>430</v>
      </c>
      <c r="B42" s="30" t="s">
        <v>431</v>
      </c>
      <c r="C42" s="30" t="s">
        <v>350</v>
      </c>
      <c r="D42" s="30">
        <v>14</v>
      </c>
      <c r="E42" t="s">
        <v>159</v>
      </c>
    </row>
    <row r="43" ht="14.4" spans="1:5">
      <c r="A43" s="30" t="s">
        <v>432</v>
      </c>
      <c r="B43" s="30" t="s">
        <v>433</v>
      </c>
      <c r="C43" s="30" t="s">
        <v>350</v>
      </c>
      <c r="D43" s="30">
        <v>10</v>
      </c>
      <c r="E43" t="s">
        <v>159</v>
      </c>
    </row>
    <row r="66" ht="15.6" spans="1:5">
      <c r="A66" s="2" t="s">
        <v>235</v>
      </c>
      <c r="B66" s="2"/>
      <c r="C66" s="2"/>
      <c r="D66" s="2"/>
      <c r="E66" s="2"/>
    </row>
    <row r="67" ht="31.2" spans="1:5">
      <c r="A67" s="3" t="s">
        <v>236</v>
      </c>
      <c r="B67" s="4" t="s">
        <v>237</v>
      </c>
      <c r="C67" s="4" t="s">
        <v>238</v>
      </c>
      <c r="D67" s="4" t="s">
        <v>239</v>
      </c>
      <c r="E67" s="4" t="s">
        <v>240</v>
      </c>
    </row>
    <row r="68" spans="1:5">
      <c r="A68" s="5" t="s">
        <v>241</v>
      </c>
      <c r="B68" s="27">
        <v>1</v>
      </c>
      <c r="C68" s="27">
        <v>54</v>
      </c>
      <c r="D68" s="27">
        <f>COUNT($D$2:$D$55)</f>
        <v>42</v>
      </c>
      <c r="E68" s="27">
        <v>100</v>
      </c>
    </row>
    <row r="69" spans="1:5">
      <c r="A69" s="9"/>
      <c r="B69" s="27">
        <v>2</v>
      </c>
      <c r="C69" s="27"/>
      <c r="D69" s="27"/>
      <c r="E69" s="27"/>
    </row>
    <row r="70" spans="1:5">
      <c r="A70" s="9"/>
      <c r="B70" s="27">
        <v>3</v>
      </c>
      <c r="C70" s="27"/>
      <c r="D70" s="27"/>
      <c r="E70" s="27"/>
    </row>
    <row r="71" ht="15.6" spans="1:16">
      <c r="A71" s="9"/>
      <c r="B71" s="27">
        <v>4</v>
      </c>
      <c r="C71" s="27"/>
      <c r="D71" s="27"/>
      <c r="E71" s="27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ht="31.2" spans="1:16">
      <c r="A72" s="15"/>
      <c r="B72" s="27"/>
      <c r="C72" s="1"/>
      <c r="D72" s="27"/>
      <c r="E72" s="27"/>
      <c r="F72" s="4" t="s">
        <v>242</v>
      </c>
      <c r="G72" s="4" t="s">
        <v>243</v>
      </c>
      <c r="H72" s="4" t="s">
        <v>244</v>
      </c>
      <c r="I72" s="4" t="s">
        <v>245</v>
      </c>
      <c r="J72" s="4" t="s">
        <v>246</v>
      </c>
      <c r="K72" s="4" t="s">
        <v>247</v>
      </c>
      <c r="L72" s="4" t="s">
        <v>248</v>
      </c>
      <c r="M72" s="4" t="s">
        <v>249</v>
      </c>
      <c r="N72" s="4" t="s">
        <v>250</v>
      </c>
      <c r="O72" s="4" t="s">
        <v>251</v>
      </c>
      <c r="P72" s="4" t="s">
        <v>252</v>
      </c>
    </row>
    <row r="73" spans="1:16">
      <c r="A73" s="27" t="s">
        <v>253</v>
      </c>
      <c r="B73" s="27"/>
      <c r="C73" s="27"/>
      <c r="D73" s="27"/>
      <c r="E73" s="27"/>
      <c r="F73" s="27">
        <f>SUM($D$2:$D$58)</f>
        <v>1699</v>
      </c>
      <c r="G73" s="31">
        <f>AVERAGE($D2:$D58)</f>
        <v>40.4523809523809</v>
      </c>
      <c r="H73" s="27">
        <f>COUNTIF($D2:$D58,"&gt;=60")</f>
        <v>1</v>
      </c>
      <c r="I73" s="33">
        <f>$H$73/$D$68</f>
        <v>0.0238095238095238</v>
      </c>
      <c r="J73" s="27">
        <f>MAX($D$2:$D$58)</f>
        <v>64</v>
      </c>
      <c r="K73" s="27">
        <f>MIN($D$2:$D$58)</f>
        <v>10</v>
      </c>
      <c r="L73" s="27">
        <f>COUNTIF($D$2:$D$58,"&gt;=85")</f>
        <v>0</v>
      </c>
      <c r="M73" s="33">
        <f>$L$73/$D$68</f>
        <v>0</v>
      </c>
      <c r="N73" s="27">
        <f>COUNTIF($D$2:$D$58,"&lt;30")</f>
        <v>8</v>
      </c>
      <c r="O73" s="33">
        <f>$N$73/$D$68</f>
        <v>0.19047619047619</v>
      </c>
      <c r="P73" s="34" t="s">
        <v>347</v>
      </c>
    </row>
    <row r="74" spans="1:16">
      <c r="A74" s="1" t="s">
        <v>255</v>
      </c>
      <c r="B74" s="1"/>
      <c r="C74" s="1"/>
      <c r="D74" s="1"/>
      <c r="E74" s="1"/>
      <c r="F74" s="27"/>
      <c r="G74" s="27"/>
      <c r="H74" s="32"/>
      <c r="I74" s="27"/>
      <c r="J74" s="27"/>
      <c r="K74" s="27"/>
      <c r="L74" s="27"/>
      <c r="M74" s="27"/>
      <c r="N74" s="27"/>
      <c r="O74" s="27"/>
      <c r="P74" s="27"/>
    </row>
  </sheetData>
  <mergeCells count="1">
    <mergeCell ref="A68:A72"/>
  </mergeCells>
  <pageMargins left="0.748031496062992" right="0.748031496062992" top="0.984251968503937" bottom="0.984251968503937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5530"/>
  <sheetViews>
    <sheetView topLeftCell="A61" workbookViewId="0">
      <selection activeCell="L55" sqref="L55"/>
    </sheetView>
  </sheetViews>
  <sheetFormatPr defaultColWidth="8.88888888888889" defaultRowHeight="13.2"/>
  <cols>
    <col min="1" max="1" width="13.4444444444444" customWidth="1"/>
    <col min="2" max="2" width="9.88888888888889" customWidth="1"/>
  </cols>
  <sheetData>
    <row r="1" spans="1:5">
      <c r="A1" s="28" t="s">
        <v>112</v>
      </c>
      <c r="B1" s="28" t="s">
        <v>2</v>
      </c>
      <c r="C1" s="28" t="s">
        <v>113</v>
      </c>
      <c r="D1" s="28" t="s">
        <v>114</v>
      </c>
      <c r="E1" s="29" t="s">
        <v>115</v>
      </c>
    </row>
    <row r="2" ht="14.4" spans="1:5">
      <c r="A2" s="30" t="s">
        <v>434</v>
      </c>
      <c r="B2" s="30" t="s">
        <v>435</v>
      </c>
      <c r="C2" s="30" t="s">
        <v>436</v>
      </c>
      <c r="D2" s="30">
        <v>68</v>
      </c>
      <c r="E2" t="str">
        <f>IF(D2="","",LOOKUP(D2,{0,30,60,75,80,85,90;"E","D","C","B","B+","A","A+"}))</f>
        <v>C</v>
      </c>
    </row>
    <row r="3" ht="14.4" spans="1:5">
      <c r="A3" s="30" t="s">
        <v>437</v>
      </c>
      <c r="B3" s="30" t="s">
        <v>438</v>
      </c>
      <c r="C3" s="30" t="s">
        <v>436</v>
      </c>
      <c r="D3" s="30">
        <v>67</v>
      </c>
      <c r="E3" t="str">
        <f>IF(D3="","",LOOKUP(D3,{0,30,60,75,80,85,90;"E","D","C","B","B+","A","A+"}))</f>
        <v>C</v>
      </c>
    </row>
    <row r="4" ht="14.4" spans="1:5">
      <c r="A4" s="30" t="s">
        <v>439</v>
      </c>
      <c r="B4" s="30" t="s">
        <v>440</v>
      </c>
      <c r="C4" s="30" t="s">
        <v>436</v>
      </c>
      <c r="D4" s="30">
        <v>62</v>
      </c>
      <c r="E4" t="str">
        <f>IF(D4="","",LOOKUP(D4,{0,30,60,75,80,85,90;"E","D","C","B","B+","A","A+"}))</f>
        <v>C</v>
      </c>
    </row>
    <row r="5" ht="14.4" spans="1:5">
      <c r="A5" s="30" t="s">
        <v>441</v>
      </c>
      <c r="B5" s="30" t="s">
        <v>442</v>
      </c>
      <c r="C5" s="30" t="s">
        <v>436</v>
      </c>
      <c r="D5" s="30">
        <v>61</v>
      </c>
      <c r="E5" t="str">
        <f>IF(D5="","",LOOKUP(D5,{0,30,60,75,80,85,90;"E","D","C","B","B+","A","A+"}))</f>
        <v>C</v>
      </c>
    </row>
    <row r="6" ht="14.4" spans="1:5">
      <c r="A6" s="30" t="s">
        <v>443</v>
      </c>
      <c r="B6" s="30" t="s">
        <v>444</v>
      </c>
      <c r="C6" s="30" t="s">
        <v>436</v>
      </c>
      <c r="D6" s="30">
        <v>58</v>
      </c>
      <c r="E6" t="str">
        <f>IF(D6="","",LOOKUP(D6,{0,30,60,75,80,85,90;"E","D","C","B","B+","A","A+"}))</f>
        <v>D</v>
      </c>
    </row>
    <row r="7" ht="14.4" spans="1:5">
      <c r="A7" s="30" t="s">
        <v>445</v>
      </c>
      <c r="B7" s="30" t="s">
        <v>446</v>
      </c>
      <c r="C7" s="30" t="s">
        <v>436</v>
      </c>
      <c r="D7" s="30">
        <v>58</v>
      </c>
      <c r="E7" t="str">
        <f>IF(D7="","",LOOKUP(D7,{0,30,60,75,80,85,90;"E","D","C","B","B+","A","A+"}))</f>
        <v>D</v>
      </c>
    </row>
    <row r="8" ht="14.4" spans="1:5">
      <c r="A8" s="30" t="s">
        <v>447</v>
      </c>
      <c r="B8" s="30" t="s">
        <v>448</v>
      </c>
      <c r="C8" s="30" t="s">
        <v>436</v>
      </c>
      <c r="D8" s="30">
        <v>57</v>
      </c>
      <c r="E8" t="str">
        <f>IF(D8="","",LOOKUP(D8,{0,30,60,75,80,85,90;"E","D","C","B","B+","A","A+"}))</f>
        <v>D</v>
      </c>
    </row>
    <row r="9" ht="14.4" spans="1:5">
      <c r="A9" s="30" t="s">
        <v>449</v>
      </c>
      <c r="B9" s="30" t="s">
        <v>450</v>
      </c>
      <c r="C9" s="30" t="s">
        <v>436</v>
      </c>
      <c r="D9" s="30">
        <v>56</v>
      </c>
      <c r="E9" t="str">
        <f>IF(D9="","",LOOKUP(D9,{0,30,60,75,80,85,90;"E","D","C","B","B+","A","A+"}))</f>
        <v>D</v>
      </c>
    </row>
    <row r="10" ht="14.4" spans="1:5">
      <c r="A10" s="30" t="s">
        <v>451</v>
      </c>
      <c r="B10" s="30" t="s">
        <v>452</v>
      </c>
      <c r="C10" s="30" t="s">
        <v>436</v>
      </c>
      <c r="D10" s="30">
        <v>56</v>
      </c>
      <c r="E10" t="str">
        <f>IF(D10="","",LOOKUP(D10,{0,30,60,75,80,85,90;"E","D","C","B","B+","A","A+"}))</f>
        <v>D</v>
      </c>
    </row>
    <row r="11" ht="14.4" spans="1:5">
      <c r="A11" s="30" t="s">
        <v>453</v>
      </c>
      <c r="B11" s="30" t="s">
        <v>454</v>
      </c>
      <c r="C11" s="30" t="s">
        <v>436</v>
      </c>
      <c r="D11" s="30">
        <v>56</v>
      </c>
      <c r="E11" t="str">
        <f>IF(D11="","",LOOKUP(D11,{0,30,60,75,80,85,90;"E","D","C","B","B+","A","A+"}))</f>
        <v>D</v>
      </c>
    </row>
    <row r="12" ht="14.4" spans="1:5">
      <c r="A12" s="30" t="s">
        <v>455</v>
      </c>
      <c r="B12" s="30" t="s">
        <v>456</v>
      </c>
      <c r="C12" s="30" t="s">
        <v>436</v>
      </c>
      <c r="D12" s="30">
        <v>55</v>
      </c>
      <c r="E12" t="str">
        <f>IF(D12="","",LOOKUP(D12,{0,30,60,75,80,85,90;"E","D","C","B","B+","A","A+"}))</f>
        <v>D</v>
      </c>
    </row>
    <row r="13" ht="14.4" spans="1:5">
      <c r="A13" s="30" t="s">
        <v>457</v>
      </c>
      <c r="B13" s="30" t="s">
        <v>458</v>
      </c>
      <c r="C13" s="30" t="s">
        <v>436</v>
      </c>
      <c r="D13" s="30">
        <v>55</v>
      </c>
      <c r="E13" t="str">
        <f>IF(D13="","",LOOKUP(D13,{0,30,60,75,80,85,90;"E","D","C","B","B+","A","A+"}))</f>
        <v>D</v>
      </c>
    </row>
    <row r="14" ht="14.4" spans="1:5">
      <c r="A14" s="30" t="s">
        <v>459</v>
      </c>
      <c r="B14" s="30" t="s">
        <v>460</v>
      </c>
      <c r="C14" s="30" t="s">
        <v>436</v>
      </c>
      <c r="D14" s="30">
        <v>54</v>
      </c>
      <c r="E14" t="str">
        <f>IF(D14="","",LOOKUP(D14,{0,30,60,75,80,85,90;"E","D","C","B","B+","A","A+"}))</f>
        <v>D</v>
      </c>
    </row>
    <row r="15" ht="14.4" spans="1:5">
      <c r="A15" s="30" t="s">
        <v>461</v>
      </c>
      <c r="B15" s="30" t="s">
        <v>462</v>
      </c>
      <c r="C15" s="30" t="s">
        <v>436</v>
      </c>
      <c r="D15" s="30">
        <v>52</v>
      </c>
      <c r="E15" t="str">
        <f>IF(D15="","",LOOKUP(D15,{0,30,60,75,80,85,90;"E","D","C","B","B+","A","A+"}))</f>
        <v>D</v>
      </c>
    </row>
    <row r="16" ht="14.4" spans="1:5">
      <c r="A16" s="30" t="s">
        <v>463</v>
      </c>
      <c r="B16" s="30" t="s">
        <v>464</v>
      </c>
      <c r="C16" s="30" t="s">
        <v>436</v>
      </c>
      <c r="D16" s="30">
        <v>52</v>
      </c>
      <c r="E16" t="str">
        <f>IF(D16="","",LOOKUP(D16,{0,30,60,75,80,85,90;"E","D","C","B","B+","A","A+"}))</f>
        <v>D</v>
      </c>
    </row>
    <row r="17" ht="14.4" spans="1:5">
      <c r="A17" s="30" t="s">
        <v>465</v>
      </c>
      <c r="B17" s="30" t="s">
        <v>466</v>
      </c>
      <c r="C17" s="30" t="s">
        <v>436</v>
      </c>
      <c r="D17" s="30">
        <v>52</v>
      </c>
      <c r="E17" t="str">
        <f>IF(D17="","",LOOKUP(D17,{0,30,60,75,80,85,90;"E","D","C","B","B+","A","A+"}))</f>
        <v>D</v>
      </c>
    </row>
    <row r="18" ht="14.4" spans="1:5">
      <c r="A18" s="30" t="s">
        <v>467</v>
      </c>
      <c r="B18" s="30" t="s">
        <v>468</v>
      </c>
      <c r="C18" s="30" t="s">
        <v>436</v>
      </c>
      <c r="D18" s="30">
        <v>52</v>
      </c>
      <c r="E18" t="str">
        <f>IF(D18="","",LOOKUP(D18,{0,30,60,75,80,85,90;"E","D","C","B","B+","A","A+"}))</f>
        <v>D</v>
      </c>
    </row>
    <row r="19" ht="14.4" spans="1:5">
      <c r="A19" s="30" t="s">
        <v>469</v>
      </c>
      <c r="B19" s="30" t="s">
        <v>470</v>
      </c>
      <c r="C19" s="30" t="s">
        <v>436</v>
      </c>
      <c r="D19" s="30">
        <v>50</v>
      </c>
      <c r="E19" t="str">
        <f>IF(D19="","",LOOKUP(D19,{0,30,60,75,80,85,90;"E","D","C","B","B+","A","A+"}))</f>
        <v>D</v>
      </c>
    </row>
    <row r="20" ht="14.4" spans="1:5">
      <c r="A20" s="30" t="s">
        <v>471</v>
      </c>
      <c r="B20" s="30" t="s">
        <v>472</v>
      </c>
      <c r="C20" s="30" t="s">
        <v>436</v>
      </c>
      <c r="D20" s="30">
        <v>49</v>
      </c>
      <c r="E20" t="str">
        <f>IF(D20="","",LOOKUP(D20,{0,30,60,75,80,85,90;"E","D","C","B","B+","A","A+"}))</f>
        <v>D</v>
      </c>
    </row>
    <row r="21" ht="14.4" spans="1:5">
      <c r="A21" s="30" t="s">
        <v>473</v>
      </c>
      <c r="B21" s="30" t="s">
        <v>474</v>
      </c>
      <c r="C21" s="30" t="s">
        <v>436</v>
      </c>
      <c r="D21" s="30">
        <v>48</v>
      </c>
      <c r="E21" t="str">
        <f>IF(D21="","",LOOKUP(D21,{0,30,60,75,80,85,90;"E","D","C","B","B+","A","A+"}))</f>
        <v>D</v>
      </c>
    </row>
    <row r="22" ht="14.4" spans="1:5">
      <c r="A22" s="30" t="s">
        <v>475</v>
      </c>
      <c r="B22" s="30" t="s">
        <v>476</v>
      </c>
      <c r="C22" s="30" t="s">
        <v>436</v>
      </c>
      <c r="D22" s="30">
        <v>47</v>
      </c>
      <c r="E22" t="str">
        <f>IF(D22="","",LOOKUP(D22,{0,30,60,75,80,85,90;"E","D","C","B","B+","A","A+"}))</f>
        <v>D</v>
      </c>
    </row>
    <row r="23" ht="14.4" spans="1:5">
      <c r="A23" s="30" t="s">
        <v>477</v>
      </c>
      <c r="B23" s="30" t="s">
        <v>478</v>
      </c>
      <c r="C23" s="30" t="s">
        <v>436</v>
      </c>
      <c r="D23" s="30">
        <v>47</v>
      </c>
      <c r="E23" t="str">
        <f>IF(D23="","",LOOKUP(D23,{0,30,60,75,80,85,90;"E","D","C","B","B+","A","A+"}))</f>
        <v>D</v>
      </c>
    </row>
    <row r="24" ht="14.4" spans="1:5">
      <c r="A24" s="30" t="s">
        <v>479</v>
      </c>
      <c r="B24" s="30" t="s">
        <v>480</v>
      </c>
      <c r="C24" s="30" t="s">
        <v>436</v>
      </c>
      <c r="D24" s="30">
        <v>46</v>
      </c>
      <c r="E24" t="str">
        <f>IF(D24="","",LOOKUP(D24,{0,30,60,75,80,85,90;"E","D","C","B","B+","A","A+"}))</f>
        <v>D</v>
      </c>
    </row>
    <row r="25" ht="14.4" spans="1:5">
      <c r="A25" s="30" t="s">
        <v>481</v>
      </c>
      <c r="B25" s="30" t="s">
        <v>482</v>
      </c>
      <c r="C25" s="30" t="s">
        <v>436</v>
      </c>
      <c r="D25" s="30">
        <v>46</v>
      </c>
      <c r="E25" t="str">
        <f>IF(D25="","",LOOKUP(D25,{0,30,60,75,80,85,90;"E","D","C","B","B+","A","A+"}))</f>
        <v>D</v>
      </c>
    </row>
    <row r="26" ht="14.4" spans="1:5">
      <c r="A26" s="30" t="s">
        <v>483</v>
      </c>
      <c r="B26" s="30" t="s">
        <v>484</v>
      </c>
      <c r="C26" s="30" t="s">
        <v>436</v>
      </c>
      <c r="D26" s="30">
        <v>46</v>
      </c>
      <c r="E26" t="str">
        <f>IF(D26="","",LOOKUP(D26,{0,30,60,75,80,85,90;"E","D","C","B","B+","A","A+"}))</f>
        <v>D</v>
      </c>
    </row>
    <row r="27" ht="14.4" spans="1:5">
      <c r="A27" s="30" t="s">
        <v>485</v>
      </c>
      <c r="B27" s="30" t="s">
        <v>486</v>
      </c>
      <c r="C27" s="30" t="s">
        <v>436</v>
      </c>
      <c r="D27" s="30">
        <v>46</v>
      </c>
      <c r="E27" t="str">
        <f>IF(D27="","",LOOKUP(D27,{0,30,60,75,80,85,90;"E","D","C","B","B+","A","A+"}))</f>
        <v>D</v>
      </c>
    </row>
    <row r="28" ht="14.4" spans="1:5">
      <c r="A28" s="30" t="s">
        <v>487</v>
      </c>
      <c r="B28" s="30" t="s">
        <v>488</v>
      </c>
      <c r="C28" s="30" t="s">
        <v>436</v>
      </c>
      <c r="D28" s="30">
        <v>46</v>
      </c>
      <c r="E28" t="str">
        <f>IF(D28="","",LOOKUP(D28,{0,30,60,75,80,85,90;"E","D","C","B","B+","A","A+"}))</f>
        <v>D</v>
      </c>
    </row>
    <row r="29" ht="14.4" spans="1:5">
      <c r="A29" s="30" t="s">
        <v>489</v>
      </c>
      <c r="B29" s="30" t="s">
        <v>490</v>
      </c>
      <c r="C29" s="30" t="s">
        <v>436</v>
      </c>
      <c r="D29" s="30">
        <v>46</v>
      </c>
      <c r="E29" t="str">
        <f>IF(D29="","",LOOKUP(D29,{0,30,60,75,80,85,90;"E","D","C","B","B+","A","A+"}))</f>
        <v>D</v>
      </c>
    </row>
    <row r="30" ht="14.4" spans="1:5">
      <c r="A30" s="30" t="s">
        <v>491</v>
      </c>
      <c r="B30" s="30" t="s">
        <v>492</v>
      </c>
      <c r="C30" s="30" t="s">
        <v>436</v>
      </c>
      <c r="D30" s="30">
        <v>46</v>
      </c>
      <c r="E30" t="str">
        <f>IF(D30="","",LOOKUP(D30,{0,30,60,75,80,85,90;"E","D","C","B","B+","A","A+"}))</f>
        <v>D</v>
      </c>
    </row>
    <row r="31" ht="14.4" spans="1:5">
      <c r="A31" s="30" t="s">
        <v>493</v>
      </c>
      <c r="B31" s="30" t="s">
        <v>494</v>
      </c>
      <c r="C31" s="30" t="s">
        <v>436</v>
      </c>
      <c r="D31" s="30">
        <v>45</v>
      </c>
      <c r="E31" t="str">
        <f>IF(D31="","",LOOKUP(D31,{0,30,60,75,80,85,90;"E","D","C","B","B+","A","A+"}))</f>
        <v>D</v>
      </c>
    </row>
    <row r="32" ht="14.4" spans="1:5">
      <c r="A32" s="30" t="s">
        <v>495</v>
      </c>
      <c r="B32" s="30" t="s">
        <v>496</v>
      </c>
      <c r="C32" s="30" t="s">
        <v>436</v>
      </c>
      <c r="D32" s="30">
        <v>43</v>
      </c>
      <c r="E32" t="str">
        <f>IF(D32="","",LOOKUP(D32,{0,30,60,75,80,85,90;"E","D","C","B","B+","A","A+"}))</f>
        <v>D</v>
      </c>
    </row>
    <row r="33" ht="14.4" spans="1:5">
      <c r="A33" s="30" t="s">
        <v>497</v>
      </c>
      <c r="B33" s="30" t="s">
        <v>498</v>
      </c>
      <c r="C33" s="30" t="s">
        <v>436</v>
      </c>
      <c r="D33" s="30">
        <v>43</v>
      </c>
      <c r="E33" t="str">
        <f>IF(D33="","",LOOKUP(D33,{0,30,60,75,80,85,90;"E","D","C","B","B+","A","A+"}))</f>
        <v>D</v>
      </c>
    </row>
    <row r="34" ht="14.4" spans="1:5">
      <c r="A34" s="30" t="s">
        <v>499</v>
      </c>
      <c r="B34" s="30" t="s">
        <v>500</v>
      </c>
      <c r="C34" s="30" t="s">
        <v>436</v>
      </c>
      <c r="D34" s="30">
        <v>42</v>
      </c>
      <c r="E34" t="str">
        <f>IF(D34="","",LOOKUP(D34,{0,30,60,75,80,85,90;"E","D","C","B","B+","A","A+"}))</f>
        <v>D</v>
      </c>
    </row>
    <row r="35" ht="14.4" spans="1:5">
      <c r="A35" s="30" t="s">
        <v>501</v>
      </c>
      <c r="B35" s="30" t="s">
        <v>502</v>
      </c>
      <c r="C35" s="30" t="s">
        <v>436</v>
      </c>
      <c r="D35" s="30">
        <v>40</v>
      </c>
      <c r="E35" t="str">
        <f>IF(D35="","",LOOKUP(D35,{0,30,60,75,80,85,90;"E","D","C","B","B+","A","A+"}))</f>
        <v>D</v>
      </c>
    </row>
    <row r="36" ht="14.4" spans="1:5">
      <c r="A36" s="30" t="s">
        <v>503</v>
      </c>
      <c r="B36" s="30" t="s">
        <v>504</v>
      </c>
      <c r="C36" s="30" t="s">
        <v>436</v>
      </c>
      <c r="D36" s="30">
        <v>40</v>
      </c>
      <c r="E36" t="str">
        <f>IF(D36="","",LOOKUP(D36,{0,30,60,75,80,85,90;"E","D","C","B","B+","A","A+"}))</f>
        <v>D</v>
      </c>
    </row>
    <row r="37" ht="14.4" spans="1:5">
      <c r="A37" s="30" t="s">
        <v>505</v>
      </c>
      <c r="B37" s="30" t="s">
        <v>506</v>
      </c>
      <c r="C37" s="30" t="s">
        <v>436</v>
      </c>
      <c r="D37" s="30">
        <v>28</v>
      </c>
      <c r="E37" t="str">
        <f>IF(D37="","",LOOKUP(D37,{0,30,60,75,80,85,90;"E","D","C","B","B+","A","A+"}))</f>
        <v>E</v>
      </c>
    </row>
    <row r="38" ht="14.4" spans="1:5">
      <c r="A38" s="30" t="s">
        <v>507</v>
      </c>
      <c r="B38" s="30" t="s">
        <v>508</v>
      </c>
      <c r="C38" s="30" t="s">
        <v>436</v>
      </c>
      <c r="D38" s="30">
        <v>27</v>
      </c>
      <c r="E38" t="str">
        <f>IF(D38="","",LOOKUP(D38,{0,30,60,75,80,85,90;"E","D","C","B","B+","A","A+"}))</f>
        <v>E</v>
      </c>
    </row>
    <row r="39" ht="14.4" spans="1:5">
      <c r="A39" s="30" t="s">
        <v>509</v>
      </c>
      <c r="B39" s="30" t="s">
        <v>510</v>
      </c>
      <c r="C39" s="30" t="s">
        <v>436</v>
      </c>
      <c r="D39" s="30">
        <v>26</v>
      </c>
      <c r="E39" t="str">
        <f>IF(D39="","",LOOKUP(D39,{0,30,60,75,80,85,90;"E","D","C","B","B+","A","A+"}))</f>
        <v>E</v>
      </c>
    </row>
    <row r="40" ht="14.4" spans="1:5">
      <c r="A40" s="30" t="s">
        <v>511</v>
      </c>
      <c r="B40" s="30" t="s">
        <v>512</v>
      </c>
      <c r="C40" s="30" t="s">
        <v>436</v>
      </c>
      <c r="D40" s="30">
        <v>26</v>
      </c>
      <c r="E40" t="s">
        <v>159</v>
      </c>
    </row>
    <row r="41" ht="14.4" spans="1:5">
      <c r="A41" s="30" t="s">
        <v>513</v>
      </c>
      <c r="B41" s="30" t="s">
        <v>514</v>
      </c>
      <c r="C41" s="30" t="s">
        <v>436</v>
      </c>
      <c r="D41" s="30">
        <v>25</v>
      </c>
      <c r="E41" t="s">
        <v>515</v>
      </c>
    </row>
    <row r="42" ht="14.4" spans="1:5">
      <c r="A42" s="30" t="s">
        <v>516</v>
      </c>
      <c r="B42" s="30" t="s">
        <v>517</v>
      </c>
      <c r="C42" s="30" t="s">
        <v>436</v>
      </c>
      <c r="D42" s="30">
        <v>23</v>
      </c>
      <c r="E42" t="s">
        <v>515</v>
      </c>
    </row>
    <row r="66" ht="15.6" spans="1:5">
      <c r="A66" s="2" t="s">
        <v>235</v>
      </c>
      <c r="B66" s="2"/>
      <c r="C66" s="2"/>
      <c r="D66" s="2"/>
      <c r="E66" s="2"/>
    </row>
    <row r="67" ht="31.2" spans="1:5">
      <c r="A67" s="3" t="s">
        <v>236</v>
      </c>
      <c r="B67" s="4" t="s">
        <v>237</v>
      </c>
      <c r="C67" s="4" t="s">
        <v>238</v>
      </c>
      <c r="D67" s="4" t="s">
        <v>239</v>
      </c>
      <c r="E67" s="4" t="s">
        <v>240</v>
      </c>
    </row>
    <row r="68" spans="1:5">
      <c r="A68" s="5" t="s">
        <v>241</v>
      </c>
      <c r="B68" s="27">
        <v>1</v>
      </c>
      <c r="C68" s="27">
        <v>54</v>
      </c>
      <c r="D68" s="27">
        <f>COUNT($D$2:$D$55)</f>
        <v>41</v>
      </c>
      <c r="E68" s="27">
        <v>100</v>
      </c>
    </row>
    <row r="69" spans="1:5">
      <c r="A69" s="9"/>
      <c r="B69" s="27">
        <v>2</v>
      </c>
      <c r="C69" s="27"/>
      <c r="D69" s="27"/>
      <c r="E69" s="27"/>
    </row>
    <row r="70" spans="1:5">
      <c r="A70" s="9"/>
      <c r="B70" s="27">
        <v>3</v>
      </c>
      <c r="C70" s="27"/>
      <c r="D70" s="27"/>
      <c r="E70" s="27"/>
    </row>
    <row r="71" ht="15.6" spans="1:16">
      <c r="A71" s="9"/>
      <c r="B71" s="27">
        <v>4</v>
      </c>
      <c r="C71" s="27"/>
      <c r="D71" s="27"/>
      <c r="E71" s="27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ht="31.2" spans="1:16">
      <c r="A72" s="15"/>
      <c r="B72" s="27"/>
      <c r="C72" s="1"/>
      <c r="D72" s="27"/>
      <c r="E72" s="27"/>
      <c r="F72" s="4" t="s">
        <v>242</v>
      </c>
      <c r="G72" s="4" t="s">
        <v>243</v>
      </c>
      <c r="H72" s="4" t="s">
        <v>244</v>
      </c>
      <c r="I72" s="4" t="s">
        <v>245</v>
      </c>
      <c r="J72" s="4" t="s">
        <v>246</v>
      </c>
      <c r="K72" s="4" t="s">
        <v>247</v>
      </c>
      <c r="L72" s="4" t="s">
        <v>248</v>
      </c>
      <c r="M72" s="4" t="s">
        <v>249</v>
      </c>
      <c r="N72" s="4" t="s">
        <v>250</v>
      </c>
      <c r="O72" s="4" t="s">
        <v>251</v>
      </c>
      <c r="P72" s="4" t="s">
        <v>252</v>
      </c>
    </row>
    <row r="73" spans="1:16">
      <c r="A73" s="27" t="s">
        <v>253</v>
      </c>
      <c r="B73" s="27"/>
      <c r="C73" s="27"/>
      <c r="D73" s="27"/>
      <c r="E73" s="27"/>
      <c r="F73" s="27">
        <f>SUM($D$2:$D$58)</f>
        <v>1942</v>
      </c>
      <c r="G73" s="31">
        <f>AVERAGE($D2:$D58)</f>
        <v>47.3658536585366</v>
      </c>
      <c r="H73" s="27">
        <f>COUNTIF($D2:$D58,"&gt;=60")</f>
        <v>4</v>
      </c>
      <c r="I73" s="33">
        <f>$H$73/$D$68</f>
        <v>0.0975609756097561</v>
      </c>
      <c r="J73" s="27">
        <f>MAX($D$2:$D$58)</f>
        <v>68</v>
      </c>
      <c r="K73" s="27">
        <f>MIN($D$2:$D$58)</f>
        <v>23</v>
      </c>
      <c r="L73" s="27">
        <f>COUNTIF($D$2:$D$58,"&gt;=85")</f>
        <v>0</v>
      </c>
      <c r="M73" s="33">
        <f>$L$73/$D$68</f>
        <v>0</v>
      </c>
      <c r="N73" s="27">
        <f>COUNTIF($D$2:$D$58,"&lt;30")</f>
        <v>6</v>
      </c>
      <c r="O73" s="33">
        <f>$N$73/$D$68</f>
        <v>0.146341463414634</v>
      </c>
      <c r="P73" s="34" t="s">
        <v>254</v>
      </c>
    </row>
    <row r="74" spans="1:16">
      <c r="A74" s="1" t="s">
        <v>255</v>
      </c>
      <c r="B74" s="1"/>
      <c r="C74" s="1"/>
      <c r="D74" s="1"/>
      <c r="E74" s="1"/>
      <c r="F74" s="27"/>
      <c r="G74" s="27"/>
      <c r="H74" s="32"/>
      <c r="I74" s="27"/>
      <c r="J74" s="27"/>
      <c r="K74" s="27"/>
      <c r="L74" s="27"/>
      <c r="M74" s="27"/>
      <c r="N74" s="27"/>
      <c r="O74" s="27"/>
      <c r="P74" s="27"/>
    </row>
    <row r="65530" ht="14.4" spans="3:3">
      <c r="C65530" s="35"/>
    </row>
  </sheetData>
  <mergeCells count="1">
    <mergeCell ref="A68:A72"/>
  </mergeCells>
  <pageMargins left="0.748031496062992" right="0.748031496062992" top="0.984251968503937" bottom="0.984251968503937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topLeftCell="A4" workbookViewId="0">
      <selection activeCell="P10" sqref="P10"/>
    </sheetView>
  </sheetViews>
  <sheetFormatPr defaultColWidth="10.3333333333333" defaultRowHeight="38.25" customHeight="1"/>
  <cols>
    <col min="1" max="1" width="5.88888888888889" style="1" customWidth="1"/>
    <col min="2" max="2" width="7.11111111111111" style="1" customWidth="1"/>
    <col min="3" max="3" width="7.88888888888889" style="1" customWidth="1"/>
    <col min="4" max="4" width="7.44444444444444" style="1" customWidth="1"/>
    <col min="5" max="5" width="7.55555555555556" style="1" customWidth="1"/>
    <col min="6" max="6" width="10.6666666666667" style="1" customWidth="1"/>
    <col min="7" max="7" width="8.44444444444444" style="1" customWidth="1"/>
    <col min="8" max="8" width="7" style="1" customWidth="1"/>
    <col min="9" max="9" width="9.33333333333333" style="1" customWidth="1"/>
    <col min="10" max="10" width="8.44444444444444" style="1" customWidth="1"/>
    <col min="11" max="11" width="8.33333333333333" style="1" customWidth="1"/>
    <col min="12" max="12" width="7.55555555555556" style="1" customWidth="1"/>
    <col min="13" max="13" width="9" style="1" customWidth="1"/>
    <col min="14" max="14" width="6.88888888888889" style="1" customWidth="1"/>
    <col min="15" max="15" width="9" style="1" customWidth="1"/>
    <col min="16" max="16" width="11.8888888888889" style="1" customWidth="1"/>
    <col min="17" max="16384" width="10.3333333333333" style="1"/>
  </cols>
  <sheetData>
    <row r="1" customHeight="1" spans="1:18">
      <c r="A1" s="2" t="s">
        <v>518</v>
      </c>
      <c r="B1" s="2"/>
      <c r="C1" s="2"/>
      <c r="D1" s="2"/>
      <c r="E1" s="2"/>
      <c r="F1" s="2"/>
      <c r="G1" s="2"/>
      <c r="H1" s="2"/>
      <c r="I1" s="2"/>
      <c r="J1" s="2"/>
      <c r="K1" s="2"/>
      <c r="Q1"/>
      <c r="R1"/>
    </row>
    <row r="2" customHeight="1" spans="1:18">
      <c r="A2" s="3" t="s">
        <v>236</v>
      </c>
      <c r="B2" s="4" t="s">
        <v>237</v>
      </c>
      <c r="C2" s="4" t="s">
        <v>238</v>
      </c>
      <c r="D2" s="4" t="s">
        <v>239</v>
      </c>
      <c r="E2" s="4" t="s">
        <v>240</v>
      </c>
      <c r="F2" s="4" t="s">
        <v>242</v>
      </c>
      <c r="G2" s="4" t="s">
        <v>243</v>
      </c>
      <c r="H2" s="4" t="s">
        <v>244</v>
      </c>
      <c r="I2" s="4" t="s">
        <v>245</v>
      </c>
      <c r="J2" s="4" t="s">
        <v>246</v>
      </c>
      <c r="K2" s="4" t="s">
        <v>247</v>
      </c>
      <c r="L2" s="4" t="s">
        <v>248</v>
      </c>
      <c r="M2" s="4" t="s">
        <v>249</v>
      </c>
      <c r="N2" s="4" t="s">
        <v>250</v>
      </c>
      <c r="O2" s="4" t="s">
        <v>251</v>
      </c>
      <c r="P2" s="4" t="s">
        <v>252</v>
      </c>
      <c r="Q2"/>
      <c r="R2"/>
    </row>
    <row r="3" customHeight="1" spans="1:18">
      <c r="A3" s="5" t="s">
        <v>241</v>
      </c>
      <c r="B3" s="6" t="s">
        <v>519</v>
      </c>
      <c r="C3" s="6">
        <v>52</v>
      </c>
      <c r="D3" s="6">
        <v>52</v>
      </c>
      <c r="E3" s="7">
        <v>100</v>
      </c>
      <c r="F3" s="7">
        <v>2829</v>
      </c>
      <c r="G3" s="8">
        <v>52.3888888888889</v>
      </c>
      <c r="H3" s="6">
        <v>17</v>
      </c>
      <c r="I3" s="8">
        <v>0.314814814814815</v>
      </c>
      <c r="J3" s="6">
        <v>78</v>
      </c>
      <c r="K3" s="21">
        <v>25</v>
      </c>
      <c r="L3" s="6">
        <v>0</v>
      </c>
      <c r="M3" s="6">
        <v>0</v>
      </c>
      <c r="N3" s="6">
        <v>2</v>
      </c>
      <c r="O3" s="8">
        <v>0.037037037037037</v>
      </c>
      <c r="P3" s="22" t="s">
        <v>347</v>
      </c>
      <c r="Q3"/>
      <c r="R3"/>
    </row>
    <row r="4" customHeight="1" spans="1:18">
      <c r="A4" s="9"/>
      <c r="B4" s="10" t="s">
        <v>118</v>
      </c>
      <c r="C4" s="10">
        <v>57</v>
      </c>
      <c r="D4" s="10">
        <v>57</v>
      </c>
      <c r="E4" s="11">
        <v>100</v>
      </c>
      <c r="F4" s="11">
        <v>2337</v>
      </c>
      <c r="G4" s="10">
        <v>41</v>
      </c>
      <c r="H4" s="10">
        <v>4</v>
      </c>
      <c r="I4" s="23">
        <v>0.0740740740740741</v>
      </c>
      <c r="J4" s="10">
        <v>67</v>
      </c>
      <c r="K4" s="24">
        <v>11</v>
      </c>
      <c r="L4" s="10">
        <v>0</v>
      </c>
      <c r="M4" s="10">
        <v>0</v>
      </c>
      <c r="N4" s="10">
        <v>11</v>
      </c>
      <c r="O4" s="23">
        <v>0.203703703703704</v>
      </c>
      <c r="P4" s="22" t="s">
        <v>254</v>
      </c>
      <c r="Q4"/>
      <c r="R4"/>
    </row>
    <row r="5" customHeight="1" spans="1:18">
      <c r="A5" s="9"/>
      <c r="B5" s="6" t="s">
        <v>258</v>
      </c>
      <c r="C5" s="6">
        <v>48</v>
      </c>
      <c r="D5" s="6">
        <v>48</v>
      </c>
      <c r="E5" s="7">
        <v>100</v>
      </c>
      <c r="F5" s="7">
        <v>1682</v>
      </c>
      <c r="G5" s="8">
        <v>37.3777777777778</v>
      </c>
      <c r="H5" s="6">
        <v>1</v>
      </c>
      <c r="I5" s="8">
        <v>0.0222222222222222</v>
      </c>
      <c r="J5" s="6">
        <v>64</v>
      </c>
      <c r="K5" s="21">
        <v>4</v>
      </c>
      <c r="L5" s="6">
        <v>0</v>
      </c>
      <c r="M5" s="6">
        <v>0</v>
      </c>
      <c r="N5" s="6">
        <v>13</v>
      </c>
      <c r="O5" s="8">
        <v>0.288888888888889</v>
      </c>
      <c r="P5" s="22" t="s">
        <v>347</v>
      </c>
      <c r="Q5"/>
      <c r="R5"/>
    </row>
    <row r="6" customHeight="1" spans="1:18">
      <c r="A6" s="9"/>
      <c r="B6" s="12" t="s">
        <v>350</v>
      </c>
      <c r="C6" s="12">
        <v>47</v>
      </c>
      <c r="D6" s="12">
        <v>47</v>
      </c>
      <c r="E6" s="13">
        <v>100</v>
      </c>
      <c r="F6" s="13">
        <v>1699</v>
      </c>
      <c r="G6" s="14">
        <v>40.4523809523809</v>
      </c>
      <c r="H6" s="12">
        <v>1</v>
      </c>
      <c r="I6" s="14">
        <v>0.0238095238095238</v>
      </c>
      <c r="J6" s="12">
        <v>64</v>
      </c>
      <c r="K6" s="25">
        <v>10</v>
      </c>
      <c r="L6" s="12">
        <v>0</v>
      </c>
      <c r="M6" s="12">
        <v>0</v>
      </c>
      <c r="N6" s="12">
        <v>8</v>
      </c>
      <c r="O6" s="14">
        <v>0.19047619047619</v>
      </c>
      <c r="P6" s="22" t="s">
        <v>347</v>
      </c>
      <c r="Q6"/>
      <c r="R6"/>
    </row>
    <row r="7" customHeight="1" spans="1:18">
      <c r="A7" s="15"/>
      <c r="B7" s="6" t="s">
        <v>436</v>
      </c>
      <c r="C7" s="6">
        <v>42</v>
      </c>
      <c r="D7" s="6">
        <v>42</v>
      </c>
      <c r="E7" s="7">
        <v>100</v>
      </c>
      <c r="F7" s="16">
        <v>2151</v>
      </c>
      <c r="G7" s="6">
        <v>51.21</v>
      </c>
      <c r="H7" s="6">
        <v>19</v>
      </c>
      <c r="I7" s="6">
        <v>45.24</v>
      </c>
      <c r="J7" s="6">
        <v>84</v>
      </c>
      <c r="K7" s="21">
        <f>MIN('4'!D6:D57)</f>
        <v>10</v>
      </c>
      <c r="L7" s="6">
        <v>1</v>
      </c>
      <c r="M7" s="6">
        <v>0</v>
      </c>
      <c r="N7" s="6">
        <v>8</v>
      </c>
      <c r="O7" s="6">
        <v>19.05</v>
      </c>
      <c r="P7" s="22" t="s">
        <v>254</v>
      </c>
      <c r="Q7"/>
      <c r="R7"/>
    </row>
    <row r="8" customHeight="1" spans="1:18">
      <c r="A8" s="17" t="s">
        <v>253</v>
      </c>
      <c r="B8" s="18"/>
      <c r="C8" s="18"/>
      <c r="D8" s="18">
        <f>SUM(D3:D7)</f>
        <v>246</v>
      </c>
      <c r="E8" s="18"/>
      <c r="F8" s="18">
        <v>1942</v>
      </c>
      <c r="G8" s="19">
        <v>47.3658536585366</v>
      </c>
      <c r="H8" s="18">
        <v>4</v>
      </c>
      <c r="I8" s="19">
        <v>0.0975609756097561</v>
      </c>
      <c r="J8" s="18">
        <v>68</v>
      </c>
      <c r="K8" s="26">
        <v>23</v>
      </c>
      <c r="L8" s="18">
        <v>0</v>
      </c>
      <c r="M8" s="19">
        <v>0</v>
      </c>
      <c r="N8" s="18">
        <v>6</v>
      </c>
      <c r="O8" s="19">
        <v>0.146341463414634</v>
      </c>
      <c r="P8" s="27"/>
      <c r="Q8"/>
      <c r="R8"/>
    </row>
    <row r="9" customHeight="1" spans="1:18">
      <c r="A9" s="20" t="s">
        <v>520</v>
      </c>
      <c r="Q9"/>
      <c r="R9"/>
    </row>
  </sheetData>
  <mergeCells count="1">
    <mergeCell ref="A3:A7"/>
  </mergeCells>
  <pageMargins left="0.708661417322835" right="0.708661417322835" top="0.748031496062992" bottom="0.748031496062992" header="0.31496062992126" footer="0.3149606299212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科组长汇总表（5新）物理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 生爱子</cp:lastModifiedBy>
  <dcterms:created xsi:type="dcterms:W3CDTF">2022-05-05T02:22:00Z</dcterms:created>
  <cp:lastPrinted>2022-05-01T02:41:00Z</cp:lastPrinted>
  <dcterms:modified xsi:type="dcterms:W3CDTF">2025-01-06T00:49:08Z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E697AA410BDF417780A371CE7913E3C3</vt:lpwstr>
  </property>
  <property fmtid="{D5CDD505-2E9C-101B-9397-08002B2CF9AE}" pid="3" name="KSOProductBuildVer">
    <vt:lpwstr>2052-12.1.0.19770</vt:lpwstr>
  </property>
</Properties>
</file>