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5ad997458b8dc/Desktop/Bhoomi Singhi_CuvetteDS/Bhoomi Singhi_Excel/"/>
    </mc:Choice>
  </mc:AlternateContent>
  <xr:revisionPtr revIDLastSave="0" documentId="8_{9194D1A2-DCF8-4934-AC3B-B53C0C4AFB41}" xr6:coauthVersionLast="47" xr6:coauthVersionMax="47" xr10:uidLastSave="{00000000-0000-0000-0000-000000000000}"/>
  <bookViews>
    <workbookView xWindow="3590" yWindow="2010" windowWidth="14400" windowHeight="7270" xr2:uid="{BD8AF57B-63AE-44AA-BD07-E452D1E1DD2B}"/>
  </bookViews>
  <sheets>
    <sheet name="Match" sheetId="1" r:id="rId1"/>
    <sheet name="Team_Lookup" sheetId="2" r:id="rId2"/>
  </sheets>
  <definedNames>
    <definedName name="_xlnm._FilterDatabase" localSheetId="0" hidden="1">Match!$A$1:$AF$578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AA2" i="1"/>
  <c r="AF6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9" i="1"/>
  <c r="AF3" i="1"/>
  <c r="AF4" i="1"/>
  <c r="AF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2" i="1"/>
</calcChain>
</file>

<file path=xl/sharedStrings.xml><?xml version="1.0" encoding="utf-8"?>
<sst xmlns="http://schemas.openxmlformats.org/spreadsheetml/2006/main" count="3051" uniqueCount="152">
  <si>
    <t>Match_Id</t>
  </si>
  <si>
    <t>Match_Date</t>
  </si>
  <si>
    <t>Team_Name_Id</t>
  </si>
  <si>
    <t>Opponent_Team_Id</t>
  </si>
  <si>
    <t>Season_Id</t>
  </si>
  <si>
    <t>Venue_Name</t>
  </si>
  <si>
    <t>Toss_Winner_Id</t>
  </si>
  <si>
    <t>Toss_Decision</t>
  </si>
  <si>
    <t>IS_Superover</t>
  </si>
  <si>
    <t>IS_Result</t>
  </si>
  <si>
    <t>Is_DuckWorthLewis</t>
  </si>
  <si>
    <t>Win_Type</t>
  </si>
  <si>
    <t>Won_By</t>
  </si>
  <si>
    <t>Match_Winner_Id</t>
  </si>
  <si>
    <t>Man_Of_The_Match_Id</t>
  </si>
  <si>
    <t>First_Umpire_Id</t>
  </si>
  <si>
    <t>Second_Umpire_Id</t>
  </si>
  <si>
    <t>City_Name</t>
  </si>
  <si>
    <t>Host_Country</t>
  </si>
  <si>
    <t>M Chinnaswamy Stadium</t>
  </si>
  <si>
    <t>field</t>
  </si>
  <si>
    <t>by runs</t>
  </si>
  <si>
    <t>Bangalore</t>
  </si>
  <si>
    <t>India</t>
  </si>
  <si>
    <t>Punjab Cricket Association Stadium, Mohali</t>
  </si>
  <si>
    <t>bat</t>
  </si>
  <si>
    <t>Chandigarh</t>
  </si>
  <si>
    <t>Feroz Shah Kotla</t>
  </si>
  <si>
    <t>by wickets</t>
  </si>
  <si>
    <t>Delhi</t>
  </si>
  <si>
    <t>Wankhede Stadium</t>
  </si>
  <si>
    <t>Mumbai</t>
  </si>
  <si>
    <t>Eden Gardens</t>
  </si>
  <si>
    <t>Kolkata</t>
  </si>
  <si>
    <t>Sawai Mansingh Stadium</t>
  </si>
  <si>
    <t>Jaipur</t>
  </si>
  <si>
    <t>Rajiv Gandhi International Stadium, Uppal</t>
  </si>
  <si>
    <t>Hyderabad</t>
  </si>
  <si>
    <t>MA Chidambaram Stadium, Chepauk</t>
  </si>
  <si>
    <t>Chennai</t>
  </si>
  <si>
    <t>Dr DY Patil Sports Academy</t>
  </si>
  <si>
    <t>Newlands</t>
  </si>
  <si>
    <t>Cape Town</t>
  </si>
  <si>
    <t>South Africa</t>
  </si>
  <si>
    <t>St George's Park</t>
  </si>
  <si>
    <t>Port Elizabeth</t>
  </si>
  <si>
    <t>Kingsmead</t>
  </si>
  <si>
    <t>Durban</t>
  </si>
  <si>
    <t>Tie</t>
  </si>
  <si>
    <t>NULL</t>
  </si>
  <si>
    <t>SuperSport Park</t>
  </si>
  <si>
    <t>Centurion</t>
  </si>
  <si>
    <t>Buffalo Park</t>
  </si>
  <si>
    <t>East London</t>
  </si>
  <si>
    <t>New Wanderers Stadium</t>
  </si>
  <si>
    <t>Johannesburg</t>
  </si>
  <si>
    <t>De Beers Diamond Oval</t>
  </si>
  <si>
    <t>Kimberley</t>
  </si>
  <si>
    <t>OUTsurance Oval</t>
  </si>
  <si>
    <t>Bloemfontein</t>
  </si>
  <si>
    <t>Brabourne Stadium</t>
  </si>
  <si>
    <t>Sardar Patel Stadium, Motera</t>
  </si>
  <si>
    <t>Ahmedabad</t>
  </si>
  <si>
    <t>Barabati Stadium</t>
  </si>
  <si>
    <t>Cuttack</t>
  </si>
  <si>
    <t>Vidarbha Cricket Association Stadium, Jamtha</t>
  </si>
  <si>
    <t>Nagpur</t>
  </si>
  <si>
    <t>Himachal Pradesh Cricket Association Stadium</t>
  </si>
  <si>
    <t>Dharamsala</t>
  </si>
  <si>
    <t>Nehru Stadium</t>
  </si>
  <si>
    <t>Kochi</t>
  </si>
  <si>
    <t>Holkar Cricket Stadium</t>
  </si>
  <si>
    <t>Indore</t>
  </si>
  <si>
    <t>No Result</t>
  </si>
  <si>
    <t>Dr. Y.S. Rajasekhara Reddy ACA-VDCA Cricket Stadium</t>
  </si>
  <si>
    <t>Visakhapatnam</t>
  </si>
  <si>
    <t>Subrata Roy Sahara Stadium</t>
  </si>
  <si>
    <t>Pune</t>
  </si>
  <si>
    <t>Shaheed Veer Narayan Singh International Stadium</t>
  </si>
  <si>
    <t>Raipur</t>
  </si>
  <si>
    <t>JSCA International Stadium Complex</t>
  </si>
  <si>
    <t>Ranchi</t>
  </si>
  <si>
    <t>Sheikh Zayed Stadium</t>
  </si>
  <si>
    <t>Abu Dhabi</t>
  </si>
  <si>
    <t>U.A.E</t>
  </si>
  <si>
    <t>Sharjah Cricket Stadium</t>
  </si>
  <si>
    <t>Dubai International Cricket Stadium</t>
  </si>
  <si>
    <t>Maharashtra Cricket Association Stadium</t>
  </si>
  <si>
    <t>Punjab Cricket Association IS Bindra Stadium, Mohali</t>
  </si>
  <si>
    <t>Saurashtra Cricket Association Stadium</t>
  </si>
  <si>
    <t>Rajkot</t>
  </si>
  <si>
    <t>Green Park</t>
  </si>
  <si>
    <t>Kanpur</t>
  </si>
  <si>
    <t>Year</t>
  </si>
  <si>
    <t>Month</t>
  </si>
  <si>
    <t>Team_Id</t>
  </si>
  <si>
    <t>Team_Name</t>
  </si>
  <si>
    <t>Team_Short_Code</t>
  </si>
  <si>
    <t>Kolkata Knight Riders</t>
  </si>
  <si>
    <t>KKR</t>
  </si>
  <si>
    <t>Royal Challengers Bangalore</t>
  </si>
  <si>
    <t>RCB</t>
  </si>
  <si>
    <t>Chennai Super Kings</t>
  </si>
  <si>
    <t>CSK</t>
  </si>
  <si>
    <t>Kings XI Punjab</t>
  </si>
  <si>
    <t>KXIP</t>
  </si>
  <si>
    <t>Rajasthan Royals</t>
  </si>
  <si>
    <t>RR</t>
  </si>
  <si>
    <t>Delhi Daredevils</t>
  </si>
  <si>
    <t>DD</t>
  </si>
  <si>
    <t>Mumbai Indians</t>
  </si>
  <si>
    <t>MI</t>
  </si>
  <si>
    <t>Deccan Chargers</t>
  </si>
  <si>
    <t>DC</t>
  </si>
  <si>
    <t>Kochi Tuskers Kerala</t>
  </si>
  <si>
    <t>KTK</t>
  </si>
  <si>
    <t>Pune Warriors</t>
  </si>
  <si>
    <t>PW</t>
  </si>
  <si>
    <t>Sunrisers Hyderabad</t>
  </si>
  <si>
    <t>SRH</t>
  </si>
  <si>
    <t>Rising Pune Supergiants</t>
  </si>
  <si>
    <t>RPS</t>
  </si>
  <si>
    <t>Gujarat Lions</t>
  </si>
  <si>
    <t>GL</t>
  </si>
  <si>
    <t>Proper_Trim_venue_name</t>
  </si>
  <si>
    <t>Proper_Trim_City_name</t>
  </si>
  <si>
    <t>Proper_Trim_host_country</t>
  </si>
  <si>
    <t>Opponent_Team_Name</t>
  </si>
  <si>
    <t>Toss_Winner_Name</t>
  </si>
  <si>
    <t>Match_Winner_Name</t>
  </si>
  <si>
    <t>Outcome_Flag</t>
  </si>
  <si>
    <t>Win_mode</t>
  </si>
  <si>
    <t>Row Labels</t>
  </si>
  <si>
    <t>Chasing</t>
  </si>
  <si>
    <t>Defending</t>
  </si>
  <si>
    <t>Other</t>
  </si>
  <si>
    <t>Grand Total</t>
  </si>
  <si>
    <t>Count of Match_Id</t>
  </si>
  <si>
    <t>Win mode split</t>
  </si>
  <si>
    <t>Toss impact</t>
  </si>
  <si>
    <t>Conversion %</t>
  </si>
  <si>
    <t>Total Toss Wins</t>
  </si>
  <si>
    <t>Toss + Match Win</t>
  </si>
  <si>
    <t>Max of Won_By</t>
  </si>
  <si>
    <t>Dr Dy Patil Sports Academy</t>
  </si>
  <si>
    <t>Ma Chidambaram Stadium, Chepauk</t>
  </si>
  <si>
    <t>Column Labels</t>
  </si>
  <si>
    <t>Win mode distribution</t>
  </si>
  <si>
    <t>Count of Match_Winner_Name</t>
  </si>
  <si>
    <t>Match winner name</t>
  </si>
  <si>
    <t>Count of Win_Type</t>
  </si>
  <si>
    <t>Count of Toss_Decision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</si>
</sst>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1^J2^J3^J4.xlsx]Match!PivotTable10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Match!$AM$2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Match!$AL$3:$AL$13</c:f>
              <c:strCache>
                <c:ptCount val="10"/>
                <c:pt idx="0">
                  <c:v>Mumbai Indians</c:v>
                </c:pt>
                <c:pt idx="1">
                  <c:v>Chennai Super Kings</c:v>
                </c:pt>
                <c:pt idx="2">
                  <c:v>Royal Challengers Bangalore</c:v>
                </c:pt>
                <c:pt idx="3">
                  <c:v>Kolkata Knight Riders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</c:strCache>
            </c:strRef>
          </c:cat>
          <c:val>
            <c:numRef>
              <c:f>Match!$AM$3:$AM$13</c:f>
              <c:numCache>
                <c:formatCode>General</c:formatCode>
                <c:ptCount val="10"/>
                <c:pt idx="0">
                  <c:v>80</c:v>
                </c:pt>
                <c:pt idx="1">
                  <c:v>79</c:v>
                </c:pt>
                <c:pt idx="2">
                  <c:v>70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56</c:v>
                </c:pt>
                <c:pt idx="7">
                  <c:v>34</c:v>
                </c:pt>
                <c:pt idx="8">
                  <c:v>29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B-4585-AF50-FCCBB6F2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144895"/>
        <c:axId val="800145375"/>
      </c:barChart>
      <c:catAx>
        <c:axId val="80014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45375"/>
        <c:crosses val="autoZero"/>
        <c:auto val="1"/>
        <c:lblAlgn val="ctr"/>
        <c:lblOffset val="100"/>
        <c:noMultiLvlLbl val="0"/>
      </c:catAx>
      <c:valAx>
        <c:axId val="8001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1^J2^J3^J4.xlsx]Match!PivotTable11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712744240303297"/>
          <c:w val="0.73165026246719156"/>
          <c:h val="0.65853091280256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Match!$AM$20:$AM$21</c:f>
              <c:strCache>
                <c:ptCount val="1"/>
                <c:pt idx="0">
                  <c:v>by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Match!$AL$22:$AL$31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Match!$AM$22:$AM$31</c:f>
              <c:numCache>
                <c:formatCode>General</c:formatCode>
                <c:ptCount val="9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37</c:v>
                </c:pt>
                <c:pt idx="6">
                  <c:v>22</c:v>
                </c:pt>
                <c:pt idx="7">
                  <c:v>32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9-4F4E-9601-E0D06D1BAC89}"/>
            </c:ext>
          </c:extLst>
        </c:ser>
        <c:ser>
          <c:idx val="1"/>
          <c:order val="1"/>
          <c:tx>
            <c:strRef>
              <c:f>Match!$AN$20:$AN$21</c:f>
              <c:strCache>
                <c:ptCount val="1"/>
                <c:pt idx="0">
                  <c:v>by wickets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Match!$AL$22:$AL$31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Match!$AN$22:$AN$31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39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24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9-4F4E-9601-E0D06D1BAC89}"/>
            </c:ext>
          </c:extLst>
        </c:ser>
        <c:ser>
          <c:idx val="2"/>
          <c:order val="2"/>
          <c:tx>
            <c:strRef>
              <c:f>Match!$AO$20:$AO$21</c:f>
              <c:strCache>
                <c:ptCount val="1"/>
                <c:pt idx="0">
                  <c:v>No Result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Match!$AL$22:$AL$31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Match!$AO$22:$AO$31</c:f>
              <c:numCache>
                <c:formatCode>General</c:formatCode>
                <c:ptCount val="9"/>
                <c:pt idx="3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9-4F4E-9601-E0D06D1BAC89}"/>
            </c:ext>
          </c:extLst>
        </c:ser>
        <c:ser>
          <c:idx val="3"/>
          <c:order val="3"/>
          <c:tx>
            <c:strRef>
              <c:f>Match!$AP$20:$AP$21</c:f>
              <c:strCache>
                <c:ptCount val="1"/>
                <c:pt idx="0">
                  <c:v>Tie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Match!$AL$22:$AL$31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Match!$AP$22:$AP$31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9-4F4E-9601-E0D06D1B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679519"/>
        <c:axId val="874693439"/>
      </c:barChart>
      <c:catAx>
        <c:axId val="8746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3439"/>
        <c:crosses val="autoZero"/>
        <c:auto val="1"/>
        <c:lblAlgn val="ctr"/>
        <c:lblOffset val="100"/>
        <c:noMultiLvlLbl val="0"/>
      </c:catAx>
      <c:valAx>
        <c:axId val="8746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1^J2^J3^J4.xlsx]Match!PivotTable12</c:name>
    <c:fmtId val="13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Match!$AN$37:$AN$38</c:f>
              <c:strCache>
                <c:ptCount val="1"/>
                <c:pt idx="0">
                  <c:v>bat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Match!$AM$39:$AM$48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Match!$AN$39:$AN$48</c:f>
              <c:numCache>
                <c:formatCode>0.00%</c:formatCode>
                <c:ptCount val="9"/>
                <c:pt idx="0">
                  <c:v>0.44827586206896552</c:v>
                </c:pt>
                <c:pt idx="1">
                  <c:v>0.61403508771929827</c:v>
                </c:pt>
                <c:pt idx="2">
                  <c:v>0.65</c:v>
                </c:pt>
                <c:pt idx="3">
                  <c:v>0.34246575342465752</c:v>
                </c:pt>
                <c:pt idx="4">
                  <c:v>0.5</c:v>
                </c:pt>
                <c:pt idx="5">
                  <c:v>0.59210526315789469</c:v>
                </c:pt>
                <c:pt idx="6">
                  <c:v>0.31666666666666665</c:v>
                </c:pt>
                <c:pt idx="7">
                  <c:v>0.42372881355932202</c:v>
                </c:pt>
                <c:pt idx="8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0-4713-AE2B-CD5E56F172BE}"/>
            </c:ext>
          </c:extLst>
        </c:ser>
        <c:ser>
          <c:idx val="1"/>
          <c:order val="1"/>
          <c:tx>
            <c:strRef>
              <c:f>Match!$AO$37:$AO$38</c:f>
              <c:strCache>
                <c:ptCount val="1"/>
                <c:pt idx="0">
                  <c:v>field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Match!$AM$39:$AM$48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Match!$AO$39:$AO$48</c:f>
              <c:numCache>
                <c:formatCode>0.00%</c:formatCode>
                <c:ptCount val="9"/>
                <c:pt idx="0">
                  <c:v>0.55172413793103448</c:v>
                </c:pt>
                <c:pt idx="1">
                  <c:v>0.38596491228070173</c:v>
                </c:pt>
                <c:pt idx="2">
                  <c:v>0.35</c:v>
                </c:pt>
                <c:pt idx="3">
                  <c:v>0.65753424657534243</c:v>
                </c:pt>
                <c:pt idx="4">
                  <c:v>0.5</c:v>
                </c:pt>
                <c:pt idx="5">
                  <c:v>0.40789473684210525</c:v>
                </c:pt>
                <c:pt idx="6">
                  <c:v>0.68333333333333335</c:v>
                </c:pt>
                <c:pt idx="7">
                  <c:v>0.57627118644067798</c:v>
                </c:pt>
                <c:pt idx="8">
                  <c:v>0.81666666666666665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F-4FA1-84AD-1032D099E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761119"/>
        <c:axId val="874761599"/>
      </c:lineChart>
      <c:catAx>
        <c:axId val="8747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1599"/>
        <c:crosses val="autoZero"/>
        <c:auto val="1"/>
        <c:lblAlgn val="ctr"/>
        <c:lblOffset val="100"/>
        <c:noMultiLvlLbl val="0"/>
      </c:catAx>
      <c:valAx>
        <c:axId val="8747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768350</xdr:colOff>
      <xdr:row>0</xdr:row>
      <xdr:rowOff>165100</xdr:rowOff>
    </xdr:from>
    <xdr:to>
      <xdr:col>46</xdr:col>
      <xdr:colOff>571500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A1FB6-9964-F3F6-0FAA-AA795B2A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269875</xdr:colOff>
      <xdr:row>19</xdr:row>
      <xdr:rowOff>25400</xdr:rowOff>
    </xdr:from>
    <xdr:to>
      <xdr:col>50</xdr:col>
      <xdr:colOff>574675</xdr:colOff>
      <xdr:row>34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47723-B410-3C42-1E18-155BA774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247650</xdr:colOff>
      <xdr:row>36</xdr:row>
      <xdr:rowOff>63500</xdr:rowOff>
    </xdr:from>
    <xdr:to>
      <xdr:col>50</xdr:col>
      <xdr:colOff>552450</xdr:colOff>
      <xdr:row>51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DE72D-E488-A74C-9A81-AB4AC95E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88.782090972221" createdVersion="8" refreshedVersion="8" minRefreshableVersion="3" recordCount="577" xr:uid="{BDFC39A2-A856-47BC-9658-4D0000FD3384}">
  <cacheSource type="worksheet">
    <worksheetSource ref="A1:AE578" sheet="Match"/>
  </cacheSource>
  <cacheFields count="31">
    <cacheField name="Match_Id" numFmtId="0">
      <sharedItems containsSemiMixedTypes="0" containsString="0" containsNumber="1" containsInteger="1" minValue="335987" maxValue="981024"/>
    </cacheField>
    <cacheField name="Match_Date" numFmtId="14">
      <sharedItems containsSemiMixedTypes="0" containsNonDate="0" containsDate="1" containsString="0" minDate="2008-04-18T00:00:00" maxDate="2016-05-30T00:00:00"/>
    </cacheField>
    <cacheField name="Team_Name_Id" numFmtId="0">
      <sharedItems containsSemiMixedTypes="0" containsString="0" containsNumber="1" containsInteger="1" minValue="1" maxValue="13"/>
    </cacheField>
    <cacheField name="Opponent_Team_Id" numFmtId="0">
      <sharedItems containsSemiMixedTypes="0" containsString="0" containsNumber="1" containsInteger="1" minValue="1" maxValue="13"/>
    </cacheField>
    <cacheField name="Season_Id" numFmtId="0">
      <sharedItems containsSemiMixedTypes="0" containsString="0" containsNumber="1" containsInteger="1" minValue="1" maxValue="9"/>
    </cacheField>
    <cacheField name="Venue_Name" numFmtId="0">
      <sharedItems/>
    </cacheField>
    <cacheField name="Toss_Winner_Id" numFmtId="0">
      <sharedItems containsSemiMixedTypes="0" containsString="0" containsNumber="1" containsInteger="1" minValue="1" maxValue="13"/>
    </cacheField>
    <cacheField name="Toss_Decision" numFmtId="0">
      <sharedItems/>
    </cacheField>
    <cacheField name="IS_Superover" numFmtId="0">
      <sharedItems containsSemiMixedTypes="0" containsString="0" containsNumber="1" containsInteger="1" minValue="0" maxValue="1"/>
    </cacheField>
    <cacheField name="IS_Result" numFmtId="0">
      <sharedItems containsSemiMixedTypes="0" containsString="0" containsNumber="1" containsInteger="1" minValue="0" maxValue="1"/>
    </cacheField>
    <cacheField name="Is_DuckWorthLewis" numFmtId="0">
      <sharedItems containsSemiMixedTypes="0" containsString="0" containsNumber="1" containsInteger="1" minValue="0" maxValue="1"/>
    </cacheField>
    <cacheField name="Win_Type" numFmtId="0">
      <sharedItems/>
    </cacheField>
    <cacheField name="Won_By" numFmtId="0">
      <sharedItems containsMixedTypes="1" containsNumber="1" containsInteger="1" minValue="1" maxValue="144"/>
    </cacheField>
    <cacheField name="Match_Winner_Id" numFmtId="0">
      <sharedItems containsString="0" containsBlank="1" containsNumber="1" containsInteger="1" minValue="1" maxValue="13"/>
    </cacheField>
    <cacheField name="Man_Of_The_Match_Id" numFmtId="0">
      <sharedItems containsString="0" containsBlank="1" containsNumber="1" containsInteger="1" minValue="1" maxValue="460"/>
    </cacheField>
    <cacheField name="First_Umpire_Id" numFmtId="0">
      <sharedItems containsSemiMixedTypes="0" containsString="0" containsNumber="1" containsInteger="1" minValue="470" maxValue="511"/>
    </cacheField>
    <cacheField name="Second_Umpire_Id" numFmtId="0">
      <sharedItems containsSemiMixedTypes="0" containsString="0" containsNumber="1" containsInteger="1" minValue="471" maxValue="521"/>
    </cacheField>
    <cacheField name="City_Name" numFmtId="0">
      <sharedItems/>
    </cacheField>
    <cacheField name="Host_Country" numFmtId="0">
      <sharedItems/>
    </cacheField>
    <cacheField name="Proper_Trim_venue_name" numFmtId="0">
      <sharedItems/>
    </cacheField>
    <cacheField name="Proper_Trim_City_name" numFmtId="0">
      <sharedItems/>
    </cacheField>
    <cacheField name="Proper_Trim_host_country" numFmtId="0">
      <sharedItems/>
    </cacheField>
    <cacheField name="Year" numFmtId="0">
      <sharedItems containsSemiMixedTypes="0" containsString="0" containsNumber="1" containsInteger="1" minValue="2008" maxValue="2016"/>
    </cacheField>
    <cacheField name="Month" numFmtId="0">
      <sharedItems containsSemiMixedTypes="0" containsString="0" containsNumber="1" containsInteger="1" minValue="3" maxValue="6"/>
    </cacheField>
    <cacheField name="Team_Name" numFmtId="0">
      <sharedItems/>
    </cacheField>
    <cacheField name="Team_Short_Code" numFmtId="0">
      <sharedItems/>
    </cacheField>
    <cacheField name="Opponent_Team_Name" numFmtId="0">
      <sharedItems/>
    </cacheField>
    <cacheField name="Toss_Winner_Name" numFmtId="0">
      <sharedItems containsBlank="1"/>
    </cacheField>
    <cacheField name="Match_Winner_Name" numFmtId="0">
      <sharedItems/>
    </cacheField>
    <cacheField name="Outcome_Flag" numFmtId="0">
      <sharedItems/>
    </cacheField>
    <cacheField name="Win_mode" numFmtId="0">
      <sharedItems count="3">
        <s v="Defending"/>
        <s v="Chasing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89.50556701389" createdVersion="8" refreshedVersion="8" minRefreshableVersion="3" recordCount="577" xr:uid="{77663344-4C14-46AA-94B9-6E334B605872}">
  <cacheSource type="worksheet">
    <worksheetSource ref="A1:AF578" sheet="Match"/>
  </cacheSource>
  <cacheFields count="32">
    <cacheField name="Match_Id" numFmtId="0">
      <sharedItems containsSemiMixedTypes="0" containsString="0" containsNumber="1" containsInteger="1" minValue="335987" maxValue="981024"/>
    </cacheField>
    <cacheField name="Match_Date" numFmtId="14">
      <sharedItems containsSemiMixedTypes="0" containsNonDate="0" containsDate="1" containsString="0" minDate="2008-04-18T00:00:00" maxDate="2016-05-30T00:00:00"/>
    </cacheField>
    <cacheField name="Team_Name_Id" numFmtId="0">
      <sharedItems containsSemiMixedTypes="0" containsString="0" containsNumber="1" containsInteger="1" minValue="1" maxValue="13"/>
    </cacheField>
    <cacheField name="Opponent_Team_Id" numFmtId="0">
      <sharedItems containsSemiMixedTypes="0" containsString="0" containsNumber="1" containsInteger="1" minValue="1" maxValue="13"/>
    </cacheField>
    <cacheField name="Season_I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Venue_Name" numFmtId="0">
      <sharedItems/>
    </cacheField>
    <cacheField name="Toss_Winner_Id" numFmtId="0">
      <sharedItems containsSemiMixedTypes="0" containsString="0" containsNumber="1" containsInteger="1" minValue="1" maxValue="13"/>
    </cacheField>
    <cacheField name="Toss_Decision" numFmtId="0">
      <sharedItems count="2">
        <s v="field"/>
        <s v="bat"/>
      </sharedItems>
    </cacheField>
    <cacheField name="IS_Superover" numFmtId="0">
      <sharedItems containsSemiMixedTypes="0" containsString="0" containsNumber="1" containsInteger="1" minValue="0" maxValue="1"/>
    </cacheField>
    <cacheField name="IS_Result" numFmtId="0">
      <sharedItems containsSemiMixedTypes="0" containsString="0" containsNumber="1" containsInteger="1" minValue="0" maxValue="1"/>
    </cacheField>
    <cacheField name="Is_DuckWorthLewis" numFmtId="0">
      <sharedItems containsSemiMixedTypes="0" containsString="0" containsNumber="1" containsInteger="1" minValue="0" maxValue="1"/>
    </cacheField>
    <cacheField name="Win_Type" numFmtId="0">
      <sharedItems count="4">
        <s v="by runs"/>
        <s v="by wickets"/>
        <s v="Tie"/>
        <s v="No Result"/>
      </sharedItems>
    </cacheField>
    <cacheField name="Won_By" numFmtId="0">
      <sharedItems containsMixedTypes="1" containsNumber="1" containsInteger="1" minValue="1" maxValue="144"/>
    </cacheField>
    <cacheField name="Match_Winner_Id" numFmtId="0">
      <sharedItems containsString="0" containsBlank="1" containsNumber="1" containsInteger="1" minValue="1" maxValue="13"/>
    </cacheField>
    <cacheField name="Man_Of_The_Match_Id" numFmtId="0">
      <sharedItems containsString="0" containsBlank="1" containsNumber="1" containsInteger="1" minValue="1" maxValue="460"/>
    </cacheField>
    <cacheField name="First_Umpire_Id" numFmtId="0">
      <sharedItems containsSemiMixedTypes="0" containsString="0" containsNumber="1" containsInteger="1" minValue="470" maxValue="511"/>
    </cacheField>
    <cacheField name="Second_Umpire_Id" numFmtId="0">
      <sharedItems containsSemiMixedTypes="0" containsString="0" containsNumber="1" containsInteger="1" minValue="471" maxValue="521"/>
    </cacheField>
    <cacheField name="City_Name" numFmtId="0">
      <sharedItems/>
    </cacheField>
    <cacheField name="Host_Country" numFmtId="0">
      <sharedItems/>
    </cacheField>
    <cacheField name="Proper_Trim_venue_name" numFmtId="0">
      <sharedItems count="35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</sharedItems>
    </cacheField>
    <cacheField name="Proper_Trim_City_name" numFmtId="0">
      <sharedItems count="29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Rajkot"/>
        <s v="Kanpur"/>
      </sharedItems>
    </cacheField>
    <cacheField name="Proper_Trim_host_country" numFmtId="0">
      <sharedItems/>
    </cacheField>
    <cacheField name="Year" numFmtId="0">
      <sharedItems containsSemiMixedTypes="0" containsString="0" containsNumber="1" containsInteger="1" minValue="2008" maxValue="2016"/>
    </cacheField>
    <cacheField name="Month" numFmtId="0">
      <sharedItems containsSemiMixedTypes="0" containsString="0" containsNumber="1" containsInteger="1" minValue="3" maxValue="6"/>
    </cacheField>
    <cacheField name="Team_Name" numFmtId="0">
      <sharedItems/>
    </cacheField>
    <cacheField name="Team_Short_Code" numFmtId="0">
      <sharedItems/>
    </cacheField>
    <cacheField name="Opponent_Team_Name" numFmtId="0">
      <sharedItems/>
    </cacheField>
    <cacheField name="Toss_Winner_Name" numFmtId="0">
      <sharedItems count="13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</sharedItems>
    </cacheField>
    <cacheField name="Match_Winner_Name" numFmtId="0">
      <sharedItems count="14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e v="#N/A"/>
        <s v="Sunrisers Hyderabad"/>
        <s v="Rising Pune Supergiants"/>
        <s v="Gujarat Lions"/>
      </sharedItems>
    </cacheField>
    <cacheField name="Outcome_Flag" numFmtId="0">
      <sharedItems/>
    </cacheField>
    <cacheField name="Win_mode" numFmtId="0">
      <sharedItems count="3">
        <s v="Defending"/>
        <s v="Chasing"/>
        <s v="Other"/>
      </sharedItems>
    </cacheField>
    <cacheField name="Toss impa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335987"/>
    <d v="2008-04-18T00:00:00"/>
    <n v="2"/>
    <n v="1"/>
    <n v="1"/>
    <s v="M Chinnaswamy Stadium"/>
    <n v="2"/>
    <s v="field"/>
    <n v="0"/>
    <n v="1"/>
    <n v="0"/>
    <s v="by runs"/>
    <n v="140"/>
    <n v="1"/>
    <n v="2"/>
    <n v="470"/>
    <n v="477"/>
    <s v="Bangalore"/>
    <s v="India"/>
    <s v="M Chinnaswamy Stadium"/>
    <s v="Bangalore"/>
    <s v="India"/>
    <n v="2008"/>
    <n v="4"/>
    <s v="Royal Challengers Bangalore"/>
    <s v="RCB"/>
    <s v="Kolkata Knight Riders"/>
    <s v="Royal Challengers Bangalore"/>
    <s v="Kolkata Knight Riders"/>
    <s v="Standard"/>
    <x v="0"/>
  </r>
  <r>
    <n v="335988"/>
    <d v="2008-04-19T00:00:00"/>
    <n v="4"/>
    <n v="3"/>
    <n v="1"/>
    <s v="Punjab Cricket Association Stadium, Mohali"/>
    <n v="3"/>
    <s v="bat"/>
    <n v="0"/>
    <n v="1"/>
    <n v="0"/>
    <s v="by runs"/>
    <n v="33"/>
    <n v="3"/>
    <n v="19"/>
    <n v="471"/>
    <n v="487"/>
    <s v="Chandigarh"/>
    <s v="India"/>
    <s v="Punjab Cricket Association Stadium, Mohali"/>
    <s v="Chandigarh"/>
    <s v="India"/>
    <n v="2008"/>
    <n v="4"/>
    <s v="Kings XI Punjab"/>
    <s v="KXIP"/>
    <s v="Chennai Super Kings"/>
    <m/>
    <s v="Chennai Super Kings"/>
    <s v="Standard"/>
    <x v="0"/>
  </r>
  <r>
    <n v="335989"/>
    <d v="2008-04-19T00:00:00"/>
    <n v="6"/>
    <n v="5"/>
    <n v="1"/>
    <s v="Feroz Shah Kotla"/>
    <n v="5"/>
    <s v="bat"/>
    <n v="0"/>
    <n v="1"/>
    <n v="0"/>
    <s v="by wickets"/>
    <n v="9"/>
    <n v="6"/>
    <n v="90"/>
    <n v="472"/>
    <n v="512"/>
    <s v="Delhi"/>
    <s v="India"/>
    <s v="Feroz Shah Kotla"/>
    <s v="Delhi"/>
    <s v="India"/>
    <n v="2008"/>
    <n v="4"/>
    <s v="Delhi Daredevils"/>
    <s v="DD"/>
    <s v="Rajasthan Royals"/>
    <m/>
    <s v="Delhi Daredevils"/>
    <s v="Standard"/>
    <x v="1"/>
  </r>
  <r>
    <n v="335990"/>
    <d v="2008-04-20T00:00:00"/>
    <n v="7"/>
    <n v="2"/>
    <n v="1"/>
    <s v="Wankhede Stadium"/>
    <n v="7"/>
    <s v="bat"/>
    <n v="0"/>
    <n v="1"/>
    <n v="0"/>
    <s v="by wickets"/>
    <n v="5"/>
    <n v="2"/>
    <n v="11"/>
    <n v="473"/>
    <n v="476"/>
    <s v="Mumbai"/>
    <s v="India"/>
    <s v="Wankhede Stadium"/>
    <s v="Mumbai"/>
    <s v="India"/>
    <n v="2008"/>
    <n v="4"/>
    <s v="Mumbai Indians"/>
    <s v="MI"/>
    <s v="Royal Challengers Bangalore"/>
    <m/>
    <s v="Royal Challengers Bangalore"/>
    <s v="Standard"/>
    <x v="1"/>
  </r>
  <r>
    <n v="335991"/>
    <d v="2008-04-20T00:00:00"/>
    <n v="1"/>
    <n v="8"/>
    <n v="1"/>
    <s v="Eden Gardens"/>
    <n v="8"/>
    <s v="bat"/>
    <n v="0"/>
    <n v="1"/>
    <n v="0"/>
    <s v="by wickets"/>
    <n v="5"/>
    <n v="1"/>
    <n v="4"/>
    <n v="474"/>
    <n v="486"/>
    <s v="Kolkata"/>
    <s v="India"/>
    <s v="Eden Gardens"/>
    <s v="Kolkata"/>
    <s v="India"/>
    <n v="2008"/>
    <n v="4"/>
    <s v="Kolkata Knight Riders"/>
    <s v="KKR"/>
    <s v="Deccan Chargers"/>
    <m/>
    <s v="Kolkata Knight Riders"/>
    <s v="Standard"/>
    <x v="1"/>
  </r>
  <r>
    <n v="335992"/>
    <d v="2008-04-21T00:00:00"/>
    <n v="5"/>
    <n v="4"/>
    <n v="1"/>
    <s v="Sawai Mansingh Stadium"/>
    <n v="4"/>
    <s v="bat"/>
    <n v="0"/>
    <n v="1"/>
    <n v="0"/>
    <s v="by wickets"/>
    <n v="6"/>
    <n v="5"/>
    <n v="32"/>
    <n v="472"/>
    <n v="513"/>
    <s v="Jaipur"/>
    <s v="India"/>
    <s v="Sawai Mansingh Stadium"/>
    <s v="Jaipur"/>
    <s v="India"/>
    <n v="2008"/>
    <n v="4"/>
    <s v="Rajasthan Royals"/>
    <s v="RR"/>
    <s v="Kings XI Punjab"/>
    <m/>
    <s v="Rajasthan Royals"/>
    <s v="Standard"/>
    <x v="1"/>
  </r>
  <r>
    <n v="335993"/>
    <d v="2008-04-22T00:00:00"/>
    <n v="8"/>
    <n v="6"/>
    <n v="1"/>
    <s v="Rajiv Gandhi International Stadium, Uppal"/>
    <n v="8"/>
    <s v="bat"/>
    <n v="0"/>
    <n v="1"/>
    <n v="0"/>
    <s v="by wickets"/>
    <n v="9"/>
    <n v="6"/>
    <n v="41"/>
    <n v="475"/>
    <n v="492"/>
    <s v="Hyderabad"/>
    <s v="India"/>
    <s v="Rajiv Gandhi International Stadium, Uppal"/>
    <s v="Hyderabad"/>
    <s v="India"/>
    <n v="2008"/>
    <n v="4"/>
    <s v="Deccan Chargers"/>
    <s v="DC"/>
    <s v="Delhi Daredevils"/>
    <m/>
    <s v="Delhi Daredevils"/>
    <s v="Standard"/>
    <x v="1"/>
  </r>
  <r>
    <n v="335994"/>
    <d v="2008-04-23T00:00:00"/>
    <n v="3"/>
    <n v="7"/>
    <n v="1"/>
    <s v="MA Chidambaram Stadium, Chepauk"/>
    <n v="7"/>
    <s v="field"/>
    <n v="0"/>
    <n v="1"/>
    <n v="0"/>
    <s v="by runs"/>
    <n v="6"/>
    <n v="3"/>
    <n v="18"/>
    <n v="476"/>
    <n v="512"/>
    <s v="Chennai"/>
    <s v="India"/>
    <s v="Ma Chidambaram Stadium, Chepauk"/>
    <s v="Chennai"/>
    <s v="India"/>
    <n v="2008"/>
    <n v="4"/>
    <s v="Chennai Super Kings"/>
    <s v="CSK"/>
    <s v="Mumbai Indians"/>
    <m/>
    <s v="Chennai Super Kings"/>
    <s v="Standard"/>
    <x v="0"/>
  </r>
  <r>
    <n v="335995"/>
    <d v="2008-04-24T00:00:00"/>
    <n v="8"/>
    <n v="5"/>
    <n v="1"/>
    <s v="Rajiv Gandhi International Stadium, Uppal"/>
    <n v="5"/>
    <s v="field"/>
    <n v="0"/>
    <n v="1"/>
    <n v="0"/>
    <s v="by wickets"/>
    <n v="3"/>
    <n v="5"/>
    <n v="31"/>
    <n v="470"/>
    <n v="471"/>
    <s v="Hyderabad"/>
    <s v="India"/>
    <s v="Rajiv Gandhi International Stadium, Uppal"/>
    <s v="Hyderabad"/>
    <s v="India"/>
    <n v="2008"/>
    <n v="4"/>
    <s v="Deccan Chargers"/>
    <s v="DC"/>
    <s v="Rajasthan Royals"/>
    <m/>
    <s v="Rajasthan Royals"/>
    <s v="Standard"/>
    <x v="1"/>
  </r>
  <r>
    <n v="335996"/>
    <d v="2008-04-25T00:00:00"/>
    <n v="4"/>
    <n v="7"/>
    <n v="1"/>
    <s v="Punjab Cricket Association Stadium, Mohali"/>
    <n v="7"/>
    <s v="field"/>
    <n v="0"/>
    <n v="1"/>
    <n v="0"/>
    <s v="by runs"/>
    <n v="66"/>
    <n v="4"/>
    <n v="26"/>
    <n v="472"/>
    <n v="492"/>
    <s v="Chandigarh"/>
    <s v="India"/>
    <s v="Punjab Cricket Association Stadium, Mohali"/>
    <s v="Chandigarh"/>
    <s v="India"/>
    <n v="2008"/>
    <n v="4"/>
    <s v="Kings XI Punjab"/>
    <s v="KXIP"/>
    <s v="Mumbai Indians"/>
    <m/>
    <s v="Kings XI Punjab"/>
    <s v="Standard"/>
    <x v="0"/>
  </r>
  <r>
    <n v="335997"/>
    <d v="2008-04-26T00:00:00"/>
    <n v="2"/>
    <n v="5"/>
    <n v="1"/>
    <s v="M Chinnaswamy Stadium"/>
    <n v="5"/>
    <s v="field"/>
    <n v="0"/>
    <n v="1"/>
    <n v="0"/>
    <s v="by wickets"/>
    <n v="7"/>
    <n v="5"/>
    <n v="32"/>
    <n v="471"/>
    <n v="475"/>
    <s v="Bangalore"/>
    <s v="India"/>
    <s v="M Chinnaswamy Stadium"/>
    <s v="Bangalore"/>
    <s v="India"/>
    <n v="2008"/>
    <n v="4"/>
    <s v="Royal Challengers Bangalore"/>
    <s v="RCB"/>
    <s v="Rajasthan Royals"/>
    <m/>
    <s v="Rajasthan Royals"/>
    <s v="Standard"/>
    <x v="1"/>
  </r>
  <r>
    <n v="335998"/>
    <d v="2008-04-26T00:00:00"/>
    <n v="3"/>
    <n v="1"/>
    <n v="1"/>
    <s v="MA Chidambaram Stadium, Chepauk"/>
    <n v="1"/>
    <s v="bat"/>
    <n v="0"/>
    <n v="1"/>
    <n v="0"/>
    <s v="by wickets"/>
    <n v="9"/>
    <n v="3"/>
    <n v="22"/>
    <n v="474"/>
    <n v="479"/>
    <s v="Chennai"/>
    <s v="India"/>
    <s v="Ma Chidambaram Stadium, Chepauk"/>
    <s v="Chennai"/>
    <s v="India"/>
    <n v="2008"/>
    <n v="4"/>
    <s v="Chennai Super Kings"/>
    <s v="CSK"/>
    <s v="Kolkata Knight Riders"/>
    <m/>
    <s v="Chennai Super Kings"/>
    <s v="Standard"/>
    <x v="1"/>
  </r>
  <r>
    <n v="335999"/>
    <d v="2008-04-27T00:00:00"/>
    <n v="7"/>
    <n v="8"/>
    <n v="1"/>
    <s v="Dr DY Patil Sports Academy"/>
    <n v="8"/>
    <s v="field"/>
    <n v="0"/>
    <n v="1"/>
    <n v="0"/>
    <s v="by wickets"/>
    <n v="10"/>
    <n v="8"/>
    <n v="53"/>
    <n v="470"/>
    <n v="487"/>
    <s v="Mumbai"/>
    <s v="India"/>
    <s v="Dr Dy Patil Sports Academy"/>
    <s v="Mumbai"/>
    <s v="India"/>
    <n v="2008"/>
    <n v="4"/>
    <s v="Mumbai Indians"/>
    <s v="MI"/>
    <s v="Deccan Chargers"/>
    <m/>
    <s v="Deccan Chargers"/>
    <s v="Standard"/>
    <x v="1"/>
  </r>
  <r>
    <n v="336000"/>
    <d v="2008-04-27T00:00:00"/>
    <n v="4"/>
    <n v="6"/>
    <n v="1"/>
    <s v="Punjab Cricket Association Stadium, Mohali"/>
    <n v="6"/>
    <s v="bat"/>
    <n v="0"/>
    <n v="1"/>
    <n v="0"/>
    <s v="by wickets"/>
    <n v="4"/>
    <n v="4"/>
    <n v="28"/>
    <n v="477"/>
    <n v="514"/>
    <s v="Chandigarh"/>
    <s v="India"/>
    <s v="Punjab Cricket Association Stadium, Mohali"/>
    <s v="Chandigarh"/>
    <s v="India"/>
    <n v="2008"/>
    <n v="4"/>
    <s v="Kings XI Punjab"/>
    <s v="KXIP"/>
    <s v="Delhi Daredevils"/>
    <m/>
    <s v="Kings XI Punjab"/>
    <s v="Standard"/>
    <x v="1"/>
  </r>
  <r>
    <n v="336001"/>
    <d v="2008-04-28T00:00:00"/>
    <n v="2"/>
    <n v="3"/>
    <n v="1"/>
    <s v="M Chinnaswamy Stadium"/>
    <n v="3"/>
    <s v="bat"/>
    <n v="0"/>
    <n v="1"/>
    <n v="0"/>
    <s v="by runs"/>
    <n v="13"/>
    <n v="3"/>
    <n v="20"/>
    <n v="478"/>
    <n v="513"/>
    <s v="Bangalore"/>
    <s v="India"/>
    <s v="M Chinnaswamy Stadium"/>
    <s v="Bangalore"/>
    <s v="India"/>
    <n v="2008"/>
    <n v="4"/>
    <s v="Royal Challengers Bangalore"/>
    <s v="RCB"/>
    <s v="Chennai Super Kings"/>
    <m/>
    <s v="Chennai Super Kings"/>
    <s v="Standard"/>
    <x v="0"/>
  </r>
  <r>
    <n v="336002"/>
    <d v="2008-04-29T00:00:00"/>
    <n v="1"/>
    <n v="7"/>
    <n v="1"/>
    <s v="Eden Gardens"/>
    <n v="1"/>
    <s v="bat"/>
    <n v="0"/>
    <n v="1"/>
    <n v="0"/>
    <s v="by wickets"/>
    <n v="7"/>
    <n v="7"/>
    <n v="44"/>
    <n v="474"/>
    <n v="479"/>
    <s v="Kolkata"/>
    <s v="India"/>
    <s v="Eden Gardens"/>
    <s v="Kolkata"/>
    <s v="India"/>
    <n v="2008"/>
    <n v="4"/>
    <s v="Kolkata Knight Riders"/>
    <s v="KKR"/>
    <s v="Mumbai Indians"/>
    <m/>
    <s v="Mumbai Indians"/>
    <s v="Standard"/>
    <x v="1"/>
  </r>
  <r>
    <n v="336003"/>
    <d v="2008-04-30T00:00:00"/>
    <n v="6"/>
    <n v="2"/>
    <n v="1"/>
    <s v="Feroz Shah Kotla"/>
    <n v="2"/>
    <s v="field"/>
    <n v="0"/>
    <n v="1"/>
    <n v="0"/>
    <s v="by runs"/>
    <n v="10"/>
    <n v="6"/>
    <n v="118"/>
    <n v="472"/>
    <n v="514"/>
    <s v="Delhi"/>
    <s v="India"/>
    <s v="Feroz Shah Kotla"/>
    <s v="Delhi"/>
    <s v="India"/>
    <n v="2008"/>
    <n v="4"/>
    <s v="Delhi Daredevils"/>
    <s v="DD"/>
    <s v="Royal Challengers Bangalore"/>
    <m/>
    <s v="Delhi Daredevils"/>
    <s v="Standard"/>
    <x v="0"/>
  </r>
  <r>
    <n v="336004"/>
    <d v="2008-05-01T00:00:00"/>
    <n v="8"/>
    <n v="4"/>
    <n v="1"/>
    <s v="Rajiv Gandhi International Stadium, Uppal"/>
    <n v="4"/>
    <s v="field"/>
    <n v="0"/>
    <n v="1"/>
    <n v="0"/>
    <s v="by wickets"/>
    <n v="7"/>
    <n v="4"/>
    <n v="100"/>
    <n v="478"/>
    <n v="513"/>
    <s v="Hyderabad"/>
    <s v="India"/>
    <s v="Rajiv Gandhi International Stadium, Uppal"/>
    <s v="Hyderabad"/>
    <s v="India"/>
    <n v="2008"/>
    <n v="5"/>
    <s v="Deccan Chargers"/>
    <s v="DC"/>
    <s v="Kings XI Punjab"/>
    <m/>
    <s v="Kings XI Punjab"/>
    <s v="Standard"/>
    <x v="1"/>
  </r>
  <r>
    <n v="336005"/>
    <d v="2008-05-01T00:00:00"/>
    <n v="5"/>
    <n v="1"/>
    <n v="1"/>
    <s v="Sawai Mansingh Stadium"/>
    <n v="5"/>
    <s v="bat"/>
    <n v="0"/>
    <n v="1"/>
    <n v="0"/>
    <s v="by runs"/>
    <n v="45"/>
    <n v="5"/>
    <n v="101"/>
    <n v="477"/>
    <n v="512"/>
    <s v="Jaipur"/>
    <s v="India"/>
    <s v="Sawai Mansingh Stadium"/>
    <s v="Jaipur"/>
    <s v="India"/>
    <n v="2008"/>
    <n v="5"/>
    <s v="Rajasthan Royals"/>
    <s v="RR"/>
    <s v="Kolkata Knight Riders"/>
    <m/>
    <s v="Rajasthan Royals"/>
    <s v="Standard"/>
    <x v="0"/>
  </r>
  <r>
    <n v="336006"/>
    <d v="2008-05-02T00:00:00"/>
    <n v="3"/>
    <n v="6"/>
    <n v="1"/>
    <s v="MA Chidambaram Stadium, Chepauk"/>
    <n v="3"/>
    <s v="bat"/>
    <n v="0"/>
    <n v="1"/>
    <n v="0"/>
    <s v="by wickets"/>
    <n v="8"/>
    <n v="6"/>
    <n v="41"/>
    <n v="474"/>
    <n v="486"/>
    <s v="Chennai"/>
    <s v="India"/>
    <s v="Ma Chidambaram Stadium, Chepauk"/>
    <s v="Chennai"/>
    <s v="India"/>
    <n v="2008"/>
    <n v="5"/>
    <s v="Chennai Super Kings"/>
    <s v="CSK"/>
    <s v="Delhi Daredevils"/>
    <m/>
    <s v="Delhi Daredevils"/>
    <s v="Standard"/>
    <x v="1"/>
  </r>
  <r>
    <n v="336007"/>
    <d v="2008-05-25T00:00:00"/>
    <n v="8"/>
    <n v="2"/>
    <n v="1"/>
    <s v="Rajiv Gandhi International Stadium, Uppal"/>
    <n v="8"/>
    <s v="bat"/>
    <n v="0"/>
    <n v="1"/>
    <n v="0"/>
    <s v="by wickets"/>
    <n v="5"/>
    <n v="2"/>
    <n v="81"/>
    <n v="470"/>
    <n v="477"/>
    <s v="Hyderabad"/>
    <s v="India"/>
    <s v="Rajiv Gandhi International Stadium, Uppal"/>
    <s v="Hyderabad"/>
    <s v="India"/>
    <n v="2008"/>
    <n v="5"/>
    <s v="Deccan Chargers"/>
    <s v="DC"/>
    <s v="Royal Challengers Bangalore"/>
    <m/>
    <s v="Royal Challengers Bangalore"/>
    <s v="Standard"/>
    <x v="1"/>
  </r>
  <r>
    <n v="336008"/>
    <d v="2008-05-03T00:00:00"/>
    <n v="4"/>
    <n v="1"/>
    <n v="1"/>
    <s v="Punjab Cricket Association Stadium, Mohali"/>
    <n v="4"/>
    <s v="bat"/>
    <n v="0"/>
    <n v="1"/>
    <n v="0"/>
    <s v="by runs"/>
    <n v="9"/>
    <n v="4"/>
    <n v="29"/>
    <n v="476"/>
    <n v="514"/>
    <s v="Chandigarh"/>
    <s v="India"/>
    <s v="Punjab Cricket Association Stadium, Mohali"/>
    <s v="Chandigarh"/>
    <s v="India"/>
    <n v="2008"/>
    <n v="5"/>
    <s v="Kings XI Punjab"/>
    <s v="KXIP"/>
    <s v="Kolkata Knight Riders"/>
    <m/>
    <s v="Kings XI Punjab"/>
    <s v="Standard"/>
    <x v="0"/>
  </r>
  <r>
    <n v="336009"/>
    <d v="2008-05-04T00:00:00"/>
    <n v="7"/>
    <n v="6"/>
    <n v="1"/>
    <s v="Dr DY Patil Sports Academy"/>
    <n v="6"/>
    <s v="field"/>
    <n v="0"/>
    <n v="1"/>
    <n v="0"/>
    <s v="by runs"/>
    <n v="29"/>
    <n v="7"/>
    <n v="49"/>
    <n v="475"/>
    <n v="477"/>
    <s v="Mumbai"/>
    <s v="India"/>
    <s v="Dr Dy Patil Sports Academy"/>
    <s v="Mumbai"/>
    <s v="India"/>
    <n v="2008"/>
    <n v="5"/>
    <s v="Mumbai Indians"/>
    <s v="MI"/>
    <s v="Delhi Daredevils"/>
    <m/>
    <s v="Mumbai Indians"/>
    <s v="Standard"/>
    <x v="0"/>
  </r>
  <r>
    <n v="336010"/>
    <d v="2008-05-04T00:00:00"/>
    <n v="5"/>
    <n v="3"/>
    <n v="1"/>
    <s v="Sawai Mansingh Stadium"/>
    <n v="3"/>
    <s v="bat"/>
    <n v="0"/>
    <n v="1"/>
    <n v="0"/>
    <s v="by wickets"/>
    <n v="8"/>
    <n v="5"/>
    <n v="102"/>
    <n v="470"/>
    <n v="479"/>
    <s v="Jaipur"/>
    <s v="India"/>
    <s v="Sawai Mansingh Stadium"/>
    <s v="Jaipur"/>
    <s v="India"/>
    <n v="2008"/>
    <n v="5"/>
    <s v="Rajasthan Royals"/>
    <s v="RR"/>
    <s v="Chennai Super Kings"/>
    <m/>
    <s v="Rajasthan Royals"/>
    <s v="Standard"/>
    <x v="1"/>
  </r>
  <r>
    <n v="336011"/>
    <d v="2008-05-05T00:00:00"/>
    <n v="2"/>
    <n v="4"/>
    <n v="1"/>
    <s v="M Chinnaswamy Stadium"/>
    <n v="4"/>
    <s v="field"/>
    <n v="0"/>
    <n v="1"/>
    <n v="0"/>
    <s v="by wickets"/>
    <n v="6"/>
    <n v="4"/>
    <n v="77"/>
    <n v="473"/>
    <n v="478"/>
    <s v="Bangalore"/>
    <s v="India"/>
    <s v="M Chinnaswamy Stadium"/>
    <s v="Bangalore"/>
    <s v="India"/>
    <n v="2008"/>
    <n v="5"/>
    <s v="Royal Challengers Bangalore"/>
    <s v="RCB"/>
    <s v="Kings XI Punjab"/>
    <m/>
    <s v="Kings XI Punjab"/>
    <s v="Standard"/>
    <x v="1"/>
  </r>
  <r>
    <n v="336012"/>
    <d v="2008-05-06T00:00:00"/>
    <n v="3"/>
    <n v="8"/>
    <n v="1"/>
    <s v="MA Chidambaram Stadium, Chepauk"/>
    <n v="8"/>
    <s v="field"/>
    <n v="0"/>
    <n v="1"/>
    <n v="0"/>
    <s v="by wickets"/>
    <n v="7"/>
    <n v="8"/>
    <n v="53"/>
    <n v="471"/>
    <n v="513"/>
    <s v="Chennai"/>
    <s v="India"/>
    <s v="Ma Chidambaram Stadium, Chepauk"/>
    <s v="Chennai"/>
    <s v="India"/>
    <n v="2008"/>
    <n v="5"/>
    <s v="Chennai Super Kings"/>
    <s v="CSK"/>
    <s v="Deccan Chargers"/>
    <m/>
    <s v="Deccan Chargers"/>
    <s v="Standard"/>
    <x v="1"/>
  </r>
  <r>
    <n v="336013"/>
    <d v="2008-05-07T00:00:00"/>
    <n v="7"/>
    <n v="5"/>
    <n v="1"/>
    <s v="Dr DY Patil Sports Academy"/>
    <n v="7"/>
    <s v="field"/>
    <n v="0"/>
    <n v="1"/>
    <n v="0"/>
    <s v="by wickets"/>
    <n v="7"/>
    <n v="7"/>
    <n v="73"/>
    <n v="476"/>
    <n v="477"/>
    <s v="Mumbai"/>
    <s v="India"/>
    <s v="Dr Dy Patil Sports Academy"/>
    <s v="Mumbai"/>
    <s v="India"/>
    <n v="2008"/>
    <n v="5"/>
    <s v="Mumbai Indians"/>
    <s v="MI"/>
    <s v="Rajasthan Royals"/>
    <m/>
    <s v="Mumbai Indians"/>
    <s v="Standard"/>
    <x v="1"/>
  </r>
  <r>
    <n v="336014"/>
    <d v="2008-05-08T00:00:00"/>
    <n v="6"/>
    <n v="3"/>
    <n v="1"/>
    <s v="Feroz Shah Kotla"/>
    <n v="3"/>
    <s v="field"/>
    <n v="0"/>
    <n v="1"/>
    <n v="0"/>
    <s v="by wickets"/>
    <n v="4"/>
    <n v="3"/>
    <n v="20"/>
    <n v="472"/>
    <n v="513"/>
    <s v="Delhi"/>
    <s v="India"/>
    <s v="Feroz Shah Kotla"/>
    <s v="Delhi"/>
    <s v="India"/>
    <n v="2008"/>
    <n v="5"/>
    <s v="Delhi Daredevils"/>
    <s v="DD"/>
    <s v="Chennai Super Kings"/>
    <m/>
    <s v="Chennai Super Kings"/>
    <s v="Standard"/>
    <x v="1"/>
  </r>
  <r>
    <n v="336015"/>
    <d v="2008-05-08T00:00:00"/>
    <n v="1"/>
    <n v="2"/>
    <n v="1"/>
    <s v="Eden Gardens"/>
    <n v="1"/>
    <s v="bat"/>
    <n v="0"/>
    <n v="1"/>
    <n v="0"/>
    <s v="by runs"/>
    <n v="5"/>
    <n v="1"/>
    <n v="1"/>
    <n v="470"/>
    <n v="475"/>
    <s v="Kolkata"/>
    <s v="India"/>
    <s v="Eden Gardens"/>
    <s v="Kolkata"/>
    <s v="India"/>
    <n v="2008"/>
    <n v="5"/>
    <s v="Kolkata Knight Riders"/>
    <s v="KKR"/>
    <s v="Royal Challengers Bangalore"/>
    <m/>
    <s v="Kolkata Knight Riders"/>
    <s v="Standard"/>
    <x v="0"/>
  </r>
  <r>
    <n v="336016"/>
    <d v="2008-05-09T00:00:00"/>
    <n v="5"/>
    <n v="8"/>
    <n v="1"/>
    <s v="Sawai Mansingh Stadium"/>
    <n v="5"/>
    <s v="field"/>
    <n v="0"/>
    <n v="1"/>
    <n v="0"/>
    <s v="by wickets"/>
    <n v="8"/>
    <n v="5"/>
    <n v="31"/>
    <n v="471"/>
    <n v="492"/>
    <s v="Jaipur"/>
    <s v="India"/>
    <s v="Sawai Mansingh Stadium"/>
    <s v="Jaipur"/>
    <s v="India"/>
    <n v="2008"/>
    <n v="5"/>
    <s v="Rajasthan Royals"/>
    <s v="RR"/>
    <s v="Deccan Chargers"/>
    <m/>
    <s v="Rajasthan Royals"/>
    <s v="Standard"/>
    <x v="1"/>
  </r>
  <r>
    <n v="336017"/>
    <d v="2008-05-28T00:00:00"/>
    <n v="2"/>
    <n v="7"/>
    <n v="1"/>
    <s v="M Chinnaswamy Stadium"/>
    <n v="7"/>
    <s v="field"/>
    <n v="0"/>
    <n v="1"/>
    <n v="0"/>
    <s v="by wickets"/>
    <n v="9"/>
    <n v="7"/>
    <n v="149"/>
    <n v="474"/>
    <n v="479"/>
    <s v="Bangalore"/>
    <s v="India"/>
    <s v="M Chinnaswamy Stadium"/>
    <s v="Bangalore"/>
    <s v="India"/>
    <n v="2008"/>
    <n v="5"/>
    <s v="Royal Challengers Bangalore"/>
    <s v="RCB"/>
    <s v="Mumbai Indians"/>
    <m/>
    <s v="Mumbai Indians"/>
    <s v="Standard"/>
    <x v="1"/>
  </r>
  <r>
    <n v="336018"/>
    <d v="2008-05-10T00:00:00"/>
    <n v="3"/>
    <n v="4"/>
    <n v="1"/>
    <s v="MA Chidambaram Stadium, Chepauk"/>
    <n v="4"/>
    <s v="field"/>
    <n v="0"/>
    <n v="1"/>
    <n v="0"/>
    <s v="by runs"/>
    <n v="18"/>
    <n v="3"/>
    <n v="151"/>
    <n v="479"/>
    <n v="480"/>
    <s v="Chennai"/>
    <s v="India"/>
    <s v="Ma Chidambaram Stadium, Chepauk"/>
    <s v="Chennai"/>
    <s v="India"/>
    <n v="2008"/>
    <n v="5"/>
    <s v="Chennai Super Kings"/>
    <s v="CSK"/>
    <s v="Kings XI Punjab"/>
    <m/>
    <s v="Chennai Super Kings"/>
    <s v="Standard"/>
    <x v="0"/>
  </r>
  <r>
    <n v="336019"/>
    <d v="2008-05-11T00:00:00"/>
    <n v="8"/>
    <n v="1"/>
    <n v="1"/>
    <s v="Rajiv Gandhi International Stadium, Uppal"/>
    <n v="1"/>
    <s v="bat"/>
    <n v="0"/>
    <n v="1"/>
    <n v="0"/>
    <s v="by runs"/>
    <n v="23"/>
    <n v="1"/>
    <n v="1"/>
    <n v="475"/>
    <n v="492"/>
    <s v="Hyderabad"/>
    <s v="India"/>
    <s v="Rajiv Gandhi International Stadium, Uppal"/>
    <s v="Hyderabad"/>
    <s v="India"/>
    <n v="2008"/>
    <n v="5"/>
    <s v="Deccan Chargers"/>
    <s v="DC"/>
    <s v="Kolkata Knight Riders"/>
    <m/>
    <s v="Kolkata Knight Riders"/>
    <s v="Standard"/>
    <x v="0"/>
  </r>
  <r>
    <n v="336020"/>
    <d v="2008-05-11T00:00:00"/>
    <n v="5"/>
    <n v="6"/>
    <n v="1"/>
    <s v="Sawai Mansingh Stadium"/>
    <n v="5"/>
    <s v="field"/>
    <n v="0"/>
    <n v="1"/>
    <n v="0"/>
    <s v="by wickets"/>
    <n v="3"/>
    <n v="5"/>
    <n v="32"/>
    <n v="473"/>
    <n v="477"/>
    <s v="Jaipur"/>
    <s v="India"/>
    <s v="Sawai Mansingh Stadium"/>
    <s v="Jaipur"/>
    <s v="India"/>
    <n v="2008"/>
    <n v="5"/>
    <s v="Rajasthan Royals"/>
    <s v="RR"/>
    <s v="Delhi Daredevils"/>
    <m/>
    <s v="Rajasthan Royals"/>
    <s v="Standard"/>
    <x v="1"/>
  </r>
  <r>
    <n v="336021"/>
    <d v="2008-05-12T00:00:00"/>
    <n v="4"/>
    <n v="2"/>
    <n v="1"/>
    <s v="Punjab Cricket Association Stadium, Mohali"/>
    <n v="2"/>
    <s v="bat"/>
    <n v="0"/>
    <n v="1"/>
    <n v="0"/>
    <s v="by wickets"/>
    <n v="9"/>
    <n v="4"/>
    <n v="100"/>
    <n v="478"/>
    <n v="514"/>
    <s v="Chandigarh"/>
    <s v="India"/>
    <s v="Punjab Cricket Association Stadium, Mohali"/>
    <s v="Chandigarh"/>
    <s v="India"/>
    <n v="2008"/>
    <n v="5"/>
    <s v="Kings XI Punjab"/>
    <s v="KXIP"/>
    <s v="Royal Challengers Bangalore"/>
    <m/>
    <s v="Kings XI Punjab"/>
    <s v="Standard"/>
    <x v="1"/>
  </r>
  <r>
    <n v="336022"/>
    <d v="2008-05-13T00:00:00"/>
    <n v="1"/>
    <n v="6"/>
    <n v="1"/>
    <s v="Eden Gardens"/>
    <n v="1"/>
    <s v="bat"/>
    <n v="0"/>
    <n v="1"/>
    <n v="0"/>
    <s v="by runs"/>
    <n v="23"/>
    <n v="1"/>
    <n v="144"/>
    <n v="470"/>
    <n v="475"/>
    <s v="Kolkata"/>
    <s v="India"/>
    <s v="Eden Gardens"/>
    <s v="Kolkata"/>
    <s v="India"/>
    <n v="2008"/>
    <n v="5"/>
    <s v="Kolkata Knight Riders"/>
    <s v="KKR"/>
    <s v="Delhi Daredevils"/>
    <m/>
    <s v="Kolkata Knight Riders"/>
    <s v="Standard"/>
    <x v="0"/>
  </r>
  <r>
    <n v="336023"/>
    <d v="2008-05-14T00:00:00"/>
    <n v="7"/>
    <n v="3"/>
    <n v="1"/>
    <s v="Wankhede Stadium"/>
    <n v="7"/>
    <s v="field"/>
    <n v="0"/>
    <n v="1"/>
    <n v="0"/>
    <s v="by wickets"/>
    <n v="9"/>
    <n v="7"/>
    <n v="44"/>
    <n v="478"/>
    <n v="492"/>
    <s v="Mumbai"/>
    <s v="India"/>
    <s v="Wankhede Stadium"/>
    <s v="Mumbai"/>
    <s v="India"/>
    <n v="2008"/>
    <n v="5"/>
    <s v="Mumbai Indians"/>
    <s v="MI"/>
    <s v="Chennai Super Kings"/>
    <m/>
    <s v="Mumbai Indians"/>
    <s v="Standard"/>
    <x v="1"/>
  </r>
  <r>
    <n v="336024"/>
    <d v="2008-05-28T00:00:00"/>
    <n v="4"/>
    <n v="5"/>
    <n v="1"/>
    <s v="Punjab Cricket Association Stadium, Mohali"/>
    <n v="5"/>
    <s v="field"/>
    <n v="0"/>
    <n v="1"/>
    <n v="0"/>
    <s v="by runs"/>
    <n v="41"/>
    <n v="4"/>
    <n v="100"/>
    <n v="473"/>
    <n v="486"/>
    <s v="Chandigarh"/>
    <s v="India"/>
    <s v="Punjab Cricket Association Stadium, Mohali"/>
    <s v="Chandigarh"/>
    <s v="India"/>
    <n v="2008"/>
    <n v="5"/>
    <s v="Kings XI Punjab"/>
    <s v="KXIP"/>
    <s v="Rajasthan Royals"/>
    <m/>
    <s v="Kings XI Punjab"/>
    <s v="Standard"/>
    <x v="0"/>
  </r>
  <r>
    <n v="336025"/>
    <d v="2008-05-15T00:00:00"/>
    <n v="6"/>
    <n v="8"/>
    <n v="1"/>
    <s v="Feroz Shah Kotla"/>
    <n v="8"/>
    <s v="field"/>
    <n v="0"/>
    <n v="1"/>
    <n v="0"/>
    <s v="by runs"/>
    <n v="12"/>
    <n v="6"/>
    <n v="136"/>
    <n v="480"/>
    <n v="512"/>
    <s v="Delhi"/>
    <s v="India"/>
    <s v="Feroz Shah Kotla"/>
    <s v="Delhi"/>
    <s v="India"/>
    <n v="2008"/>
    <n v="5"/>
    <s v="Delhi Daredevils"/>
    <s v="DD"/>
    <s v="Deccan Chargers"/>
    <m/>
    <s v="Delhi Daredevils"/>
    <s v="Standard"/>
    <x v="0"/>
  </r>
  <r>
    <n v="336026"/>
    <d v="2008-05-16T00:00:00"/>
    <n v="7"/>
    <n v="1"/>
    <n v="1"/>
    <s v="Wankhede Stadium"/>
    <n v="7"/>
    <s v="field"/>
    <n v="0"/>
    <n v="1"/>
    <n v="0"/>
    <s v="by wickets"/>
    <n v="8"/>
    <n v="7"/>
    <n v="49"/>
    <n v="478"/>
    <n v="476"/>
    <s v="Mumbai"/>
    <s v="India"/>
    <s v="Wankhede Stadium"/>
    <s v="Mumbai"/>
    <s v="India"/>
    <n v="2008"/>
    <n v="5"/>
    <s v="Mumbai Indians"/>
    <s v="MI"/>
    <s v="Kolkata Knight Riders"/>
    <m/>
    <s v="Mumbai Indians"/>
    <s v="Standard"/>
    <x v="1"/>
  </r>
  <r>
    <n v="336027"/>
    <d v="2008-05-17T00:00:00"/>
    <n v="6"/>
    <n v="4"/>
    <n v="1"/>
    <s v="Feroz Shah Kotla"/>
    <n v="6"/>
    <s v="bat"/>
    <n v="0"/>
    <n v="1"/>
    <n v="1"/>
    <s v="by runs"/>
    <n v="6"/>
    <n v="4"/>
    <n v="64"/>
    <n v="479"/>
    <n v="477"/>
    <s v="Delhi"/>
    <s v="India"/>
    <s v="Feroz Shah Kotla"/>
    <s v="Delhi"/>
    <s v="India"/>
    <n v="2008"/>
    <n v="5"/>
    <s v="Delhi Daredevils"/>
    <s v="DD"/>
    <s v="Kings XI Punjab"/>
    <m/>
    <s v="Kings XI Punjab"/>
    <s v="Standard"/>
    <x v="0"/>
  </r>
  <r>
    <n v="336028"/>
    <d v="2008-05-17T00:00:00"/>
    <n v="5"/>
    <n v="2"/>
    <n v="1"/>
    <s v="Sawai Mansingh Stadium"/>
    <n v="2"/>
    <s v="field"/>
    <n v="0"/>
    <n v="1"/>
    <n v="0"/>
    <s v="by runs"/>
    <n v="65"/>
    <n v="5"/>
    <n v="74"/>
    <n v="474"/>
    <n v="487"/>
    <s v="Jaipur"/>
    <s v="India"/>
    <s v="Sawai Mansingh Stadium"/>
    <s v="Jaipur"/>
    <s v="India"/>
    <n v="2008"/>
    <n v="5"/>
    <s v="Rajasthan Royals"/>
    <s v="RR"/>
    <s v="Royal Challengers Bangalore"/>
    <m/>
    <s v="Rajasthan Royals"/>
    <s v="Standard"/>
    <x v="0"/>
  </r>
  <r>
    <n v="336029"/>
    <d v="2008-05-18T00:00:00"/>
    <n v="8"/>
    <n v="7"/>
    <n v="1"/>
    <s v="Rajiv Gandhi International Stadium, Uppal"/>
    <n v="8"/>
    <s v="field"/>
    <n v="0"/>
    <n v="1"/>
    <n v="0"/>
    <s v="by runs"/>
    <n v="25"/>
    <n v="7"/>
    <n v="71"/>
    <n v="478"/>
    <n v="476"/>
    <s v="Hyderabad"/>
    <s v="India"/>
    <s v="Rajiv Gandhi International Stadium, Uppal"/>
    <s v="Hyderabad"/>
    <s v="India"/>
    <n v="2008"/>
    <n v="5"/>
    <s v="Deccan Chargers"/>
    <s v="DC"/>
    <s v="Mumbai Indians"/>
    <m/>
    <s v="Mumbai Indians"/>
    <s v="Standard"/>
    <x v="0"/>
  </r>
  <r>
    <n v="336030"/>
    <d v="2008-05-18T00:00:00"/>
    <n v="1"/>
    <n v="3"/>
    <n v="1"/>
    <s v="Eden Gardens"/>
    <n v="1"/>
    <s v="bat"/>
    <n v="0"/>
    <n v="1"/>
    <n v="1"/>
    <s v="by runs"/>
    <n v="3"/>
    <n v="3"/>
    <n v="122"/>
    <n v="470"/>
    <n v="486"/>
    <s v="Kolkata"/>
    <s v="India"/>
    <s v="Eden Gardens"/>
    <s v="Kolkata"/>
    <s v="India"/>
    <n v="2008"/>
    <n v="5"/>
    <s v="Kolkata Knight Riders"/>
    <s v="KKR"/>
    <s v="Chennai Super Kings"/>
    <m/>
    <s v="Chennai Super Kings"/>
    <s v="Standard"/>
    <x v="0"/>
  </r>
  <r>
    <n v="336031"/>
    <d v="2008-05-19T00:00:00"/>
    <n v="2"/>
    <n v="6"/>
    <n v="1"/>
    <s v="M Chinnaswamy Stadium"/>
    <n v="6"/>
    <s v="field"/>
    <n v="0"/>
    <n v="1"/>
    <n v="0"/>
    <s v="by wickets"/>
    <n v="5"/>
    <n v="6"/>
    <n v="132"/>
    <n v="473"/>
    <n v="512"/>
    <s v="Bangalore"/>
    <s v="India"/>
    <s v="M Chinnaswamy Stadium"/>
    <s v="Bangalore"/>
    <s v="India"/>
    <n v="2008"/>
    <n v="5"/>
    <s v="Royal Challengers Bangalore"/>
    <s v="RCB"/>
    <s v="Delhi Daredevils"/>
    <m/>
    <s v="Delhi Daredevils"/>
    <s v="Standard"/>
    <x v="1"/>
  </r>
  <r>
    <n v="336032"/>
    <d v="2008-05-20T00:00:00"/>
    <n v="1"/>
    <n v="5"/>
    <n v="1"/>
    <s v="Eden Gardens"/>
    <n v="5"/>
    <s v="field"/>
    <n v="0"/>
    <n v="1"/>
    <n v="0"/>
    <s v="by wickets"/>
    <n v="6"/>
    <n v="5"/>
    <n v="31"/>
    <n v="480"/>
    <n v="477"/>
    <s v="Kolkata"/>
    <s v="India"/>
    <s v="Eden Gardens"/>
    <s v="Kolkata"/>
    <s v="India"/>
    <n v="2008"/>
    <n v="5"/>
    <s v="Kolkata Knight Riders"/>
    <s v="KKR"/>
    <s v="Rajasthan Royals"/>
    <m/>
    <s v="Rajasthan Royals"/>
    <s v="Standard"/>
    <x v="1"/>
  </r>
  <r>
    <n v="336033"/>
    <d v="2008-05-21T00:00:00"/>
    <n v="7"/>
    <n v="4"/>
    <n v="1"/>
    <s v="Wankhede Stadium"/>
    <n v="7"/>
    <s v="field"/>
    <n v="0"/>
    <n v="1"/>
    <n v="0"/>
    <s v="by runs"/>
    <n v="1"/>
    <n v="4"/>
    <n v="100"/>
    <n v="474"/>
    <n v="512"/>
    <s v="Mumbai"/>
    <s v="India"/>
    <s v="Wankhede Stadium"/>
    <s v="Mumbai"/>
    <s v="India"/>
    <n v="2008"/>
    <n v="5"/>
    <s v="Mumbai Indians"/>
    <s v="MI"/>
    <s v="Kings XI Punjab"/>
    <m/>
    <s v="Kings XI Punjab"/>
    <s v="Standard"/>
    <x v="0"/>
  </r>
  <r>
    <n v="336034"/>
    <d v="2008-05-21T00:00:00"/>
    <n v="3"/>
    <n v="2"/>
    <n v="1"/>
    <s v="MA Chidambaram Stadium, Chepauk"/>
    <n v="2"/>
    <s v="bat"/>
    <n v="0"/>
    <n v="1"/>
    <n v="0"/>
    <s v="by runs"/>
    <n v="14"/>
    <n v="2"/>
    <n v="124"/>
    <n v="476"/>
    <n v="514"/>
    <s v="Chennai"/>
    <s v="India"/>
    <s v="Ma Chidambaram Stadium, Chepauk"/>
    <s v="Chennai"/>
    <s v="India"/>
    <n v="2008"/>
    <n v="5"/>
    <s v="Chennai Super Kings"/>
    <s v="CSK"/>
    <s v="Royal Challengers Bangalore"/>
    <m/>
    <s v="Royal Challengers Bangalore"/>
    <s v="Standard"/>
    <x v="0"/>
  </r>
  <r>
    <n v="336036"/>
    <d v="2008-05-23T00:00:00"/>
    <n v="4"/>
    <n v="8"/>
    <n v="1"/>
    <s v="Punjab Cricket Association Stadium, Mohali"/>
    <n v="4"/>
    <s v="field"/>
    <n v="0"/>
    <n v="1"/>
    <n v="0"/>
    <s v="by wickets"/>
    <n v="6"/>
    <n v="4"/>
    <n v="100"/>
    <n v="470"/>
    <n v="473"/>
    <s v="Chandigarh"/>
    <s v="India"/>
    <s v="Punjab Cricket Association Stadium, Mohali"/>
    <s v="Chandigarh"/>
    <s v="India"/>
    <n v="2008"/>
    <n v="5"/>
    <s v="Kings XI Punjab"/>
    <s v="KXIP"/>
    <s v="Deccan Chargers"/>
    <m/>
    <s v="Kings XI Punjab"/>
    <s v="Standard"/>
    <x v="1"/>
  </r>
  <r>
    <n v="336037"/>
    <d v="2008-05-24T00:00:00"/>
    <n v="6"/>
    <n v="7"/>
    <n v="1"/>
    <s v="Feroz Shah Kotla"/>
    <n v="6"/>
    <s v="field"/>
    <n v="0"/>
    <n v="1"/>
    <n v="0"/>
    <s v="by wickets"/>
    <n v="5"/>
    <n v="6"/>
    <n v="88"/>
    <n v="474"/>
    <n v="486"/>
    <s v="Delhi"/>
    <s v="India"/>
    <s v="Feroz Shah Kotla"/>
    <s v="Delhi"/>
    <s v="India"/>
    <n v="2008"/>
    <n v="5"/>
    <s v="Delhi Daredevils"/>
    <s v="DD"/>
    <s v="Mumbai Indians"/>
    <m/>
    <s v="Delhi Daredevils"/>
    <s v="Standard"/>
    <x v="1"/>
  </r>
  <r>
    <n v="336038"/>
    <d v="2008-05-24T00:00:00"/>
    <n v="3"/>
    <n v="5"/>
    <n v="1"/>
    <s v="MA Chidambaram Stadium, Chepauk"/>
    <n v="5"/>
    <s v="bat"/>
    <n v="0"/>
    <n v="1"/>
    <n v="0"/>
    <s v="by runs"/>
    <n v="10"/>
    <n v="5"/>
    <n v="109"/>
    <n v="476"/>
    <n v="487"/>
    <s v="Chennai"/>
    <s v="India"/>
    <s v="Ma Chidambaram Stadium, Chepauk"/>
    <s v="Chennai"/>
    <s v="India"/>
    <n v="2008"/>
    <n v="5"/>
    <s v="Chennai Super Kings"/>
    <s v="CSK"/>
    <s v="Rajasthan Royals"/>
    <m/>
    <s v="Rajasthan Royals"/>
    <s v="Standard"/>
    <x v="0"/>
  </r>
  <r>
    <n v="336039"/>
    <d v="2008-05-03T00:00:00"/>
    <n v="2"/>
    <n v="8"/>
    <n v="1"/>
    <s v="M Chinnaswamy Stadium"/>
    <n v="8"/>
    <s v="field"/>
    <n v="0"/>
    <n v="1"/>
    <n v="0"/>
    <s v="by runs"/>
    <n v="3"/>
    <n v="2"/>
    <n v="14"/>
    <n v="478"/>
    <n v="487"/>
    <s v="Bangalore"/>
    <s v="India"/>
    <s v="M Chinnaswamy Stadium"/>
    <s v="Bangalore"/>
    <s v="India"/>
    <n v="2008"/>
    <n v="5"/>
    <s v="Royal Challengers Bangalore"/>
    <s v="RCB"/>
    <s v="Deccan Chargers"/>
    <m/>
    <s v="Royal Challengers Bangalore"/>
    <s v="Standard"/>
    <x v="0"/>
  </r>
  <r>
    <n v="336040"/>
    <d v="2008-05-25T00:00:00"/>
    <n v="1"/>
    <n v="4"/>
    <n v="1"/>
    <s v="Eden Gardens"/>
    <n v="4"/>
    <s v="bat"/>
    <n v="0"/>
    <n v="1"/>
    <n v="0"/>
    <s v="by wickets"/>
    <n v="3"/>
    <n v="1"/>
    <n v="105"/>
    <n v="473"/>
    <n v="514"/>
    <s v="Kolkata"/>
    <s v="India"/>
    <s v="Eden Gardens"/>
    <s v="Kolkata"/>
    <s v="India"/>
    <n v="2008"/>
    <n v="5"/>
    <s v="Kolkata Knight Riders"/>
    <s v="KKR"/>
    <s v="Kings XI Punjab"/>
    <m/>
    <s v="Kolkata Knight Riders"/>
    <s v="Standard"/>
    <x v="1"/>
  </r>
  <r>
    <n v="336041"/>
    <d v="2008-05-26T00:00:00"/>
    <n v="5"/>
    <n v="7"/>
    <n v="1"/>
    <s v="Sawai Mansingh Stadium"/>
    <n v="5"/>
    <s v="field"/>
    <n v="0"/>
    <n v="1"/>
    <n v="0"/>
    <s v="by wickets"/>
    <n v="5"/>
    <n v="5"/>
    <n v="102"/>
    <n v="474"/>
    <n v="486"/>
    <s v="Jaipur"/>
    <s v="India"/>
    <s v="Sawai Mansingh Stadium"/>
    <s v="Jaipur"/>
    <s v="India"/>
    <n v="2008"/>
    <n v="5"/>
    <s v="Rajasthan Royals"/>
    <s v="RR"/>
    <s v="Mumbai Indians"/>
    <m/>
    <s v="Rajasthan Royals"/>
    <s v="Standard"/>
    <x v="1"/>
  </r>
  <r>
    <n v="336042"/>
    <d v="2008-05-27T00:00:00"/>
    <n v="8"/>
    <n v="3"/>
    <n v="1"/>
    <s v="Rajiv Gandhi International Stadium, Uppal"/>
    <n v="8"/>
    <s v="bat"/>
    <n v="0"/>
    <n v="1"/>
    <n v="0"/>
    <s v="by wickets"/>
    <n v="7"/>
    <n v="3"/>
    <n v="21"/>
    <n v="480"/>
    <n v="492"/>
    <s v="Hyderabad"/>
    <s v="India"/>
    <s v="Rajiv Gandhi International Stadium, Uppal"/>
    <s v="Hyderabad"/>
    <s v="India"/>
    <n v="2008"/>
    <n v="5"/>
    <s v="Deccan Chargers"/>
    <s v="DC"/>
    <s v="Chennai Super Kings"/>
    <m/>
    <s v="Chennai Super Kings"/>
    <s v="Standard"/>
    <x v="1"/>
  </r>
  <r>
    <n v="336043"/>
    <d v="2008-05-30T00:00:00"/>
    <n v="6"/>
    <n v="5"/>
    <n v="1"/>
    <s v="Wankhede Stadium"/>
    <n v="6"/>
    <s v="field"/>
    <n v="0"/>
    <n v="1"/>
    <n v="0"/>
    <s v="by runs"/>
    <n v="105"/>
    <n v="5"/>
    <n v="32"/>
    <n v="474"/>
    <n v="477"/>
    <s v="Mumbai"/>
    <s v="India"/>
    <s v="Wankhede Stadium"/>
    <s v="Mumbai"/>
    <s v="India"/>
    <n v="2008"/>
    <n v="5"/>
    <s v="Delhi Daredevils"/>
    <s v="DD"/>
    <s v="Rajasthan Royals"/>
    <m/>
    <s v="Rajasthan Royals"/>
    <s v="Standard"/>
    <x v="0"/>
  </r>
  <r>
    <n v="336044"/>
    <d v="2008-05-31T00:00:00"/>
    <n v="3"/>
    <n v="4"/>
    <n v="1"/>
    <s v="Wankhede Stadium"/>
    <n v="4"/>
    <s v="bat"/>
    <n v="0"/>
    <n v="1"/>
    <n v="0"/>
    <s v="by wickets"/>
    <n v="9"/>
    <n v="3"/>
    <n v="122"/>
    <n v="470"/>
    <n v="476"/>
    <s v="Mumbai"/>
    <s v="India"/>
    <s v="Wankhede Stadium"/>
    <s v="Mumbai"/>
    <s v="India"/>
    <n v="2008"/>
    <n v="5"/>
    <s v="Chennai Super Kings"/>
    <s v="CSK"/>
    <s v="Kings XI Punjab"/>
    <m/>
    <s v="Chennai Super Kings"/>
    <s v="Standard"/>
    <x v="1"/>
  </r>
  <r>
    <n v="336045"/>
    <d v="2008-06-01T00:00:00"/>
    <n v="3"/>
    <n v="5"/>
    <n v="1"/>
    <s v="Dr DY Patil Sports Academy"/>
    <n v="5"/>
    <s v="field"/>
    <n v="0"/>
    <n v="1"/>
    <n v="0"/>
    <s v="by wickets"/>
    <n v="3"/>
    <n v="5"/>
    <n v="31"/>
    <n v="474"/>
    <n v="477"/>
    <s v="Mumbai"/>
    <s v="India"/>
    <s v="Dr Dy Patil Sports Academy"/>
    <s v="Mumbai"/>
    <s v="India"/>
    <n v="2008"/>
    <n v="6"/>
    <s v="Chennai Super Kings"/>
    <s v="CSK"/>
    <s v="Rajasthan Royals"/>
    <m/>
    <s v="Rajasthan Royals"/>
    <s v="Standard"/>
    <x v="1"/>
  </r>
  <r>
    <n v="392186"/>
    <d v="2009-04-18T00:00:00"/>
    <n v="3"/>
    <n v="7"/>
    <n v="2"/>
    <s v="Newlands"/>
    <n v="3"/>
    <s v="field"/>
    <n v="0"/>
    <n v="1"/>
    <n v="0"/>
    <s v="by runs"/>
    <n v="19"/>
    <n v="7"/>
    <n v="133"/>
    <n v="478"/>
    <n v="486"/>
    <s v="Cape Town"/>
    <s v="South Africa"/>
    <s v="Newlands"/>
    <s v="Cape Town"/>
    <s v="South Africa"/>
    <n v="2009"/>
    <n v="4"/>
    <s v="Chennai Super Kings"/>
    <s v="CSK"/>
    <s v="Mumbai Indians"/>
    <m/>
    <s v="Mumbai Indians"/>
    <s v="Standard"/>
    <x v="0"/>
  </r>
  <r>
    <n v="392187"/>
    <d v="2009-04-18T00:00:00"/>
    <n v="2"/>
    <n v="5"/>
    <n v="2"/>
    <s v="Newlands"/>
    <n v="2"/>
    <s v="bat"/>
    <n v="0"/>
    <n v="1"/>
    <n v="0"/>
    <s v="by runs"/>
    <n v="75"/>
    <n v="2"/>
    <n v="6"/>
    <n v="478"/>
    <n v="513"/>
    <s v="Cape Town"/>
    <s v="South Africa"/>
    <s v="Newlands"/>
    <s v="Cape Town"/>
    <s v="South Africa"/>
    <n v="2009"/>
    <n v="4"/>
    <s v="Royal Challengers Bangalore"/>
    <s v="RCB"/>
    <s v="Rajasthan Royals"/>
    <m/>
    <s v="Royal Challengers Bangalore"/>
    <s v="Standard"/>
    <x v="0"/>
  </r>
  <r>
    <n v="392188"/>
    <d v="2009-04-19T00:00:00"/>
    <n v="6"/>
    <n v="4"/>
    <n v="2"/>
    <s v="Newlands"/>
    <n v="6"/>
    <s v="field"/>
    <n v="0"/>
    <n v="1"/>
    <n v="1"/>
    <s v="by wickets"/>
    <n v="10"/>
    <n v="6"/>
    <n v="175"/>
    <n v="471"/>
    <n v="515"/>
    <s v="Cape Town"/>
    <s v="South Africa"/>
    <s v="Newlands"/>
    <s v="Cape Town"/>
    <s v="South Africa"/>
    <n v="2009"/>
    <n v="4"/>
    <s v="Delhi Daredevils"/>
    <s v="DD"/>
    <s v="Kings XI Punjab"/>
    <m/>
    <s v="Delhi Daredevils"/>
    <s v="Standard"/>
    <x v="1"/>
  </r>
  <r>
    <n v="392189"/>
    <d v="2009-04-19T00:00:00"/>
    <n v="8"/>
    <n v="1"/>
    <n v="2"/>
    <s v="Newlands"/>
    <n v="1"/>
    <s v="bat"/>
    <n v="0"/>
    <n v="1"/>
    <n v="0"/>
    <s v="by wickets"/>
    <n v="8"/>
    <n v="8"/>
    <n v="61"/>
    <n v="471"/>
    <n v="478"/>
    <s v="Cape Town"/>
    <s v="South Africa"/>
    <s v="Newlands"/>
    <s v="Cape Town"/>
    <s v="South Africa"/>
    <n v="2009"/>
    <n v="4"/>
    <s v="Deccan Chargers"/>
    <s v="DC"/>
    <s v="Kolkata Knight Riders"/>
    <m/>
    <s v="Deccan Chargers"/>
    <s v="Standard"/>
    <x v="1"/>
  </r>
  <r>
    <n v="392190"/>
    <d v="2009-04-20T00:00:00"/>
    <n v="2"/>
    <n v="3"/>
    <n v="2"/>
    <s v="St George's Park"/>
    <n v="3"/>
    <s v="bat"/>
    <n v="0"/>
    <n v="1"/>
    <n v="0"/>
    <s v="by runs"/>
    <n v="92"/>
    <n v="3"/>
    <n v="121"/>
    <n v="480"/>
    <n v="490"/>
    <s v="Port Elizabeth"/>
    <s v="South Africa"/>
    <s v="St George'S Park"/>
    <s v="Port Elizabeth"/>
    <s v="South Africa"/>
    <n v="2009"/>
    <n v="4"/>
    <s v="Royal Challengers Bangalore"/>
    <s v="RCB"/>
    <s v="Chennai Super Kings"/>
    <m/>
    <s v="Chennai Super Kings"/>
    <s v="Standard"/>
    <x v="0"/>
  </r>
  <r>
    <n v="392191"/>
    <d v="2009-04-21T00:00:00"/>
    <n v="4"/>
    <n v="1"/>
    <n v="2"/>
    <s v="Kingsmead"/>
    <n v="1"/>
    <s v="field"/>
    <n v="0"/>
    <n v="1"/>
    <n v="1"/>
    <s v="by runs"/>
    <n v="11"/>
    <n v="1"/>
    <n v="162"/>
    <n v="476"/>
    <n v="515"/>
    <s v="Durban"/>
    <s v="South Africa"/>
    <s v="Kingsmead"/>
    <s v="Durban"/>
    <s v="South Africa"/>
    <n v="2009"/>
    <n v="4"/>
    <s v="Kings XI Punjab"/>
    <s v="KXIP"/>
    <s v="Kolkata Knight Riders"/>
    <m/>
    <s v="Kolkata Knight Riders"/>
    <s v="Standard"/>
    <x v="0"/>
  </r>
  <r>
    <n v="392193"/>
    <d v="2009-04-22T00:00:00"/>
    <n v="2"/>
    <n v="8"/>
    <n v="2"/>
    <s v="Newlands"/>
    <n v="8"/>
    <s v="bat"/>
    <n v="0"/>
    <n v="1"/>
    <n v="0"/>
    <s v="by runs"/>
    <n v="24"/>
    <n v="8"/>
    <n v="53"/>
    <n v="481"/>
    <n v="492"/>
    <s v="Cape Town"/>
    <s v="South Africa"/>
    <s v="Newlands"/>
    <s v="Cape Town"/>
    <s v="South Africa"/>
    <n v="2009"/>
    <n v="4"/>
    <s v="Royal Challengers Bangalore"/>
    <s v="RCB"/>
    <s v="Deccan Chargers"/>
    <m/>
    <s v="Deccan Chargers"/>
    <s v="Standard"/>
    <x v="0"/>
  </r>
  <r>
    <n v="392194"/>
    <d v="2009-04-23T00:00:00"/>
    <n v="3"/>
    <n v="6"/>
    <n v="2"/>
    <s v="Kingsmead"/>
    <n v="6"/>
    <s v="bat"/>
    <n v="0"/>
    <n v="1"/>
    <n v="0"/>
    <s v="by runs"/>
    <n v="9"/>
    <n v="6"/>
    <n v="110"/>
    <n v="478"/>
    <n v="490"/>
    <s v="Durban"/>
    <s v="South Africa"/>
    <s v="Kingsmead"/>
    <s v="Durban"/>
    <s v="South Africa"/>
    <n v="2009"/>
    <n v="4"/>
    <s v="Chennai Super Kings"/>
    <s v="CSK"/>
    <s v="Delhi Daredevils"/>
    <m/>
    <s v="Delhi Daredevils"/>
    <s v="Standard"/>
    <x v="0"/>
  </r>
  <r>
    <n v="392195"/>
    <d v="2009-04-23T00:00:00"/>
    <n v="1"/>
    <n v="5"/>
    <n v="2"/>
    <s v="Newlands"/>
    <n v="1"/>
    <s v="field"/>
    <n v="1"/>
    <n v="1"/>
    <n v="0"/>
    <s v="Tie"/>
    <s v="NULL"/>
    <n v="5"/>
    <n v="31"/>
    <n v="471"/>
    <n v="481"/>
    <s v="Cape Town"/>
    <s v="South Africa"/>
    <s v="Newlands"/>
    <s v="Cape Town"/>
    <s v="South Africa"/>
    <n v="2009"/>
    <n v="4"/>
    <s v="Kolkata Knight Riders"/>
    <s v="KKR"/>
    <s v="Rajasthan Royals"/>
    <m/>
    <s v="Rajasthan Royals"/>
    <s v="Non-Standard"/>
    <x v="2"/>
  </r>
  <r>
    <n v="392196"/>
    <d v="2009-04-24T00:00:00"/>
    <n v="2"/>
    <n v="4"/>
    <n v="2"/>
    <s v="Kingsmead"/>
    <n v="2"/>
    <s v="bat"/>
    <n v="0"/>
    <n v="1"/>
    <n v="0"/>
    <s v="by wickets"/>
    <n v="7"/>
    <n v="4"/>
    <n v="161"/>
    <n v="478"/>
    <n v="516"/>
    <s v="Durban"/>
    <s v="South Africa"/>
    <s v="Kingsmead"/>
    <s v="Durban"/>
    <s v="South Africa"/>
    <n v="2009"/>
    <n v="4"/>
    <s v="Royal Challengers Bangalore"/>
    <s v="RCB"/>
    <s v="Kings XI Punjab"/>
    <m/>
    <s v="Kings XI Punjab"/>
    <s v="Standard"/>
    <x v="1"/>
  </r>
  <r>
    <n v="392197"/>
    <d v="2009-04-25T00:00:00"/>
    <n v="8"/>
    <n v="7"/>
    <n v="2"/>
    <s v="Kingsmead"/>
    <n v="8"/>
    <s v="bat"/>
    <n v="0"/>
    <n v="1"/>
    <n v="0"/>
    <s v="by runs"/>
    <n v="12"/>
    <n v="8"/>
    <n v="131"/>
    <n v="482"/>
    <n v="490"/>
    <s v="Durban"/>
    <s v="South Africa"/>
    <s v="Kingsmead"/>
    <s v="Durban"/>
    <s v="South Africa"/>
    <n v="2009"/>
    <n v="4"/>
    <s v="Deccan Chargers"/>
    <s v="DC"/>
    <s v="Mumbai Indians"/>
    <m/>
    <s v="Deccan Chargers"/>
    <s v="Standard"/>
    <x v="0"/>
  </r>
  <r>
    <n v="392199"/>
    <d v="2009-04-26T00:00:00"/>
    <n v="2"/>
    <n v="6"/>
    <n v="2"/>
    <s v="St George's Park"/>
    <n v="2"/>
    <s v="bat"/>
    <n v="0"/>
    <n v="1"/>
    <n v="0"/>
    <s v="by wickets"/>
    <n v="6"/>
    <n v="6"/>
    <n v="135"/>
    <n v="483"/>
    <n v="480"/>
    <s v="Port Elizabeth"/>
    <s v="South Africa"/>
    <s v="St George'S Park"/>
    <s v="Port Elizabeth"/>
    <s v="South Africa"/>
    <n v="2009"/>
    <n v="4"/>
    <s v="Royal Challengers Bangalore"/>
    <s v="RCB"/>
    <s v="Delhi Daredevils"/>
    <m/>
    <s v="Delhi Daredevils"/>
    <s v="Standard"/>
    <x v="1"/>
  </r>
  <r>
    <n v="392200"/>
    <d v="2009-04-26T00:00:00"/>
    <n v="4"/>
    <n v="5"/>
    <n v="2"/>
    <s v="Newlands"/>
    <n v="4"/>
    <s v="bat"/>
    <n v="0"/>
    <n v="1"/>
    <n v="0"/>
    <s v="by runs"/>
    <n v="27"/>
    <n v="4"/>
    <n v="26"/>
    <n v="481"/>
    <n v="486"/>
    <s v="Cape Town"/>
    <s v="South Africa"/>
    <s v="Newlands"/>
    <s v="Cape Town"/>
    <s v="South Africa"/>
    <n v="2009"/>
    <n v="4"/>
    <s v="Kings XI Punjab"/>
    <s v="KXIP"/>
    <s v="Rajasthan Royals"/>
    <m/>
    <s v="Kings XI Punjab"/>
    <s v="Standard"/>
    <x v="0"/>
  </r>
  <r>
    <n v="392201"/>
    <d v="2009-04-27T00:00:00"/>
    <n v="3"/>
    <n v="8"/>
    <n v="2"/>
    <s v="Kingsmead"/>
    <n v="8"/>
    <s v="field"/>
    <n v="0"/>
    <n v="1"/>
    <n v="0"/>
    <s v="by wickets"/>
    <n v="6"/>
    <n v="8"/>
    <n v="97"/>
    <n v="475"/>
    <n v="516"/>
    <s v="Durban"/>
    <s v="South Africa"/>
    <s v="Kingsmead"/>
    <s v="Durban"/>
    <s v="South Africa"/>
    <n v="2009"/>
    <n v="4"/>
    <s v="Chennai Super Kings"/>
    <s v="CSK"/>
    <s v="Deccan Chargers"/>
    <m/>
    <s v="Deccan Chargers"/>
    <s v="Standard"/>
    <x v="1"/>
  </r>
  <r>
    <n v="392202"/>
    <d v="2009-04-27T00:00:00"/>
    <n v="1"/>
    <n v="7"/>
    <n v="2"/>
    <s v="St George's Park"/>
    <n v="7"/>
    <s v="bat"/>
    <n v="0"/>
    <n v="1"/>
    <n v="0"/>
    <s v="by runs"/>
    <n v="92"/>
    <n v="7"/>
    <n v="133"/>
    <n v="480"/>
    <n v="513"/>
    <s v="Port Elizabeth"/>
    <s v="South Africa"/>
    <s v="St George'S Park"/>
    <s v="Port Elizabeth"/>
    <s v="South Africa"/>
    <n v="2009"/>
    <n v="4"/>
    <s v="Kolkata Knight Riders"/>
    <s v="KKR"/>
    <s v="Mumbai Indians"/>
    <m/>
    <s v="Mumbai Indians"/>
    <s v="Standard"/>
    <x v="0"/>
  </r>
  <r>
    <n v="392203"/>
    <d v="2009-04-28T00:00:00"/>
    <n v="6"/>
    <n v="5"/>
    <n v="2"/>
    <s v="SuperSport Park"/>
    <n v="6"/>
    <s v="bat"/>
    <n v="0"/>
    <n v="1"/>
    <n v="0"/>
    <s v="by wickets"/>
    <n v="5"/>
    <n v="5"/>
    <n v="31"/>
    <n v="484"/>
    <n v="477"/>
    <s v="Centurion"/>
    <s v="South Africa"/>
    <s v="Supersport Park"/>
    <s v="Centurion"/>
    <s v="South Africa"/>
    <n v="2009"/>
    <n v="4"/>
    <s v="Delhi Daredevils"/>
    <s v="DD"/>
    <s v="Rajasthan Royals"/>
    <m/>
    <s v="Rajasthan Royals"/>
    <s v="Standard"/>
    <x v="1"/>
  </r>
  <r>
    <n v="392204"/>
    <d v="2009-04-29T00:00:00"/>
    <n v="2"/>
    <n v="1"/>
    <n v="2"/>
    <s v="Kingsmead"/>
    <n v="1"/>
    <s v="bat"/>
    <n v="0"/>
    <n v="1"/>
    <n v="0"/>
    <s v="by wickets"/>
    <n v="5"/>
    <n v="2"/>
    <n v="11"/>
    <n v="471"/>
    <n v="516"/>
    <s v="Durban"/>
    <s v="South Africa"/>
    <s v="Kingsmead"/>
    <s v="Durban"/>
    <s v="South Africa"/>
    <n v="2009"/>
    <n v="4"/>
    <s v="Royal Challengers Bangalore"/>
    <s v="RCB"/>
    <s v="Kolkata Knight Riders"/>
    <m/>
    <s v="Royal Challengers Bangalore"/>
    <s v="Standard"/>
    <x v="1"/>
  </r>
  <r>
    <n v="392205"/>
    <d v="2009-04-29T00:00:00"/>
    <n v="4"/>
    <n v="7"/>
    <n v="2"/>
    <s v="Kingsmead"/>
    <n v="4"/>
    <s v="bat"/>
    <n v="0"/>
    <n v="1"/>
    <n v="0"/>
    <s v="by runs"/>
    <n v="3"/>
    <n v="4"/>
    <n v="26"/>
    <n v="471"/>
    <n v="487"/>
    <s v="Durban"/>
    <s v="South Africa"/>
    <s v="Kingsmead"/>
    <s v="Durban"/>
    <s v="South Africa"/>
    <n v="2009"/>
    <n v="4"/>
    <s v="Kings XI Punjab"/>
    <s v="KXIP"/>
    <s v="Mumbai Indians"/>
    <m/>
    <s v="Kings XI Punjab"/>
    <s v="Standard"/>
    <x v="0"/>
  </r>
  <r>
    <n v="392206"/>
    <d v="2009-04-30T00:00:00"/>
    <n v="8"/>
    <n v="6"/>
    <n v="2"/>
    <s v="SuperSport Park"/>
    <n v="6"/>
    <s v="field"/>
    <n v="0"/>
    <n v="1"/>
    <n v="0"/>
    <s v="by wickets"/>
    <n v="6"/>
    <n v="6"/>
    <n v="223"/>
    <n v="484"/>
    <n v="492"/>
    <s v="Centurion"/>
    <s v="South Africa"/>
    <s v="Supersport Park"/>
    <s v="Centurion"/>
    <s v="South Africa"/>
    <n v="2009"/>
    <n v="4"/>
    <s v="Deccan Chargers"/>
    <s v="DC"/>
    <s v="Delhi Daredevils"/>
    <m/>
    <s v="Delhi Daredevils"/>
    <s v="Standard"/>
    <x v="1"/>
  </r>
  <r>
    <n v="392207"/>
    <d v="2009-04-30T00:00:00"/>
    <n v="3"/>
    <n v="5"/>
    <n v="2"/>
    <s v="SuperSport Park"/>
    <n v="5"/>
    <s v="field"/>
    <n v="0"/>
    <n v="1"/>
    <n v="0"/>
    <s v="by runs"/>
    <n v="38"/>
    <n v="3"/>
    <n v="21"/>
    <n v="484"/>
    <n v="477"/>
    <s v="Centurion"/>
    <s v="South Africa"/>
    <s v="Supersport Park"/>
    <s v="Centurion"/>
    <s v="South Africa"/>
    <n v="2009"/>
    <n v="4"/>
    <s v="Chennai Super Kings"/>
    <s v="CSK"/>
    <s v="Rajasthan Royals"/>
    <m/>
    <s v="Chennai Super Kings"/>
    <s v="Standard"/>
    <x v="0"/>
  </r>
  <r>
    <n v="392208"/>
    <d v="2009-05-01T00:00:00"/>
    <n v="1"/>
    <n v="7"/>
    <n v="2"/>
    <s v="Buffalo Park"/>
    <n v="7"/>
    <s v="bat"/>
    <n v="0"/>
    <n v="1"/>
    <n v="0"/>
    <s v="by runs"/>
    <n v="9"/>
    <n v="7"/>
    <n v="154"/>
    <n v="481"/>
    <n v="488"/>
    <s v="East London"/>
    <s v="South Africa"/>
    <s v="Buffalo Park"/>
    <s v="East London"/>
    <s v="South Africa"/>
    <n v="2009"/>
    <n v="5"/>
    <s v="Kolkata Knight Riders"/>
    <s v="KKR"/>
    <s v="Mumbai Indians"/>
    <m/>
    <s v="Mumbai Indians"/>
    <s v="Standard"/>
    <x v="0"/>
  </r>
  <r>
    <n v="392209"/>
    <d v="2009-05-01T00:00:00"/>
    <n v="2"/>
    <n v="4"/>
    <n v="2"/>
    <s v="Kingsmead"/>
    <n v="2"/>
    <s v="bat"/>
    <n v="0"/>
    <n v="1"/>
    <n v="0"/>
    <s v="by runs"/>
    <n v="8"/>
    <n v="2"/>
    <n v="27"/>
    <n v="482"/>
    <n v="489"/>
    <s v="Durban"/>
    <s v="South Africa"/>
    <s v="Kingsmead"/>
    <s v="Durban"/>
    <s v="South Africa"/>
    <n v="2009"/>
    <n v="5"/>
    <s v="Royal Challengers Bangalore"/>
    <s v="RCB"/>
    <s v="Kings XI Punjab"/>
    <m/>
    <s v="Royal Challengers Bangalore"/>
    <s v="Standard"/>
    <x v="0"/>
  </r>
  <r>
    <n v="392210"/>
    <d v="2009-05-02T00:00:00"/>
    <n v="8"/>
    <n v="5"/>
    <n v="2"/>
    <s v="St George's Park"/>
    <n v="8"/>
    <s v="bat"/>
    <n v="0"/>
    <n v="1"/>
    <n v="0"/>
    <s v="by wickets"/>
    <n v="3"/>
    <n v="5"/>
    <n v="31"/>
    <n v="483"/>
    <n v="480"/>
    <s v="Port Elizabeth"/>
    <s v="South Africa"/>
    <s v="St George'S Park"/>
    <s v="Port Elizabeth"/>
    <s v="South Africa"/>
    <n v="2009"/>
    <n v="5"/>
    <s v="Deccan Chargers"/>
    <s v="DC"/>
    <s v="Rajasthan Royals"/>
    <m/>
    <s v="Rajasthan Royals"/>
    <s v="Standard"/>
    <x v="1"/>
  </r>
  <r>
    <n v="392211"/>
    <d v="2009-05-02T00:00:00"/>
    <n v="3"/>
    <n v="6"/>
    <n v="2"/>
    <s v="New Wanderers Stadium"/>
    <n v="6"/>
    <s v="field"/>
    <n v="0"/>
    <n v="1"/>
    <n v="0"/>
    <s v="by runs"/>
    <n v="18"/>
    <n v="3"/>
    <n v="186"/>
    <n v="476"/>
    <n v="477"/>
    <s v="Johannesburg"/>
    <s v="South Africa"/>
    <s v="New Wanderers Stadium"/>
    <s v="Johannesburg"/>
    <s v="South Africa"/>
    <n v="2009"/>
    <n v="5"/>
    <s v="Chennai Super Kings"/>
    <s v="CSK"/>
    <s v="Delhi Daredevils"/>
    <m/>
    <s v="Chennai Super Kings"/>
    <s v="Standard"/>
    <x v="0"/>
  </r>
  <r>
    <n v="392212"/>
    <d v="2009-05-03T00:00:00"/>
    <n v="4"/>
    <n v="1"/>
    <n v="2"/>
    <s v="St George's Park"/>
    <n v="1"/>
    <s v="bat"/>
    <n v="0"/>
    <n v="1"/>
    <n v="0"/>
    <s v="by wickets"/>
    <n v="6"/>
    <n v="4"/>
    <n v="64"/>
    <n v="483"/>
    <n v="471"/>
    <s v="Port Elizabeth"/>
    <s v="South Africa"/>
    <s v="St George'S Park"/>
    <s v="Port Elizabeth"/>
    <s v="South Africa"/>
    <n v="2009"/>
    <n v="5"/>
    <s v="Kings XI Punjab"/>
    <s v="KXIP"/>
    <s v="Kolkata Knight Riders"/>
    <m/>
    <s v="Kings XI Punjab"/>
    <s v="Standard"/>
    <x v="1"/>
  </r>
  <r>
    <n v="392213"/>
    <d v="2009-05-03T00:00:00"/>
    <n v="2"/>
    <n v="7"/>
    <n v="2"/>
    <s v="New Wanderers Stadium"/>
    <n v="7"/>
    <s v="bat"/>
    <n v="0"/>
    <n v="1"/>
    <n v="0"/>
    <s v="by wickets"/>
    <n v="9"/>
    <n v="2"/>
    <n v="9"/>
    <n v="477"/>
    <n v="516"/>
    <s v="Johannesburg"/>
    <s v="South Africa"/>
    <s v="New Wanderers Stadium"/>
    <s v="Johannesburg"/>
    <s v="South Africa"/>
    <n v="2009"/>
    <n v="5"/>
    <s v="Royal Challengers Bangalore"/>
    <s v="RCB"/>
    <s v="Mumbai Indians"/>
    <m/>
    <s v="Royal Challengers Bangalore"/>
    <s v="Standard"/>
    <x v="1"/>
  </r>
  <r>
    <n v="392214"/>
    <d v="2009-05-04T00:00:00"/>
    <n v="3"/>
    <n v="8"/>
    <n v="2"/>
    <s v="Buffalo Park"/>
    <n v="3"/>
    <s v="bat"/>
    <n v="0"/>
    <n v="1"/>
    <n v="0"/>
    <s v="by runs"/>
    <n v="78"/>
    <n v="3"/>
    <n v="20"/>
    <n v="478"/>
    <n v="481"/>
    <s v="East London"/>
    <s v="South Africa"/>
    <s v="Buffalo Park"/>
    <s v="East London"/>
    <s v="South Africa"/>
    <n v="2009"/>
    <n v="5"/>
    <s v="Chennai Super Kings"/>
    <s v="CSK"/>
    <s v="Deccan Chargers"/>
    <m/>
    <s v="Chennai Super Kings"/>
    <s v="Standard"/>
    <x v="0"/>
  </r>
  <r>
    <n v="392215"/>
    <d v="2009-05-05T00:00:00"/>
    <n v="4"/>
    <n v="5"/>
    <n v="2"/>
    <s v="Kingsmead"/>
    <n v="4"/>
    <s v="field"/>
    <n v="0"/>
    <n v="1"/>
    <n v="0"/>
    <s v="by runs"/>
    <n v="78"/>
    <n v="5"/>
    <n v="74"/>
    <n v="485"/>
    <n v="475"/>
    <s v="Durban"/>
    <s v="South Africa"/>
    <s v="Kingsmead"/>
    <s v="Durban"/>
    <s v="South Africa"/>
    <n v="2009"/>
    <n v="5"/>
    <s v="Kings XI Punjab"/>
    <s v="KXIP"/>
    <s v="Rajasthan Royals"/>
    <m/>
    <s v="Rajasthan Royals"/>
    <s v="Standard"/>
    <x v="0"/>
  </r>
  <r>
    <n v="392216"/>
    <d v="2009-05-05T00:00:00"/>
    <n v="6"/>
    <n v="1"/>
    <n v="2"/>
    <s v="Kingsmead"/>
    <n v="1"/>
    <s v="bat"/>
    <n v="0"/>
    <n v="1"/>
    <n v="0"/>
    <s v="by wickets"/>
    <n v="9"/>
    <n v="6"/>
    <n v="40"/>
    <n v="484"/>
    <n v="475"/>
    <s v="Durban"/>
    <s v="South Africa"/>
    <s v="Kingsmead"/>
    <s v="Durban"/>
    <s v="South Africa"/>
    <n v="2009"/>
    <n v="5"/>
    <s v="Delhi Daredevils"/>
    <s v="DD"/>
    <s v="Kolkata Knight Riders"/>
    <m/>
    <s v="Delhi Daredevils"/>
    <s v="Standard"/>
    <x v="1"/>
  </r>
  <r>
    <n v="392217"/>
    <d v="2009-05-06T00:00:00"/>
    <n v="8"/>
    <n v="7"/>
    <n v="2"/>
    <s v="SuperSport Park"/>
    <n v="8"/>
    <s v="bat"/>
    <n v="0"/>
    <n v="1"/>
    <n v="0"/>
    <s v="by runs"/>
    <n v="19"/>
    <n v="8"/>
    <n v="57"/>
    <n v="471"/>
    <n v="482"/>
    <s v="Centurion"/>
    <s v="South Africa"/>
    <s v="Supersport Park"/>
    <s v="Centurion"/>
    <s v="South Africa"/>
    <n v="2009"/>
    <n v="5"/>
    <s v="Deccan Chargers"/>
    <s v="DC"/>
    <s v="Mumbai Indians"/>
    <m/>
    <s v="Deccan Chargers"/>
    <s v="Standard"/>
    <x v="0"/>
  </r>
  <r>
    <n v="392218"/>
    <d v="2009-05-07T00:00:00"/>
    <n v="2"/>
    <n v="5"/>
    <n v="2"/>
    <s v="SuperSport Park"/>
    <n v="5"/>
    <s v="field"/>
    <n v="0"/>
    <n v="1"/>
    <n v="0"/>
    <s v="by wickets"/>
    <n v="7"/>
    <n v="5"/>
    <n v="196"/>
    <n v="486"/>
    <n v="476"/>
    <s v="Centurion"/>
    <s v="South Africa"/>
    <s v="Supersport Park"/>
    <s v="Centurion"/>
    <s v="South Africa"/>
    <n v="2009"/>
    <n v="5"/>
    <s v="Royal Challengers Bangalore"/>
    <s v="RCB"/>
    <s v="Rajasthan Royals"/>
    <m/>
    <s v="Rajasthan Royals"/>
    <s v="Standard"/>
    <x v="1"/>
  </r>
  <r>
    <n v="392219"/>
    <d v="2009-05-07T00:00:00"/>
    <n v="3"/>
    <n v="4"/>
    <n v="2"/>
    <s v="SuperSport Park"/>
    <n v="3"/>
    <s v="bat"/>
    <n v="0"/>
    <n v="1"/>
    <n v="1"/>
    <s v="by runs"/>
    <n v="12"/>
    <n v="3"/>
    <n v="18"/>
    <n v="476"/>
    <n v="516"/>
    <s v="Centurion"/>
    <s v="South Africa"/>
    <s v="Supersport Park"/>
    <s v="Centurion"/>
    <s v="South Africa"/>
    <n v="2009"/>
    <n v="5"/>
    <s v="Chennai Super Kings"/>
    <s v="CSK"/>
    <s v="Kings XI Punjab"/>
    <m/>
    <s v="Chennai Super Kings"/>
    <s v="Standard"/>
    <x v="0"/>
  </r>
  <r>
    <n v="392220"/>
    <d v="2009-05-08T00:00:00"/>
    <n v="6"/>
    <n v="7"/>
    <n v="2"/>
    <s v="Buffalo Park"/>
    <n v="7"/>
    <s v="bat"/>
    <n v="0"/>
    <n v="1"/>
    <n v="0"/>
    <s v="by wickets"/>
    <n v="7"/>
    <n v="6"/>
    <n v="73"/>
    <n v="481"/>
    <n v="488"/>
    <s v="East London"/>
    <s v="South Africa"/>
    <s v="Buffalo Park"/>
    <s v="East London"/>
    <s v="South Africa"/>
    <n v="2009"/>
    <n v="5"/>
    <s v="Delhi Daredevils"/>
    <s v="DD"/>
    <s v="Mumbai Indians"/>
    <m/>
    <s v="Delhi Daredevils"/>
    <s v="Standard"/>
    <x v="1"/>
  </r>
  <r>
    <n v="392221"/>
    <d v="2009-05-09T00:00:00"/>
    <n v="8"/>
    <n v="4"/>
    <n v="2"/>
    <s v="De Beers Diamond Oval"/>
    <n v="4"/>
    <s v="field"/>
    <n v="0"/>
    <n v="1"/>
    <n v="0"/>
    <s v="by wickets"/>
    <n v="3"/>
    <n v="4"/>
    <n v="64"/>
    <n v="484"/>
    <n v="492"/>
    <s v="Kimberley"/>
    <s v="South Africa"/>
    <s v="De Beers Diamond Oval"/>
    <s v="Kimberley"/>
    <s v="South Africa"/>
    <n v="2009"/>
    <n v="5"/>
    <s v="Deccan Chargers"/>
    <s v="DC"/>
    <s v="Kings XI Punjab"/>
    <m/>
    <s v="Kings XI Punjab"/>
    <s v="Standard"/>
    <x v="1"/>
  </r>
  <r>
    <n v="392222"/>
    <d v="2009-05-09T00:00:00"/>
    <n v="3"/>
    <n v="5"/>
    <n v="2"/>
    <s v="De Beers Diamond Oval"/>
    <n v="5"/>
    <s v="bat"/>
    <n v="0"/>
    <n v="1"/>
    <n v="0"/>
    <s v="by wickets"/>
    <n v="7"/>
    <n v="3"/>
    <n v="23"/>
    <n v="484"/>
    <n v="482"/>
    <s v="Kimberley"/>
    <s v="South Africa"/>
    <s v="De Beers Diamond Oval"/>
    <s v="Kimberley"/>
    <s v="South Africa"/>
    <n v="2009"/>
    <n v="5"/>
    <s v="Chennai Super Kings"/>
    <s v="CSK"/>
    <s v="Rajasthan Royals"/>
    <m/>
    <s v="Chennai Super Kings"/>
    <s v="Standard"/>
    <x v="1"/>
  </r>
  <r>
    <n v="392223"/>
    <d v="2009-05-10T00:00:00"/>
    <n v="2"/>
    <n v="7"/>
    <n v="2"/>
    <s v="St George's Park"/>
    <n v="7"/>
    <s v="bat"/>
    <n v="0"/>
    <n v="1"/>
    <n v="0"/>
    <s v="by runs"/>
    <n v="16"/>
    <n v="7"/>
    <n v="154"/>
    <n v="478"/>
    <n v="480"/>
    <s v="Port Elizabeth"/>
    <s v="South Africa"/>
    <s v="St George'S Park"/>
    <s v="Port Elizabeth"/>
    <s v="South Africa"/>
    <n v="2009"/>
    <n v="5"/>
    <s v="Royal Challengers Bangalore"/>
    <s v="RCB"/>
    <s v="Mumbai Indians"/>
    <m/>
    <s v="Mumbai Indians"/>
    <s v="Standard"/>
    <x v="0"/>
  </r>
  <r>
    <n v="392224"/>
    <d v="2009-05-10T00:00:00"/>
    <n v="6"/>
    <n v="1"/>
    <n v="2"/>
    <s v="New Wanderers Stadium"/>
    <n v="6"/>
    <s v="field"/>
    <n v="0"/>
    <n v="1"/>
    <n v="0"/>
    <s v="by wickets"/>
    <n v="7"/>
    <n v="6"/>
    <n v="136"/>
    <n v="487"/>
    <n v="513"/>
    <s v="Johannesburg"/>
    <s v="South Africa"/>
    <s v="New Wanderers Stadium"/>
    <s v="Johannesburg"/>
    <s v="South Africa"/>
    <n v="2009"/>
    <n v="5"/>
    <s v="Delhi Daredevils"/>
    <s v="DD"/>
    <s v="Kolkata Knight Riders"/>
    <m/>
    <s v="Delhi Daredevils"/>
    <s v="Standard"/>
    <x v="1"/>
  </r>
  <r>
    <n v="392225"/>
    <d v="2009-05-11T00:00:00"/>
    <n v="8"/>
    <n v="5"/>
    <n v="2"/>
    <s v="De Beers Diamond Oval"/>
    <n v="8"/>
    <s v="bat"/>
    <n v="0"/>
    <n v="1"/>
    <n v="0"/>
    <s v="by runs"/>
    <n v="53"/>
    <n v="8"/>
    <n v="147"/>
    <n v="484"/>
    <n v="482"/>
    <s v="Kimberley"/>
    <s v="South Africa"/>
    <s v="De Beers Diamond Oval"/>
    <s v="Kimberley"/>
    <s v="South Africa"/>
    <n v="2009"/>
    <n v="5"/>
    <s v="Deccan Chargers"/>
    <s v="DC"/>
    <s v="Rajasthan Royals"/>
    <m/>
    <s v="Deccan Chargers"/>
    <s v="Standard"/>
    <x v="0"/>
  </r>
  <r>
    <n v="392226"/>
    <d v="2009-05-12T00:00:00"/>
    <n v="2"/>
    <n v="1"/>
    <n v="2"/>
    <s v="SuperSport Park"/>
    <n v="2"/>
    <s v="field"/>
    <n v="0"/>
    <n v="1"/>
    <n v="0"/>
    <s v="by wickets"/>
    <n v="6"/>
    <n v="2"/>
    <n v="52"/>
    <n v="481"/>
    <n v="485"/>
    <s v="Centurion"/>
    <s v="South Africa"/>
    <s v="Supersport Park"/>
    <s v="Centurion"/>
    <s v="South Africa"/>
    <n v="2009"/>
    <n v="5"/>
    <s v="Royal Challengers Bangalore"/>
    <s v="RCB"/>
    <s v="Kolkata Knight Riders"/>
    <m/>
    <s v="Royal Challengers Bangalore"/>
    <s v="Standard"/>
    <x v="1"/>
  </r>
  <r>
    <n v="392227"/>
    <d v="2009-05-12T00:00:00"/>
    <n v="4"/>
    <n v="7"/>
    <n v="2"/>
    <s v="SuperSport Park"/>
    <n v="4"/>
    <s v="bat"/>
    <n v="0"/>
    <n v="1"/>
    <n v="0"/>
    <s v="by wickets"/>
    <n v="8"/>
    <n v="7"/>
    <n v="50"/>
    <n v="485"/>
    <n v="477"/>
    <s v="Centurion"/>
    <s v="South Africa"/>
    <s v="Supersport Park"/>
    <s v="Centurion"/>
    <s v="South Africa"/>
    <n v="2009"/>
    <n v="5"/>
    <s v="Kings XI Punjab"/>
    <s v="KXIP"/>
    <s v="Mumbai Indians"/>
    <m/>
    <s v="Mumbai Indians"/>
    <s v="Standard"/>
    <x v="1"/>
  </r>
  <r>
    <n v="392228"/>
    <d v="2009-05-13T00:00:00"/>
    <n v="8"/>
    <n v="6"/>
    <n v="2"/>
    <s v="Kingsmead"/>
    <n v="8"/>
    <s v="field"/>
    <n v="0"/>
    <n v="1"/>
    <n v="0"/>
    <s v="by runs"/>
    <n v="12"/>
    <n v="6"/>
    <n v="89"/>
    <n v="476"/>
    <n v="487"/>
    <s v="Durban"/>
    <s v="South Africa"/>
    <s v="Kingsmead"/>
    <s v="Durban"/>
    <s v="South Africa"/>
    <n v="2009"/>
    <n v="5"/>
    <s v="Deccan Chargers"/>
    <s v="DC"/>
    <s v="Delhi Daredevils"/>
    <m/>
    <s v="Delhi Daredevils"/>
    <s v="Standard"/>
    <x v="0"/>
  </r>
  <r>
    <n v="392229"/>
    <d v="2009-05-14T00:00:00"/>
    <n v="2"/>
    <n v="3"/>
    <n v="2"/>
    <s v="Kingsmead"/>
    <n v="3"/>
    <s v="bat"/>
    <n v="0"/>
    <n v="1"/>
    <n v="0"/>
    <s v="by wickets"/>
    <n v="2"/>
    <n v="2"/>
    <n v="52"/>
    <n v="478"/>
    <n v="476"/>
    <s v="Durban"/>
    <s v="South Africa"/>
    <s v="Kingsmead"/>
    <s v="Durban"/>
    <s v="South Africa"/>
    <n v="2009"/>
    <n v="5"/>
    <s v="Royal Challengers Bangalore"/>
    <s v="RCB"/>
    <s v="Chennai Super Kings"/>
    <m/>
    <s v="Royal Challengers Bangalore"/>
    <s v="Standard"/>
    <x v="1"/>
  </r>
  <r>
    <n v="392230"/>
    <d v="2009-05-14T00:00:00"/>
    <n v="7"/>
    <n v="5"/>
    <n v="2"/>
    <s v="Kingsmead"/>
    <n v="5"/>
    <s v="bat"/>
    <n v="0"/>
    <n v="1"/>
    <n v="0"/>
    <s v="by runs"/>
    <n v="2"/>
    <n v="5"/>
    <n v="38"/>
    <n v="478"/>
    <n v="476"/>
    <s v="Durban"/>
    <s v="South Africa"/>
    <s v="Kingsmead"/>
    <s v="Durban"/>
    <s v="South Africa"/>
    <n v="2009"/>
    <n v="5"/>
    <s v="Mumbai Indians"/>
    <s v="MI"/>
    <s v="Rajasthan Royals"/>
    <m/>
    <s v="Rajasthan Royals"/>
    <s v="Standard"/>
    <x v="0"/>
  </r>
  <r>
    <n v="392231"/>
    <d v="2009-05-15T00:00:00"/>
    <n v="6"/>
    <n v="4"/>
    <n v="2"/>
    <s v="OUTsurance Oval"/>
    <n v="4"/>
    <s v="field"/>
    <n v="0"/>
    <n v="1"/>
    <n v="0"/>
    <s v="by wickets"/>
    <n v="6"/>
    <n v="4"/>
    <n v="66"/>
    <n v="482"/>
    <n v="475"/>
    <s v="Bloemfontein"/>
    <s v="South Africa"/>
    <s v="Outsurance Oval"/>
    <s v="Bloemfontein"/>
    <s v="South Africa"/>
    <n v="2009"/>
    <n v="5"/>
    <s v="Delhi Daredevils"/>
    <s v="DD"/>
    <s v="Kings XI Punjab"/>
    <m/>
    <s v="Kings XI Punjab"/>
    <s v="Standard"/>
    <x v="1"/>
  </r>
  <r>
    <n v="392232"/>
    <d v="2009-05-16T00:00:00"/>
    <n v="3"/>
    <n v="7"/>
    <n v="2"/>
    <s v="St George's Park"/>
    <n v="7"/>
    <s v="bat"/>
    <n v="0"/>
    <n v="1"/>
    <n v="0"/>
    <s v="by wickets"/>
    <n v="7"/>
    <n v="3"/>
    <n v="18"/>
    <n v="488"/>
    <n v="490"/>
    <s v="Port Elizabeth"/>
    <s v="South Africa"/>
    <s v="St George'S Park"/>
    <s v="Port Elizabeth"/>
    <s v="South Africa"/>
    <n v="2009"/>
    <n v="5"/>
    <s v="Chennai Super Kings"/>
    <s v="CSK"/>
    <s v="Mumbai Indians"/>
    <m/>
    <s v="Chennai Super Kings"/>
    <s v="Standard"/>
    <x v="1"/>
  </r>
  <r>
    <n v="392233"/>
    <d v="2009-05-16T00:00:00"/>
    <n v="8"/>
    <n v="1"/>
    <n v="2"/>
    <s v="New Wanderers Stadium"/>
    <n v="8"/>
    <s v="field"/>
    <n v="0"/>
    <n v="1"/>
    <n v="0"/>
    <s v="by wickets"/>
    <n v="6"/>
    <n v="8"/>
    <n v="57"/>
    <n v="477"/>
    <n v="489"/>
    <s v="Johannesburg"/>
    <s v="South Africa"/>
    <s v="New Wanderers Stadium"/>
    <s v="Johannesburg"/>
    <s v="South Africa"/>
    <n v="2009"/>
    <n v="5"/>
    <s v="Deccan Chargers"/>
    <s v="DC"/>
    <s v="Kolkata Knight Riders"/>
    <m/>
    <s v="Deccan Chargers"/>
    <s v="Standard"/>
    <x v="1"/>
  </r>
  <r>
    <n v="392234"/>
    <d v="2009-05-17T00:00:00"/>
    <n v="8"/>
    <n v="4"/>
    <n v="2"/>
    <s v="New Wanderers Stadium"/>
    <n v="8"/>
    <s v="field"/>
    <n v="0"/>
    <n v="1"/>
    <n v="0"/>
    <s v="by runs"/>
    <n v="1"/>
    <n v="4"/>
    <n v="27"/>
    <n v="489"/>
    <n v="513"/>
    <s v="Johannesburg"/>
    <s v="South Africa"/>
    <s v="New Wanderers Stadium"/>
    <s v="Johannesburg"/>
    <s v="South Africa"/>
    <n v="2009"/>
    <n v="5"/>
    <s v="Deccan Chargers"/>
    <s v="DC"/>
    <s v="Kings XI Punjab"/>
    <m/>
    <s v="Kings XI Punjab"/>
    <s v="Standard"/>
    <x v="0"/>
  </r>
  <r>
    <n v="392235"/>
    <d v="2009-05-17T00:00:00"/>
    <n v="6"/>
    <n v="5"/>
    <n v="2"/>
    <s v="OUTsurance Oval"/>
    <n v="6"/>
    <s v="bat"/>
    <n v="0"/>
    <n v="1"/>
    <n v="0"/>
    <s v="by runs"/>
    <n v="14"/>
    <n v="6"/>
    <n v="110"/>
    <n v="485"/>
    <n v="475"/>
    <s v="Bloemfontein"/>
    <s v="South Africa"/>
    <s v="Outsurance Oval"/>
    <s v="Bloemfontein"/>
    <s v="South Africa"/>
    <n v="2009"/>
    <n v="5"/>
    <s v="Delhi Daredevils"/>
    <s v="DD"/>
    <s v="Rajasthan Royals"/>
    <m/>
    <s v="Delhi Daredevils"/>
    <s v="Standard"/>
    <x v="0"/>
  </r>
  <r>
    <n v="392236"/>
    <d v="2009-05-18T00:00:00"/>
    <n v="3"/>
    <n v="1"/>
    <n v="2"/>
    <s v="SuperSport Park"/>
    <n v="3"/>
    <s v="bat"/>
    <n v="0"/>
    <n v="1"/>
    <n v="0"/>
    <s v="by wickets"/>
    <n v="7"/>
    <n v="1"/>
    <n v="104"/>
    <n v="490"/>
    <n v="513"/>
    <s v="Centurion"/>
    <s v="South Africa"/>
    <s v="Supersport Park"/>
    <s v="Centurion"/>
    <s v="South Africa"/>
    <n v="2009"/>
    <n v="5"/>
    <s v="Chennai Super Kings"/>
    <s v="CSK"/>
    <s v="Kolkata Knight Riders"/>
    <m/>
    <s v="Kolkata Knight Riders"/>
    <s v="Standard"/>
    <x v="1"/>
  </r>
  <r>
    <n v="392237"/>
    <d v="2009-05-19T00:00:00"/>
    <n v="2"/>
    <n v="6"/>
    <n v="2"/>
    <s v="New Wanderers Stadium"/>
    <n v="6"/>
    <s v="bat"/>
    <n v="0"/>
    <n v="1"/>
    <n v="0"/>
    <s v="by wickets"/>
    <n v="7"/>
    <n v="2"/>
    <n v="9"/>
    <n v="475"/>
    <n v="513"/>
    <s v="Johannesburg"/>
    <s v="South Africa"/>
    <s v="New Wanderers Stadium"/>
    <s v="Johannesburg"/>
    <s v="South Africa"/>
    <n v="2009"/>
    <n v="5"/>
    <s v="Royal Challengers Bangalore"/>
    <s v="RCB"/>
    <s v="Delhi Daredevils"/>
    <m/>
    <s v="Royal Challengers Bangalore"/>
    <s v="Standard"/>
    <x v="1"/>
  </r>
  <r>
    <n v="392238"/>
    <d v="2009-05-20T00:00:00"/>
    <n v="1"/>
    <n v="5"/>
    <n v="2"/>
    <s v="Kingsmead"/>
    <n v="1"/>
    <s v="field"/>
    <n v="0"/>
    <n v="1"/>
    <n v="0"/>
    <s v="by wickets"/>
    <n v="4"/>
    <n v="1"/>
    <n v="63"/>
    <n v="480"/>
    <n v="490"/>
    <s v="Durban"/>
    <s v="South Africa"/>
    <s v="Kingsmead"/>
    <s v="Durban"/>
    <s v="South Africa"/>
    <n v="2009"/>
    <n v="5"/>
    <s v="Kolkata Knight Riders"/>
    <s v="KKR"/>
    <s v="Rajasthan Royals"/>
    <m/>
    <s v="Kolkata Knight Riders"/>
    <s v="Standard"/>
    <x v="1"/>
  </r>
  <r>
    <n v="392239"/>
    <d v="2009-05-20T00:00:00"/>
    <n v="3"/>
    <n v="4"/>
    <n v="2"/>
    <s v="Kingsmead"/>
    <n v="3"/>
    <s v="bat"/>
    <n v="0"/>
    <n v="1"/>
    <n v="0"/>
    <s v="by runs"/>
    <n v="24"/>
    <n v="3"/>
    <n v="121"/>
    <n v="480"/>
    <n v="490"/>
    <s v="Durban"/>
    <s v="South Africa"/>
    <s v="Kingsmead"/>
    <s v="Durban"/>
    <s v="South Africa"/>
    <n v="2009"/>
    <n v="5"/>
    <s v="Chennai Super Kings"/>
    <s v="CSK"/>
    <s v="Kings XI Punjab"/>
    <m/>
    <s v="Chennai Super Kings"/>
    <s v="Standard"/>
    <x v="0"/>
  </r>
  <r>
    <n v="392240"/>
    <d v="2009-05-21T00:00:00"/>
    <n v="6"/>
    <n v="7"/>
    <n v="2"/>
    <s v="SuperSport Park"/>
    <n v="6"/>
    <s v="field"/>
    <n v="0"/>
    <n v="1"/>
    <n v="0"/>
    <s v="by wickets"/>
    <n v="4"/>
    <n v="6"/>
    <n v="41"/>
    <n v="475"/>
    <n v="489"/>
    <s v="Centurion"/>
    <s v="South Africa"/>
    <s v="Supersport Park"/>
    <s v="Centurion"/>
    <s v="South Africa"/>
    <n v="2009"/>
    <n v="5"/>
    <s v="Delhi Daredevils"/>
    <s v="DD"/>
    <s v="Mumbai Indians"/>
    <m/>
    <s v="Delhi Daredevils"/>
    <s v="Standard"/>
    <x v="1"/>
  </r>
  <r>
    <n v="392241"/>
    <d v="2009-05-21T00:00:00"/>
    <n v="2"/>
    <n v="8"/>
    <n v="2"/>
    <s v="SuperSport Park"/>
    <n v="2"/>
    <s v="bat"/>
    <n v="0"/>
    <n v="1"/>
    <n v="0"/>
    <s v="by runs"/>
    <n v="12"/>
    <n v="2"/>
    <n v="96"/>
    <n v="475"/>
    <n v="489"/>
    <s v="Centurion"/>
    <s v="South Africa"/>
    <s v="Supersport Park"/>
    <s v="Centurion"/>
    <s v="South Africa"/>
    <n v="2009"/>
    <n v="5"/>
    <s v="Royal Challengers Bangalore"/>
    <s v="RCB"/>
    <s v="Deccan Chargers"/>
    <m/>
    <s v="Royal Challengers Bangalore"/>
    <s v="Standard"/>
    <x v="0"/>
  </r>
  <r>
    <n v="392242"/>
    <d v="2009-05-22T00:00:00"/>
    <n v="6"/>
    <n v="8"/>
    <n v="2"/>
    <s v="SuperSport Park"/>
    <n v="8"/>
    <s v="field"/>
    <n v="0"/>
    <n v="1"/>
    <n v="0"/>
    <s v="by wickets"/>
    <n v="6"/>
    <n v="8"/>
    <n v="53"/>
    <n v="478"/>
    <n v="476"/>
    <s v="Centurion"/>
    <s v="South Africa"/>
    <s v="Supersport Park"/>
    <s v="Centurion"/>
    <s v="South Africa"/>
    <n v="2009"/>
    <n v="5"/>
    <s v="Delhi Daredevils"/>
    <s v="DD"/>
    <s v="Deccan Chargers"/>
    <m/>
    <s v="Deccan Chargers"/>
    <s v="Standard"/>
    <x v="1"/>
  </r>
  <r>
    <n v="392243"/>
    <d v="2009-05-23T00:00:00"/>
    <n v="2"/>
    <n v="3"/>
    <n v="2"/>
    <s v="New Wanderers Stadium"/>
    <n v="2"/>
    <s v="field"/>
    <n v="0"/>
    <n v="1"/>
    <n v="0"/>
    <s v="by wickets"/>
    <n v="6"/>
    <n v="2"/>
    <n v="96"/>
    <n v="477"/>
    <n v="490"/>
    <s v="Johannesburg"/>
    <s v="South Africa"/>
    <s v="New Wanderers Stadium"/>
    <s v="Johannesburg"/>
    <s v="South Africa"/>
    <n v="2009"/>
    <n v="5"/>
    <s v="Royal Challengers Bangalore"/>
    <s v="RCB"/>
    <s v="Chennai Super Kings"/>
    <m/>
    <s v="Royal Challengers Bangalore"/>
    <s v="Standard"/>
    <x v="1"/>
  </r>
  <r>
    <n v="392244"/>
    <d v="2009-05-24T00:00:00"/>
    <n v="2"/>
    <n v="8"/>
    <n v="2"/>
    <s v="New Wanderers Stadium"/>
    <n v="2"/>
    <s v="field"/>
    <n v="0"/>
    <n v="1"/>
    <n v="0"/>
    <s v="by runs"/>
    <n v="6"/>
    <n v="8"/>
    <n v="124"/>
    <n v="477"/>
    <n v="490"/>
    <s v="Johannesburg"/>
    <s v="South Africa"/>
    <s v="New Wanderers Stadium"/>
    <s v="Johannesburg"/>
    <s v="South Africa"/>
    <n v="2009"/>
    <n v="5"/>
    <s v="Royal Challengers Bangalore"/>
    <s v="RCB"/>
    <s v="Deccan Chargers"/>
    <m/>
    <s v="Deccan Chargers"/>
    <s v="Standard"/>
    <x v="0"/>
  </r>
  <r>
    <n v="419111"/>
    <d v="2010-03-12T00:00:00"/>
    <n v="8"/>
    <n v="1"/>
    <n v="3"/>
    <s v="Dr DY Patil Sports Academy"/>
    <n v="8"/>
    <s v="field"/>
    <n v="0"/>
    <n v="1"/>
    <n v="0"/>
    <s v="by runs"/>
    <n v="11"/>
    <n v="1"/>
    <n v="191"/>
    <n v="477"/>
    <n v="513"/>
    <s v="Mumbai"/>
    <s v="India"/>
    <s v="Dr Dy Patil Sports Academy"/>
    <s v="Mumbai"/>
    <s v="India"/>
    <n v="2010"/>
    <n v="3"/>
    <s v="Deccan Chargers"/>
    <s v="DC"/>
    <s v="Kolkata Knight Riders"/>
    <m/>
    <s v="Kolkata Knight Riders"/>
    <s v="Standard"/>
    <x v="0"/>
  </r>
  <r>
    <n v="419112"/>
    <d v="2010-03-13T00:00:00"/>
    <n v="7"/>
    <n v="5"/>
    <n v="3"/>
    <s v="Brabourne Stadium"/>
    <n v="7"/>
    <s v="bat"/>
    <n v="0"/>
    <n v="1"/>
    <n v="0"/>
    <s v="by runs"/>
    <n v="4"/>
    <n v="7"/>
    <n v="31"/>
    <n v="477"/>
    <n v="513"/>
    <s v="Mumbai"/>
    <s v="India"/>
    <s v="Brabourne Stadium"/>
    <s v="Mumbai"/>
    <s v="India"/>
    <n v="2010"/>
    <n v="3"/>
    <s v="Mumbai Indians"/>
    <s v="MI"/>
    <s v="Rajasthan Royals"/>
    <m/>
    <s v="Mumbai Indians"/>
    <s v="Standard"/>
    <x v="0"/>
  </r>
  <r>
    <n v="419113"/>
    <d v="2010-03-13T00:00:00"/>
    <n v="4"/>
    <n v="6"/>
    <n v="3"/>
    <s v="Punjab Cricket Association Stadium, Mohali"/>
    <n v="6"/>
    <s v="field"/>
    <n v="0"/>
    <n v="1"/>
    <n v="0"/>
    <s v="by wickets"/>
    <n v="5"/>
    <n v="6"/>
    <n v="40"/>
    <n v="478"/>
    <n v="489"/>
    <s v="Chandigarh"/>
    <s v="India"/>
    <s v="Punjab Cricket Association Stadium, Mohali"/>
    <s v="Chandigarh"/>
    <s v="India"/>
    <n v="2010"/>
    <n v="3"/>
    <s v="Kings XI Punjab"/>
    <s v="KXIP"/>
    <s v="Delhi Daredevils"/>
    <m/>
    <s v="Delhi Daredevils"/>
    <s v="Standard"/>
    <x v="1"/>
  </r>
  <r>
    <n v="419114"/>
    <d v="2010-03-14T00:00:00"/>
    <n v="1"/>
    <n v="2"/>
    <n v="3"/>
    <s v="Eden Gardens"/>
    <n v="1"/>
    <s v="field"/>
    <n v="0"/>
    <n v="1"/>
    <n v="0"/>
    <s v="by wickets"/>
    <n v="7"/>
    <n v="1"/>
    <n v="87"/>
    <n v="482"/>
    <n v="492"/>
    <s v="Kolkata"/>
    <s v="India"/>
    <s v="Eden Gardens"/>
    <s v="Kolkata"/>
    <s v="India"/>
    <n v="2010"/>
    <n v="3"/>
    <s v="Kolkata Knight Riders"/>
    <s v="KKR"/>
    <s v="Royal Challengers Bangalore"/>
    <m/>
    <s v="Kolkata Knight Riders"/>
    <s v="Standard"/>
    <x v="1"/>
  </r>
  <r>
    <n v="419115"/>
    <d v="2010-03-14T00:00:00"/>
    <n v="3"/>
    <n v="8"/>
    <n v="3"/>
    <s v="MA Chidambaram Stadium, Chepauk"/>
    <n v="8"/>
    <s v="bat"/>
    <n v="0"/>
    <n v="1"/>
    <n v="0"/>
    <s v="by runs"/>
    <n v="31"/>
    <n v="8"/>
    <n v="60"/>
    <n v="486"/>
    <n v="476"/>
    <s v="Chennai"/>
    <s v="India"/>
    <s v="Ma Chidambaram Stadium, Chepauk"/>
    <s v="Chennai"/>
    <s v="India"/>
    <n v="2010"/>
    <n v="3"/>
    <s v="Chennai Super Kings"/>
    <s v="CSK"/>
    <s v="Deccan Chargers"/>
    <m/>
    <s v="Deccan Chargers"/>
    <s v="Standard"/>
    <x v="0"/>
  </r>
  <r>
    <n v="419116"/>
    <d v="2010-03-15T00:00:00"/>
    <n v="5"/>
    <n v="6"/>
    <n v="3"/>
    <s v="Sardar Patel Stadium, Motera"/>
    <n v="6"/>
    <s v="field"/>
    <n v="0"/>
    <n v="1"/>
    <n v="0"/>
    <s v="by wickets"/>
    <n v="6"/>
    <n v="6"/>
    <n v="41"/>
    <n v="480"/>
    <n v="477"/>
    <s v="Ahmedabad"/>
    <s v="India"/>
    <s v="Sardar Patel Stadium, Motera"/>
    <s v="Ahmedabad"/>
    <s v="India"/>
    <n v="2010"/>
    <n v="3"/>
    <s v="Rajasthan Royals"/>
    <s v="RR"/>
    <s v="Delhi Daredevils"/>
    <m/>
    <s v="Delhi Daredevils"/>
    <s v="Standard"/>
    <x v="1"/>
  </r>
  <r>
    <n v="419117"/>
    <d v="2010-03-16T00:00:00"/>
    <n v="2"/>
    <n v="4"/>
    <n v="3"/>
    <s v="M Chinnaswamy Stadium"/>
    <n v="4"/>
    <s v="bat"/>
    <n v="0"/>
    <n v="1"/>
    <n v="0"/>
    <s v="by wickets"/>
    <n v="8"/>
    <n v="2"/>
    <n v="9"/>
    <n v="491"/>
    <n v="476"/>
    <s v="Bangalore"/>
    <s v="India"/>
    <s v="M Chinnaswamy Stadium"/>
    <s v="Bangalore"/>
    <s v="India"/>
    <n v="2010"/>
    <n v="3"/>
    <s v="Royal Challengers Bangalore"/>
    <s v="RCB"/>
    <s v="Kings XI Punjab"/>
    <m/>
    <s v="Royal Challengers Bangalore"/>
    <s v="Standard"/>
    <x v="1"/>
  </r>
  <r>
    <n v="419118"/>
    <d v="2010-03-16T00:00:00"/>
    <n v="1"/>
    <n v="3"/>
    <n v="3"/>
    <s v="Eden Gardens"/>
    <n v="3"/>
    <s v="bat"/>
    <n v="0"/>
    <n v="1"/>
    <n v="0"/>
    <s v="by runs"/>
    <n v="55"/>
    <n v="3"/>
    <n v="20"/>
    <n v="482"/>
    <n v="492"/>
    <s v="Kolkata"/>
    <s v="India"/>
    <s v="Eden Gardens"/>
    <s v="Kolkata"/>
    <s v="India"/>
    <n v="2010"/>
    <n v="3"/>
    <s v="Kolkata Knight Riders"/>
    <s v="KKR"/>
    <s v="Chennai Super Kings"/>
    <m/>
    <s v="Chennai Super Kings"/>
    <s v="Standard"/>
    <x v="0"/>
  </r>
  <r>
    <n v="419119"/>
    <d v="2010-03-17T00:00:00"/>
    <n v="6"/>
    <n v="7"/>
    <n v="3"/>
    <s v="Feroz Shah Kotla"/>
    <n v="6"/>
    <s v="field"/>
    <n v="0"/>
    <n v="1"/>
    <n v="0"/>
    <s v="by runs"/>
    <n v="98"/>
    <n v="7"/>
    <n v="133"/>
    <n v="478"/>
    <n v="488"/>
    <s v="Delhi"/>
    <s v="India"/>
    <s v="Feroz Shah Kotla"/>
    <s v="Delhi"/>
    <s v="India"/>
    <n v="2010"/>
    <n v="3"/>
    <s v="Delhi Daredevils"/>
    <s v="DD"/>
    <s v="Mumbai Indians"/>
    <m/>
    <s v="Mumbai Indians"/>
    <s v="Standard"/>
    <x v="0"/>
  </r>
  <r>
    <n v="419120"/>
    <d v="2010-03-18T00:00:00"/>
    <n v="2"/>
    <n v="5"/>
    <n v="3"/>
    <s v="M Chinnaswamy Stadium"/>
    <n v="2"/>
    <s v="field"/>
    <n v="0"/>
    <n v="1"/>
    <n v="0"/>
    <s v="by wickets"/>
    <n v="10"/>
    <n v="2"/>
    <n v="9"/>
    <n v="486"/>
    <n v="476"/>
    <s v="Bangalore"/>
    <s v="India"/>
    <s v="M Chinnaswamy Stadium"/>
    <s v="Bangalore"/>
    <s v="India"/>
    <n v="2010"/>
    <n v="3"/>
    <s v="Royal Challengers Bangalore"/>
    <s v="RCB"/>
    <s v="Rajasthan Royals"/>
    <m/>
    <s v="Royal Challengers Bangalore"/>
    <s v="Standard"/>
    <x v="1"/>
  </r>
  <r>
    <n v="419121"/>
    <d v="2010-03-19T00:00:00"/>
    <n v="6"/>
    <n v="3"/>
    <n v="3"/>
    <s v="Feroz Shah Kotla"/>
    <n v="6"/>
    <s v="bat"/>
    <n v="0"/>
    <n v="1"/>
    <n v="0"/>
    <s v="by wickets"/>
    <n v="5"/>
    <n v="3"/>
    <n v="18"/>
    <n v="478"/>
    <n v="488"/>
    <s v="Delhi"/>
    <s v="India"/>
    <s v="Feroz Shah Kotla"/>
    <s v="Delhi"/>
    <s v="India"/>
    <n v="2010"/>
    <n v="3"/>
    <s v="Delhi Daredevils"/>
    <s v="DD"/>
    <s v="Chennai Super Kings"/>
    <m/>
    <s v="Chennai Super Kings"/>
    <s v="Standard"/>
    <x v="1"/>
  </r>
  <r>
    <n v="419122"/>
    <d v="2010-03-19T00:00:00"/>
    <n v="8"/>
    <n v="4"/>
    <n v="3"/>
    <s v="Barabati Stadium"/>
    <n v="4"/>
    <s v="field"/>
    <n v="0"/>
    <n v="1"/>
    <n v="0"/>
    <s v="by runs"/>
    <n v="6"/>
    <n v="8"/>
    <n v="56"/>
    <n v="474"/>
    <n v="481"/>
    <s v="Cuttack"/>
    <s v="India"/>
    <s v="Barabati Stadium"/>
    <s v="Cuttack"/>
    <s v="India"/>
    <n v="2010"/>
    <n v="3"/>
    <s v="Deccan Chargers"/>
    <s v="DC"/>
    <s v="Kings XI Punjab"/>
    <m/>
    <s v="Deccan Chargers"/>
    <s v="Standard"/>
    <x v="0"/>
  </r>
  <r>
    <n v="419123"/>
    <d v="2010-03-20T00:00:00"/>
    <n v="5"/>
    <n v="1"/>
    <n v="3"/>
    <s v="Sardar Patel Stadium, Motera"/>
    <n v="5"/>
    <s v="bat"/>
    <n v="0"/>
    <n v="1"/>
    <n v="0"/>
    <s v="by runs"/>
    <n v="34"/>
    <n v="5"/>
    <n v="211"/>
    <n v="477"/>
    <n v="513"/>
    <s v="Ahmedabad"/>
    <s v="India"/>
    <s v="Sardar Patel Stadium, Motera"/>
    <s v="Ahmedabad"/>
    <s v="India"/>
    <n v="2010"/>
    <n v="3"/>
    <s v="Rajasthan Royals"/>
    <s v="RR"/>
    <s v="Kolkata Knight Riders"/>
    <m/>
    <s v="Rajasthan Royals"/>
    <s v="Standard"/>
    <x v="0"/>
  </r>
  <r>
    <n v="419124"/>
    <d v="2010-03-20T00:00:00"/>
    <n v="7"/>
    <n v="2"/>
    <n v="3"/>
    <s v="Brabourne Stadium"/>
    <n v="7"/>
    <s v="bat"/>
    <n v="0"/>
    <n v="1"/>
    <n v="0"/>
    <s v="by wickets"/>
    <n v="7"/>
    <n v="2"/>
    <n v="9"/>
    <n v="482"/>
    <n v="485"/>
    <s v="Mumbai"/>
    <s v="India"/>
    <s v="Brabourne Stadium"/>
    <s v="Mumbai"/>
    <s v="India"/>
    <n v="2010"/>
    <n v="3"/>
    <s v="Mumbai Indians"/>
    <s v="MI"/>
    <s v="Royal Challengers Bangalore"/>
    <m/>
    <s v="Royal Challengers Bangalore"/>
    <s v="Standard"/>
    <x v="1"/>
  </r>
  <r>
    <n v="419125"/>
    <d v="2010-03-21T00:00:00"/>
    <n v="8"/>
    <n v="6"/>
    <n v="3"/>
    <s v="Barabati Stadium"/>
    <n v="8"/>
    <s v="bat"/>
    <n v="0"/>
    <n v="1"/>
    <n v="0"/>
    <s v="by runs"/>
    <n v="10"/>
    <n v="8"/>
    <n v="56"/>
    <n v="474"/>
    <n v="481"/>
    <s v="Cuttack"/>
    <s v="India"/>
    <s v="Barabati Stadium"/>
    <s v="Cuttack"/>
    <s v="India"/>
    <n v="2010"/>
    <n v="3"/>
    <s v="Deccan Chargers"/>
    <s v="DC"/>
    <s v="Delhi Daredevils"/>
    <m/>
    <s v="Deccan Chargers"/>
    <s v="Standard"/>
    <x v="0"/>
  </r>
  <r>
    <n v="419126"/>
    <d v="2010-03-21T00:00:00"/>
    <n v="3"/>
    <n v="4"/>
    <n v="3"/>
    <s v="MA Chidambaram Stadium, Chepauk"/>
    <n v="3"/>
    <s v="field"/>
    <n v="1"/>
    <n v="1"/>
    <n v="0"/>
    <s v="Tie"/>
    <s v="NULL"/>
    <n v="4"/>
    <n v="233"/>
    <n v="486"/>
    <n v="476"/>
    <s v="Chennai"/>
    <s v="India"/>
    <s v="Ma Chidambaram Stadium, Chepauk"/>
    <s v="Chennai"/>
    <s v="India"/>
    <n v="2010"/>
    <n v="3"/>
    <s v="Chennai Super Kings"/>
    <s v="CSK"/>
    <s v="Kings XI Punjab"/>
    <m/>
    <s v="Kings XI Punjab"/>
    <s v="Non-Standard"/>
    <x v="2"/>
  </r>
  <r>
    <n v="419127"/>
    <d v="2010-03-22T00:00:00"/>
    <n v="7"/>
    <n v="1"/>
    <n v="3"/>
    <s v="Brabourne Stadium"/>
    <n v="1"/>
    <s v="bat"/>
    <n v="0"/>
    <n v="1"/>
    <n v="0"/>
    <s v="by wickets"/>
    <n v="7"/>
    <n v="7"/>
    <n v="133"/>
    <n v="485"/>
    <n v="490"/>
    <s v="Mumbai"/>
    <s v="India"/>
    <s v="Brabourne Stadium"/>
    <s v="Mumbai"/>
    <s v="India"/>
    <n v="2010"/>
    <n v="3"/>
    <s v="Mumbai Indians"/>
    <s v="MI"/>
    <s v="Kolkata Knight Riders"/>
    <m/>
    <s v="Mumbai Indians"/>
    <s v="Standard"/>
    <x v="1"/>
  </r>
  <r>
    <n v="419128"/>
    <d v="2010-03-23T00:00:00"/>
    <n v="2"/>
    <n v="3"/>
    <n v="3"/>
    <s v="M Chinnaswamy Stadium"/>
    <n v="3"/>
    <s v="field"/>
    <n v="0"/>
    <n v="1"/>
    <n v="0"/>
    <s v="by runs"/>
    <n v="36"/>
    <n v="2"/>
    <n v="46"/>
    <n v="477"/>
    <n v="513"/>
    <s v="Bangalore"/>
    <s v="India"/>
    <s v="M Chinnaswamy Stadium"/>
    <s v="Bangalore"/>
    <s v="India"/>
    <n v="2010"/>
    <n v="3"/>
    <s v="Royal Challengers Bangalore"/>
    <s v="RCB"/>
    <s v="Chennai Super Kings"/>
    <m/>
    <s v="Royal Challengers Bangalore"/>
    <s v="Standard"/>
    <x v="0"/>
  </r>
  <r>
    <n v="419129"/>
    <d v="2010-03-24T00:00:00"/>
    <n v="4"/>
    <n v="5"/>
    <n v="3"/>
    <s v="Punjab Cricket Association Stadium, Mohali"/>
    <n v="4"/>
    <s v="field"/>
    <n v="0"/>
    <n v="1"/>
    <n v="0"/>
    <s v="by runs"/>
    <n v="31"/>
    <n v="5"/>
    <n v="230"/>
    <n v="478"/>
    <n v="488"/>
    <s v="Chandigarh"/>
    <s v="India"/>
    <s v="Punjab Cricket Association Stadium, Mohali"/>
    <s v="Chandigarh"/>
    <s v="India"/>
    <n v="2010"/>
    <n v="3"/>
    <s v="Kings XI Punjab"/>
    <s v="KXIP"/>
    <s v="Rajasthan Royals"/>
    <m/>
    <s v="Rajasthan Royals"/>
    <s v="Standard"/>
    <x v="0"/>
  </r>
  <r>
    <n v="419130"/>
    <d v="2010-03-25T00:00:00"/>
    <n v="7"/>
    <n v="3"/>
    <n v="3"/>
    <s v="Brabourne Stadium"/>
    <n v="7"/>
    <s v="field"/>
    <n v="0"/>
    <n v="1"/>
    <n v="0"/>
    <s v="by wickets"/>
    <n v="5"/>
    <n v="7"/>
    <n v="133"/>
    <n v="474"/>
    <n v="492"/>
    <s v="Mumbai"/>
    <s v="India"/>
    <s v="Brabourne Stadium"/>
    <s v="Mumbai"/>
    <s v="India"/>
    <n v="2010"/>
    <n v="3"/>
    <s v="Mumbai Indians"/>
    <s v="MI"/>
    <s v="Chennai Super Kings"/>
    <m/>
    <s v="Mumbai Indians"/>
    <s v="Standard"/>
    <x v="1"/>
  </r>
  <r>
    <n v="419131"/>
    <d v="2010-03-26T00:00:00"/>
    <n v="5"/>
    <n v="8"/>
    <n v="3"/>
    <s v="Sardar Patel Stadium, Motera"/>
    <n v="8"/>
    <s v="bat"/>
    <n v="0"/>
    <n v="1"/>
    <n v="0"/>
    <s v="by wickets"/>
    <n v="8"/>
    <n v="5"/>
    <n v="31"/>
    <n v="482"/>
    <n v="490"/>
    <s v="Ahmedabad"/>
    <s v="India"/>
    <s v="Sardar Patel Stadium, Motera"/>
    <s v="Ahmedabad"/>
    <s v="India"/>
    <n v="2010"/>
    <n v="3"/>
    <s v="Rajasthan Royals"/>
    <s v="RR"/>
    <s v="Deccan Chargers"/>
    <m/>
    <s v="Rajasthan Royals"/>
    <s v="Standard"/>
    <x v="1"/>
  </r>
  <r>
    <n v="419132"/>
    <d v="2010-03-27T00:00:00"/>
    <n v="4"/>
    <n v="1"/>
    <n v="3"/>
    <s v="Punjab Cricket Association Stadium, Mohali"/>
    <n v="1"/>
    <s v="bat"/>
    <n v="0"/>
    <n v="1"/>
    <n v="0"/>
    <s v="by runs"/>
    <n v="39"/>
    <n v="1"/>
    <n v="87"/>
    <n v="478"/>
    <n v="489"/>
    <s v="Chandigarh"/>
    <s v="India"/>
    <s v="Punjab Cricket Association Stadium, Mohali"/>
    <s v="Chandigarh"/>
    <s v="India"/>
    <n v="2010"/>
    <n v="3"/>
    <s v="Kings XI Punjab"/>
    <s v="KXIP"/>
    <s v="Kolkata Knight Riders"/>
    <m/>
    <s v="Kolkata Knight Riders"/>
    <s v="Standard"/>
    <x v="0"/>
  </r>
  <r>
    <n v="419133"/>
    <d v="2010-03-25T00:00:00"/>
    <n v="2"/>
    <n v="6"/>
    <n v="3"/>
    <s v="M Chinnaswamy Stadium"/>
    <n v="2"/>
    <s v="field"/>
    <n v="0"/>
    <n v="1"/>
    <n v="0"/>
    <s v="by runs"/>
    <n v="17"/>
    <n v="6"/>
    <n v="237"/>
    <n v="480"/>
    <n v="477"/>
    <s v="Bangalore"/>
    <s v="India"/>
    <s v="M Chinnaswamy Stadium"/>
    <s v="Bangalore"/>
    <s v="India"/>
    <n v="2010"/>
    <n v="3"/>
    <s v="Royal Challengers Bangalore"/>
    <s v="RCB"/>
    <s v="Delhi Daredevils"/>
    <m/>
    <s v="Delhi Daredevils"/>
    <s v="Standard"/>
    <x v="0"/>
  </r>
  <r>
    <n v="419134"/>
    <d v="2010-03-28T00:00:00"/>
    <n v="5"/>
    <n v="3"/>
    <n v="3"/>
    <s v="Sardar Patel Stadium, Motera"/>
    <n v="5"/>
    <s v="bat"/>
    <n v="0"/>
    <n v="1"/>
    <n v="0"/>
    <s v="by runs"/>
    <n v="17"/>
    <n v="5"/>
    <n v="183"/>
    <n v="485"/>
    <n v="490"/>
    <s v="Ahmedabad"/>
    <s v="India"/>
    <s v="Sardar Patel Stadium, Motera"/>
    <s v="Ahmedabad"/>
    <s v="India"/>
    <n v="2010"/>
    <n v="3"/>
    <s v="Rajasthan Royals"/>
    <s v="RR"/>
    <s v="Chennai Super Kings"/>
    <m/>
    <s v="Rajasthan Royals"/>
    <s v="Standard"/>
    <x v="0"/>
  </r>
  <r>
    <n v="419135"/>
    <d v="2010-03-28T00:00:00"/>
    <n v="8"/>
    <n v="7"/>
    <n v="3"/>
    <s v="Dr DY Patil Sports Academy"/>
    <n v="8"/>
    <s v="field"/>
    <n v="0"/>
    <n v="1"/>
    <n v="0"/>
    <s v="by runs"/>
    <n v="41"/>
    <n v="7"/>
    <n v="50"/>
    <n v="491"/>
    <n v="486"/>
    <s v="Mumbai"/>
    <s v="India"/>
    <s v="Dr Dy Patil Sports Academy"/>
    <s v="Mumbai"/>
    <s v="India"/>
    <n v="2010"/>
    <n v="3"/>
    <s v="Deccan Chargers"/>
    <s v="DC"/>
    <s v="Mumbai Indians"/>
    <m/>
    <s v="Mumbai Indians"/>
    <s v="Standard"/>
    <x v="0"/>
  </r>
  <r>
    <n v="419136"/>
    <d v="2010-03-29T00:00:00"/>
    <n v="6"/>
    <n v="1"/>
    <n v="3"/>
    <s v="Feroz Shah Kotla"/>
    <n v="6"/>
    <s v="bat"/>
    <n v="0"/>
    <n v="1"/>
    <n v="0"/>
    <s v="by runs"/>
    <n v="40"/>
    <n v="6"/>
    <n v="187"/>
    <n v="485"/>
    <n v="490"/>
    <s v="Delhi"/>
    <s v="India"/>
    <s v="Feroz Shah Kotla"/>
    <s v="Delhi"/>
    <s v="India"/>
    <n v="2010"/>
    <n v="3"/>
    <s v="Delhi Daredevils"/>
    <s v="DD"/>
    <s v="Kolkata Knight Riders"/>
    <m/>
    <s v="Delhi Daredevils"/>
    <s v="Standard"/>
    <x v="0"/>
  </r>
  <r>
    <n v="419137"/>
    <d v="2010-03-30T00:00:00"/>
    <n v="7"/>
    <n v="4"/>
    <n v="3"/>
    <s v="Brabourne Stadium"/>
    <n v="7"/>
    <s v="field"/>
    <n v="0"/>
    <n v="1"/>
    <n v="0"/>
    <s v="by wickets"/>
    <n v="4"/>
    <n v="7"/>
    <n v="194"/>
    <n v="478"/>
    <n v="488"/>
    <s v="Mumbai"/>
    <s v="India"/>
    <s v="Brabourne Stadium"/>
    <s v="Mumbai"/>
    <s v="India"/>
    <n v="2010"/>
    <n v="3"/>
    <s v="Mumbai Indians"/>
    <s v="MI"/>
    <s v="Kings XI Punjab"/>
    <m/>
    <s v="Mumbai Indians"/>
    <s v="Standard"/>
    <x v="1"/>
  </r>
  <r>
    <n v="419138"/>
    <d v="2010-03-31T00:00:00"/>
    <n v="3"/>
    <n v="2"/>
    <n v="3"/>
    <s v="MA Chidambaram Stadium, Chepauk"/>
    <n v="2"/>
    <s v="bat"/>
    <n v="0"/>
    <n v="1"/>
    <n v="0"/>
    <s v="by wickets"/>
    <n v="5"/>
    <n v="3"/>
    <n v="185"/>
    <n v="480"/>
    <n v="477"/>
    <s v="Chennai"/>
    <s v="India"/>
    <s v="Ma Chidambaram Stadium, Chepauk"/>
    <s v="Chennai"/>
    <s v="India"/>
    <n v="2010"/>
    <n v="3"/>
    <s v="Chennai Super Kings"/>
    <s v="CSK"/>
    <s v="Royal Challengers Bangalore"/>
    <m/>
    <s v="Chennai Super Kings"/>
    <s v="Standard"/>
    <x v="1"/>
  </r>
  <r>
    <n v="419139"/>
    <d v="2010-03-31T00:00:00"/>
    <n v="6"/>
    <n v="5"/>
    <n v="3"/>
    <s v="Feroz Shah Kotla"/>
    <n v="6"/>
    <s v="bat"/>
    <n v="0"/>
    <n v="1"/>
    <n v="0"/>
    <s v="by runs"/>
    <n v="67"/>
    <n v="6"/>
    <n v="88"/>
    <n v="482"/>
    <n v="490"/>
    <s v="Delhi"/>
    <s v="India"/>
    <s v="Feroz Shah Kotla"/>
    <s v="Delhi"/>
    <s v="India"/>
    <n v="2010"/>
    <n v="3"/>
    <s v="Delhi Daredevils"/>
    <s v="DD"/>
    <s v="Rajasthan Royals"/>
    <m/>
    <s v="Delhi Daredevils"/>
    <s v="Standard"/>
    <x v="0"/>
  </r>
  <r>
    <n v="419140"/>
    <d v="2010-04-01T00:00:00"/>
    <n v="1"/>
    <n v="8"/>
    <n v="3"/>
    <s v="Eden Gardens"/>
    <n v="1"/>
    <s v="bat"/>
    <n v="0"/>
    <n v="1"/>
    <n v="0"/>
    <s v="by runs"/>
    <n v="24"/>
    <n v="1"/>
    <n v="1"/>
    <n v="486"/>
    <n v="476"/>
    <s v="Kolkata"/>
    <s v="India"/>
    <s v="Eden Gardens"/>
    <s v="Kolkata"/>
    <s v="India"/>
    <n v="2010"/>
    <n v="4"/>
    <s v="Kolkata Knight Riders"/>
    <s v="KKR"/>
    <s v="Deccan Chargers"/>
    <m/>
    <s v="Kolkata Knight Riders"/>
    <s v="Standard"/>
    <x v="0"/>
  </r>
  <r>
    <n v="419141"/>
    <d v="2010-04-02T00:00:00"/>
    <n v="4"/>
    <n v="2"/>
    <n v="3"/>
    <s v="Punjab Cricket Association Stadium, Mohali"/>
    <n v="4"/>
    <s v="bat"/>
    <n v="0"/>
    <n v="1"/>
    <n v="0"/>
    <s v="by wickets"/>
    <n v="6"/>
    <n v="2"/>
    <n v="158"/>
    <n v="474"/>
    <n v="481"/>
    <s v="Chandigarh"/>
    <s v="India"/>
    <s v="Punjab Cricket Association Stadium, Mohali"/>
    <s v="Chandigarh"/>
    <s v="India"/>
    <n v="2010"/>
    <n v="4"/>
    <s v="Kings XI Punjab"/>
    <s v="KXIP"/>
    <s v="Royal Challengers Bangalore"/>
    <m/>
    <s v="Royal Challengers Bangalore"/>
    <s v="Standard"/>
    <x v="1"/>
  </r>
  <r>
    <n v="419142"/>
    <d v="2010-04-03T00:00:00"/>
    <n v="3"/>
    <n v="5"/>
    <n v="3"/>
    <s v="MA Chidambaram Stadium, Chepauk"/>
    <n v="3"/>
    <s v="bat"/>
    <n v="0"/>
    <n v="1"/>
    <n v="0"/>
    <s v="by runs"/>
    <n v="23"/>
    <n v="3"/>
    <n v="185"/>
    <n v="477"/>
    <n v="513"/>
    <s v="Chennai"/>
    <s v="India"/>
    <s v="Ma Chidambaram Stadium, Chepauk"/>
    <s v="Chennai"/>
    <s v="India"/>
    <n v="2010"/>
    <n v="4"/>
    <s v="Chennai Super Kings"/>
    <s v="CSK"/>
    <s v="Rajasthan Royals"/>
    <m/>
    <s v="Chennai Super Kings"/>
    <s v="Standard"/>
    <x v="0"/>
  </r>
  <r>
    <n v="419143"/>
    <d v="2010-04-03T00:00:00"/>
    <n v="7"/>
    <n v="8"/>
    <n v="3"/>
    <s v="Brabourne Stadium"/>
    <n v="7"/>
    <s v="bat"/>
    <n v="0"/>
    <n v="1"/>
    <n v="0"/>
    <s v="by runs"/>
    <n v="63"/>
    <n v="7"/>
    <n v="208"/>
    <n v="478"/>
    <n v="489"/>
    <s v="Mumbai"/>
    <s v="India"/>
    <s v="Brabourne Stadium"/>
    <s v="Mumbai"/>
    <s v="India"/>
    <n v="2010"/>
    <n v="4"/>
    <s v="Mumbai Indians"/>
    <s v="MI"/>
    <s v="Deccan Chargers"/>
    <m/>
    <s v="Mumbai Indians"/>
    <s v="Standard"/>
    <x v="0"/>
  </r>
  <r>
    <n v="419144"/>
    <d v="2010-04-04T00:00:00"/>
    <n v="1"/>
    <n v="4"/>
    <n v="3"/>
    <s v="Eden Gardens"/>
    <n v="1"/>
    <s v="bat"/>
    <n v="0"/>
    <n v="1"/>
    <n v="0"/>
    <s v="by wickets"/>
    <n v="8"/>
    <n v="4"/>
    <n v="64"/>
    <n v="483"/>
    <n v="476"/>
    <s v="Kolkata"/>
    <s v="India"/>
    <s v="Eden Gardens"/>
    <s v="Kolkata"/>
    <s v="India"/>
    <n v="2010"/>
    <n v="4"/>
    <s v="Kolkata Knight Riders"/>
    <s v="KKR"/>
    <s v="Kings XI Punjab"/>
    <m/>
    <s v="Kings XI Punjab"/>
    <s v="Standard"/>
    <x v="1"/>
  </r>
  <r>
    <n v="419145"/>
    <d v="2010-04-04T00:00:00"/>
    <n v="6"/>
    <n v="2"/>
    <n v="3"/>
    <s v="Feroz Shah Kotla"/>
    <n v="6"/>
    <s v="bat"/>
    <n v="0"/>
    <n v="1"/>
    <n v="0"/>
    <s v="by runs"/>
    <n v="37"/>
    <n v="6"/>
    <n v="241"/>
    <n v="474"/>
    <n v="481"/>
    <s v="Delhi"/>
    <s v="India"/>
    <s v="Feroz Shah Kotla"/>
    <s v="Delhi"/>
    <s v="India"/>
    <n v="2010"/>
    <n v="4"/>
    <s v="Delhi Daredevils"/>
    <s v="DD"/>
    <s v="Royal Challengers Bangalore"/>
    <m/>
    <s v="Delhi Daredevils"/>
    <s v="Standard"/>
    <x v="0"/>
  </r>
  <r>
    <n v="419146"/>
    <d v="2010-04-05T00:00:00"/>
    <n v="8"/>
    <n v="5"/>
    <n v="3"/>
    <s v="Vidarbha Cricket Association Stadium, Jamtha"/>
    <n v="5"/>
    <s v="bat"/>
    <n v="0"/>
    <n v="1"/>
    <n v="0"/>
    <s v="by runs"/>
    <n v="2"/>
    <n v="5"/>
    <n v="38"/>
    <n v="482"/>
    <n v="490"/>
    <s v="Nagpur"/>
    <s v="India"/>
    <s v="Vidarbha Cricket Association Stadium, Jamtha"/>
    <s v="Nagpur"/>
    <s v="India"/>
    <n v="2010"/>
    <n v="4"/>
    <s v="Deccan Chargers"/>
    <s v="DC"/>
    <s v="Rajasthan Royals"/>
    <m/>
    <s v="Rajasthan Royals"/>
    <s v="Standard"/>
    <x v="0"/>
  </r>
  <r>
    <n v="419147"/>
    <d v="2010-04-06T00:00:00"/>
    <n v="3"/>
    <n v="7"/>
    <n v="3"/>
    <s v="MA Chidambaram Stadium, Chepauk"/>
    <n v="3"/>
    <s v="bat"/>
    <n v="0"/>
    <n v="1"/>
    <n v="0"/>
    <s v="by runs"/>
    <n v="24"/>
    <n v="3"/>
    <n v="21"/>
    <n v="483"/>
    <n v="476"/>
    <s v="Chennai"/>
    <s v="India"/>
    <s v="Ma Chidambaram Stadium, Chepauk"/>
    <s v="Chennai"/>
    <s v="India"/>
    <n v="2010"/>
    <n v="4"/>
    <s v="Chennai Super Kings"/>
    <s v="CSK"/>
    <s v="Mumbai Indians"/>
    <m/>
    <s v="Chennai Super Kings"/>
    <s v="Standard"/>
    <x v="0"/>
  </r>
  <r>
    <n v="419148"/>
    <d v="2010-04-07T00:00:00"/>
    <n v="5"/>
    <n v="4"/>
    <n v="3"/>
    <s v="Sawai Mansingh Stadium"/>
    <n v="4"/>
    <s v="bat"/>
    <n v="0"/>
    <n v="1"/>
    <n v="0"/>
    <s v="by wickets"/>
    <n v="9"/>
    <n v="5"/>
    <n v="224"/>
    <n v="489"/>
    <n v="488"/>
    <s v="Jaipur"/>
    <s v="India"/>
    <s v="Sawai Mansingh Stadium"/>
    <s v="Jaipur"/>
    <s v="India"/>
    <n v="2010"/>
    <n v="4"/>
    <s v="Rajasthan Royals"/>
    <s v="RR"/>
    <s v="Kings XI Punjab"/>
    <m/>
    <s v="Rajasthan Royals"/>
    <s v="Standard"/>
    <x v="1"/>
  </r>
  <r>
    <n v="419149"/>
    <d v="2010-04-07T00:00:00"/>
    <n v="1"/>
    <n v="6"/>
    <n v="3"/>
    <s v="Eden Gardens"/>
    <n v="1"/>
    <s v="bat"/>
    <n v="0"/>
    <n v="1"/>
    <n v="0"/>
    <s v="by runs"/>
    <n v="14"/>
    <n v="1"/>
    <n v="1"/>
    <n v="480"/>
    <n v="477"/>
    <s v="Kolkata"/>
    <s v="India"/>
    <s v="Eden Gardens"/>
    <s v="Kolkata"/>
    <s v="India"/>
    <n v="2010"/>
    <n v="4"/>
    <s v="Kolkata Knight Riders"/>
    <s v="KKR"/>
    <s v="Delhi Daredevils"/>
    <m/>
    <s v="Kolkata Knight Riders"/>
    <s v="Standard"/>
    <x v="0"/>
  </r>
  <r>
    <n v="419150"/>
    <d v="2010-04-08T00:00:00"/>
    <n v="2"/>
    <n v="8"/>
    <n v="3"/>
    <s v="M Chinnaswamy Stadium"/>
    <n v="8"/>
    <s v="field"/>
    <n v="0"/>
    <n v="1"/>
    <n v="0"/>
    <s v="by wickets"/>
    <n v="7"/>
    <n v="8"/>
    <n v="178"/>
    <n v="483"/>
    <n v="476"/>
    <s v="Bangalore"/>
    <s v="India"/>
    <s v="M Chinnaswamy Stadium"/>
    <s v="Bangalore"/>
    <s v="India"/>
    <n v="2010"/>
    <n v="4"/>
    <s v="Royal Challengers Bangalore"/>
    <s v="RCB"/>
    <s v="Deccan Chargers"/>
    <m/>
    <s v="Deccan Chargers"/>
    <s v="Standard"/>
    <x v="1"/>
  </r>
  <r>
    <n v="419151"/>
    <d v="2010-04-09T00:00:00"/>
    <n v="4"/>
    <n v="7"/>
    <n v="3"/>
    <s v="Punjab Cricket Association Stadium, Mohali"/>
    <n v="7"/>
    <s v="bat"/>
    <n v="0"/>
    <n v="1"/>
    <n v="0"/>
    <s v="by wickets"/>
    <n v="6"/>
    <n v="4"/>
    <n v="26"/>
    <n v="481"/>
    <n v="492"/>
    <s v="Chandigarh"/>
    <s v="India"/>
    <s v="Punjab Cricket Association Stadium, Mohali"/>
    <s v="Chandigarh"/>
    <s v="India"/>
    <n v="2010"/>
    <n v="4"/>
    <s v="Kings XI Punjab"/>
    <s v="KXIP"/>
    <s v="Mumbai Indians"/>
    <m/>
    <s v="Kings XI Punjab"/>
    <s v="Standard"/>
    <x v="1"/>
  </r>
  <r>
    <n v="419152"/>
    <d v="2010-04-10T00:00:00"/>
    <n v="8"/>
    <n v="3"/>
    <n v="3"/>
    <s v="Vidarbha Cricket Association Stadium, Jamtha"/>
    <n v="3"/>
    <s v="bat"/>
    <n v="0"/>
    <n v="1"/>
    <n v="0"/>
    <s v="by wickets"/>
    <n v="6"/>
    <n v="8"/>
    <n v="188"/>
    <n v="482"/>
    <n v="490"/>
    <s v="Nagpur"/>
    <s v="India"/>
    <s v="Vidarbha Cricket Association Stadium, Jamtha"/>
    <s v="Nagpur"/>
    <s v="India"/>
    <n v="2010"/>
    <n v="4"/>
    <s v="Deccan Chargers"/>
    <s v="DC"/>
    <s v="Chennai Super Kings"/>
    <m/>
    <s v="Deccan Chargers"/>
    <s v="Standard"/>
    <x v="1"/>
  </r>
  <r>
    <n v="419153"/>
    <d v="2010-04-10T00:00:00"/>
    <n v="2"/>
    <n v="1"/>
    <n v="3"/>
    <s v="M Chinnaswamy Stadium"/>
    <n v="2"/>
    <s v="field"/>
    <n v="0"/>
    <n v="1"/>
    <n v="0"/>
    <s v="by wickets"/>
    <n v="7"/>
    <n v="2"/>
    <n v="81"/>
    <n v="486"/>
    <n v="476"/>
    <s v="Bangalore"/>
    <s v="India"/>
    <s v="M Chinnaswamy Stadium"/>
    <s v="Bangalore"/>
    <s v="India"/>
    <n v="2010"/>
    <n v="4"/>
    <s v="Royal Challengers Bangalore"/>
    <s v="RCB"/>
    <s v="Kolkata Knight Riders"/>
    <m/>
    <s v="Royal Challengers Bangalore"/>
    <s v="Standard"/>
    <x v="1"/>
  </r>
  <r>
    <n v="419154"/>
    <d v="2010-04-11T00:00:00"/>
    <n v="6"/>
    <n v="4"/>
    <n v="3"/>
    <s v="Feroz Shah Kotla"/>
    <n v="6"/>
    <s v="bat"/>
    <n v="0"/>
    <n v="1"/>
    <n v="0"/>
    <s v="by wickets"/>
    <n v="7"/>
    <n v="4"/>
    <n v="67"/>
    <n v="474"/>
    <n v="492"/>
    <s v="Delhi"/>
    <s v="India"/>
    <s v="Feroz Shah Kotla"/>
    <s v="Delhi"/>
    <s v="India"/>
    <n v="2010"/>
    <n v="4"/>
    <s v="Delhi Daredevils"/>
    <s v="DD"/>
    <s v="Kings XI Punjab"/>
    <m/>
    <s v="Kings XI Punjab"/>
    <s v="Standard"/>
    <x v="1"/>
  </r>
  <r>
    <n v="419155"/>
    <d v="2010-04-11T00:00:00"/>
    <n v="5"/>
    <n v="7"/>
    <n v="3"/>
    <s v="Sawai Mansingh Stadium"/>
    <n v="5"/>
    <s v="field"/>
    <n v="0"/>
    <n v="1"/>
    <n v="0"/>
    <s v="by runs"/>
    <n v="37"/>
    <n v="7"/>
    <n v="133"/>
    <n v="478"/>
    <n v="488"/>
    <s v="Jaipur"/>
    <s v="India"/>
    <s v="Sawai Mansingh Stadium"/>
    <s v="Jaipur"/>
    <s v="India"/>
    <n v="2010"/>
    <n v="4"/>
    <s v="Rajasthan Royals"/>
    <s v="RR"/>
    <s v="Mumbai Indians"/>
    <m/>
    <s v="Mumbai Indians"/>
    <s v="Standard"/>
    <x v="0"/>
  </r>
  <r>
    <n v="419156"/>
    <d v="2010-04-12T00:00:00"/>
    <n v="8"/>
    <n v="2"/>
    <n v="3"/>
    <s v="Vidarbha Cricket Association Stadium, Jamtha"/>
    <n v="2"/>
    <s v="field"/>
    <n v="0"/>
    <n v="1"/>
    <n v="0"/>
    <s v="by runs"/>
    <n v="13"/>
    <n v="8"/>
    <n v="256"/>
    <n v="477"/>
    <n v="513"/>
    <s v="Nagpur"/>
    <s v="India"/>
    <s v="Vidarbha Cricket Association Stadium, Jamtha"/>
    <s v="Nagpur"/>
    <s v="India"/>
    <n v="2010"/>
    <n v="4"/>
    <s v="Deccan Chargers"/>
    <s v="DC"/>
    <s v="Royal Challengers Bangalore"/>
    <m/>
    <s v="Deccan Chargers"/>
    <s v="Standard"/>
    <x v="0"/>
  </r>
  <r>
    <n v="419157"/>
    <d v="2010-04-13T00:00:00"/>
    <n v="7"/>
    <n v="6"/>
    <n v="3"/>
    <s v="Brabourne Stadium"/>
    <n v="7"/>
    <s v="bat"/>
    <n v="0"/>
    <n v="1"/>
    <n v="0"/>
    <s v="by runs"/>
    <n v="39"/>
    <n v="7"/>
    <n v="221"/>
    <n v="483"/>
    <n v="476"/>
    <s v="Mumbai"/>
    <s v="India"/>
    <s v="Brabourne Stadium"/>
    <s v="Mumbai"/>
    <s v="India"/>
    <n v="2010"/>
    <n v="4"/>
    <s v="Mumbai Indians"/>
    <s v="MI"/>
    <s v="Delhi Daredevils"/>
    <m/>
    <s v="Mumbai Indians"/>
    <s v="Standard"/>
    <x v="0"/>
  </r>
  <r>
    <n v="419158"/>
    <d v="2010-04-13T00:00:00"/>
    <n v="3"/>
    <n v="1"/>
    <n v="3"/>
    <s v="MA Chidambaram Stadium, Chepauk"/>
    <n v="1"/>
    <s v="bat"/>
    <n v="0"/>
    <n v="1"/>
    <n v="0"/>
    <s v="by wickets"/>
    <n v="9"/>
    <n v="3"/>
    <n v="201"/>
    <n v="485"/>
    <n v="490"/>
    <s v="Chennai"/>
    <s v="India"/>
    <s v="Ma Chidambaram Stadium, Chepauk"/>
    <s v="Chennai"/>
    <s v="India"/>
    <n v="2010"/>
    <n v="4"/>
    <s v="Chennai Super Kings"/>
    <s v="CSK"/>
    <s v="Kolkata Knight Riders"/>
    <m/>
    <s v="Chennai Super Kings"/>
    <s v="Standard"/>
    <x v="1"/>
  </r>
  <r>
    <n v="419159"/>
    <d v="2010-04-14T00:00:00"/>
    <n v="5"/>
    <n v="2"/>
    <n v="3"/>
    <s v="Sawai Mansingh Stadium"/>
    <n v="5"/>
    <s v="bat"/>
    <n v="0"/>
    <n v="1"/>
    <n v="0"/>
    <s v="by wickets"/>
    <n v="5"/>
    <n v="2"/>
    <n v="158"/>
    <n v="478"/>
    <n v="489"/>
    <s v="Jaipur"/>
    <s v="India"/>
    <s v="Sawai Mansingh Stadium"/>
    <s v="Jaipur"/>
    <s v="India"/>
    <n v="2010"/>
    <n v="4"/>
    <s v="Rajasthan Royals"/>
    <s v="RR"/>
    <s v="Royal Challengers Bangalore"/>
    <m/>
    <s v="Royal Challengers Bangalore"/>
    <s v="Standard"/>
    <x v="1"/>
  </r>
  <r>
    <n v="419160"/>
    <d v="2010-04-15T00:00:00"/>
    <n v="3"/>
    <n v="6"/>
    <n v="3"/>
    <s v="MA Chidambaram Stadium, Chepauk"/>
    <n v="3"/>
    <s v="bat"/>
    <n v="0"/>
    <n v="1"/>
    <n v="0"/>
    <s v="by wickets"/>
    <n v="6"/>
    <n v="6"/>
    <n v="40"/>
    <n v="482"/>
    <n v="485"/>
    <s v="Chennai"/>
    <s v="India"/>
    <s v="Ma Chidambaram Stadium, Chepauk"/>
    <s v="Chennai"/>
    <s v="India"/>
    <n v="2010"/>
    <n v="4"/>
    <s v="Chennai Super Kings"/>
    <s v="CSK"/>
    <s v="Delhi Daredevils"/>
    <m/>
    <s v="Delhi Daredevils"/>
    <s v="Standard"/>
    <x v="1"/>
  </r>
  <r>
    <n v="419161"/>
    <d v="2010-04-16T00:00:00"/>
    <n v="4"/>
    <n v="8"/>
    <n v="3"/>
    <s v="Himachal Pradesh Cricket Association Stadium"/>
    <n v="8"/>
    <s v="field"/>
    <n v="0"/>
    <n v="1"/>
    <n v="0"/>
    <s v="by wickets"/>
    <n v="5"/>
    <n v="8"/>
    <n v="57"/>
    <n v="481"/>
    <n v="492"/>
    <s v="Dharamsala"/>
    <s v="India"/>
    <s v="Himachal Pradesh Cricket Association Stadium"/>
    <s v="Dharamsala"/>
    <s v="India"/>
    <n v="2010"/>
    <n v="4"/>
    <s v="Kings XI Punjab"/>
    <s v="KXIP"/>
    <s v="Deccan Chargers"/>
    <m/>
    <s v="Deccan Chargers"/>
    <s v="Standard"/>
    <x v="1"/>
  </r>
  <r>
    <n v="419162"/>
    <d v="2010-04-17T00:00:00"/>
    <n v="2"/>
    <n v="7"/>
    <n v="3"/>
    <s v="M Chinnaswamy Stadium"/>
    <n v="2"/>
    <s v="field"/>
    <n v="0"/>
    <n v="1"/>
    <n v="0"/>
    <s v="by runs"/>
    <n v="57"/>
    <n v="7"/>
    <n v="210"/>
    <n v="482"/>
    <n v="490"/>
    <s v="Bangalore"/>
    <s v="India"/>
    <s v="M Chinnaswamy Stadium"/>
    <s v="Bangalore"/>
    <s v="India"/>
    <n v="2010"/>
    <n v="4"/>
    <s v="Royal Challengers Bangalore"/>
    <s v="RCB"/>
    <s v="Mumbai Indians"/>
    <m/>
    <s v="Mumbai Indians"/>
    <s v="Standard"/>
    <x v="0"/>
  </r>
  <r>
    <n v="419163"/>
    <d v="2010-04-17T00:00:00"/>
    <n v="1"/>
    <n v="5"/>
    <n v="3"/>
    <s v="Eden Gardens"/>
    <n v="5"/>
    <s v="bat"/>
    <n v="0"/>
    <n v="1"/>
    <n v="0"/>
    <s v="by wickets"/>
    <n v="8"/>
    <n v="1"/>
    <n v="346"/>
    <n v="480"/>
    <n v="513"/>
    <s v="Kolkata"/>
    <s v="India"/>
    <s v="Eden Gardens"/>
    <s v="Kolkata"/>
    <s v="India"/>
    <n v="2010"/>
    <n v="4"/>
    <s v="Kolkata Knight Riders"/>
    <s v="KKR"/>
    <s v="Rajasthan Royals"/>
    <m/>
    <s v="Kolkata Knight Riders"/>
    <s v="Standard"/>
    <x v="1"/>
  </r>
  <r>
    <n v="419164"/>
    <d v="2010-04-18T00:00:00"/>
    <n v="4"/>
    <n v="3"/>
    <n v="3"/>
    <s v="Himachal Pradesh Cricket Association Stadium"/>
    <n v="3"/>
    <s v="field"/>
    <n v="0"/>
    <n v="1"/>
    <n v="0"/>
    <s v="by wickets"/>
    <n v="6"/>
    <n v="3"/>
    <n v="20"/>
    <n v="474"/>
    <n v="492"/>
    <s v="Dharamsala"/>
    <s v="India"/>
    <s v="Himachal Pradesh Cricket Association Stadium"/>
    <s v="Dharamsala"/>
    <s v="India"/>
    <n v="2010"/>
    <n v="4"/>
    <s v="Kings XI Punjab"/>
    <s v="KXIP"/>
    <s v="Chennai Super Kings"/>
    <m/>
    <s v="Chennai Super Kings"/>
    <s v="Standard"/>
    <x v="1"/>
  </r>
  <r>
    <n v="419165"/>
    <d v="2010-04-18T00:00:00"/>
    <n v="6"/>
    <n v="8"/>
    <n v="3"/>
    <s v="Feroz Shah Kotla"/>
    <n v="8"/>
    <s v="bat"/>
    <n v="0"/>
    <n v="1"/>
    <n v="0"/>
    <s v="by runs"/>
    <n v="11"/>
    <n v="8"/>
    <n v="56"/>
    <n v="478"/>
    <n v="488"/>
    <s v="Delhi"/>
    <s v="India"/>
    <s v="Feroz Shah Kotla"/>
    <s v="Delhi"/>
    <s v="India"/>
    <n v="2010"/>
    <n v="4"/>
    <s v="Delhi Daredevils"/>
    <s v="DD"/>
    <s v="Deccan Chargers"/>
    <m/>
    <s v="Deccan Chargers"/>
    <s v="Standard"/>
    <x v="0"/>
  </r>
  <r>
    <n v="419166"/>
    <d v="2010-04-19T00:00:00"/>
    <n v="1"/>
    <n v="7"/>
    <n v="3"/>
    <s v="Eden Gardens"/>
    <n v="7"/>
    <s v="bat"/>
    <n v="0"/>
    <n v="1"/>
    <n v="0"/>
    <s v="by wickets"/>
    <n v="9"/>
    <n v="1"/>
    <n v="83"/>
    <n v="480"/>
    <n v="477"/>
    <s v="Kolkata"/>
    <s v="India"/>
    <s v="Eden Gardens"/>
    <s v="Kolkata"/>
    <s v="India"/>
    <n v="2010"/>
    <n v="4"/>
    <s v="Kolkata Knight Riders"/>
    <s v="KKR"/>
    <s v="Mumbai Indians"/>
    <m/>
    <s v="Kolkata Knight Riders"/>
    <s v="Standard"/>
    <x v="1"/>
  </r>
  <r>
    <n v="419167"/>
    <d v="2010-04-21T00:00:00"/>
    <n v="2"/>
    <n v="7"/>
    <n v="3"/>
    <s v="Dr DY Patil Sports Academy"/>
    <n v="7"/>
    <s v="bat"/>
    <n v="0"/>
    <n v="1"/>
    <n v="0"/>
    <s v="by runs"/>
    <n v="35"/>
    <n v="7"/>
    <n v="221"/>
    <n v="478"/>
    <n v="513"/>
    <s v="Mumbai"/>
    <s v="India"/>
    <s v="Dr Dy Patil Sports Academy"/>
    <s v="Mumbai"/>
    <s v="India"/>
    <n v="2010"/>
    <n v="4"/>
    <s v="Royal Challengers Bangalore"/>
    <s v="RCB"/>
    <s v="Mumbai Indians"/>
    <m/>
    <s v="Mumbai Indians"/>
    <s v="Standard"/>
    <x v="0"/>
  </r>
  <r>
    <n v="419168"/>
    <d v="2010-04-22T00:00:00"/>
    <n v="3"/>
    <n v="8"/>
    <n v="3"/>
    <s v="Dr DY Patil Sports Academy"/>
    <n v="3"/>
    <s v="bat"/>
    <n v="0"/>
    <n v="1"/>
    <n v="0"/>
    <s v="by runs"/>
    <n v="38"/>
    <n v="3"/>
    <n v="248"/>
    <n v="478"/>
    <n v="513"/>
    <s v="Mumbai"/>
    <s v="India"/>
    <s v="Dr Dy Patil Sports Academy"/>
    <s v="Mumbai"/>
    <s v="India"/>
    <n v="2010"/>
    <n v="4"/>
    <s v="Chennai Super Kings"/>
    <s v="CSK"/>
    <s v="Deccan Chargers"/>
    <m/>
    <s v="Chennai Super Kings"/>
    <s v="Standard"/>
    <x v="0"/>
  </r>
  <r>
    <n v="419169"/>
    <d v="2010-04-24T00:00:00"/>
    <n v="2"/>
    <n v="8"/>
    <n v="3"/>
    <s v="Dr DY Patil Sports Academy"/>
    <n v="8"/>
    <s v="bat"/>
    <n v="0"/>
    <n v="1"/>
    <n v="0"/>
    <s v="by wickets"/>
    <n v="9"/>
    <n v="2"/>
    <n v="124"/>
    <n v="477"/>
    <n v="490"/>
    <s v="Mumbai"/>
    <s v="India"/>
    <s v="Dr Dy Patil Sports Academy"/>
    <s v="Mumbai"/>
    <s v="India"/>
    <n v="2010"/>
    <n v="4"/>
    <s v="Royal Challengers Bangalore"/>
    <s v="RCB"/>
    <s v="Deccan Chargers"/>
    <m/>
    <s v="Royal Challengers Bangalore"/>
    <s v="Standard"/>
    <x v="1"/>
  </r>
  <r>
    <n v="419170"/>
    <d v="2010-04-25T00:00:00"/>
    <n v="3"/>
    <n v="7"/>
    <n v="3"/>
    <s v="Dr DY Patil Sports Academy"/>
    <n v="3"/>
    <s v="bat"/>
    <n v="0"/>
    <n v="1"/>
    <n v="0"/>
    <s v="by runs"/>
    <n v="22"/>
    <n v="3"/>
    <n v="21"/>
    <n v="477"/>
    <n v="490"/>
    <s v="Mumbai"/>
    <s v="India"/>
    <s v="Dr Dy Patil Sports Academy"/>
    <s v="Mumbai"/>
    <s v="India"/>
    <n v="2010"/>
    <n v="4"/>
    <s v="Chennai Super Kings"/>
    <s v="CSK"/>
    <s v="Mumbai Indians"/>
    <m/>
    <s v="Chennai Super Kings"/>
    <s v="Standard"/>
    <x v="0"/>
  </r>
  <r>
    <n v="501203"/>
    <d v="2011-04-08T00:00:00"/>
    <n v="3"/>
    <n v="1"/>
    <n v="4"/>
    <s v="MA Chidambaram Stadium, Chepauk"/>
    <n v="3"/>
    <s v="bat"/>
    <n v="0"/>
    <n v="1"/>
    <n v="0"/>
    <s v="by runs"/>
    <n v="2"/>
    <n v="3"/>
    <n v="125"/>
    <n v="478"/>
    <n v="493"/>
    <s v="Chennai"/>
    <s v="India"/>
    <s v="Ma Chidambaram Stadium, Chepauk"/>
    <s v="Chennai"/>
    <s v="India"/>
    <n v="2011"/>
    <n v="4"/>
    <s v="Chennai Super Kings"/>
    <s v="CSK"/>
    <s v="Kolkata Knight Riders"/>
    <m/>
    <s v="Chennai Super Kings"/>
    <s v="Standard"/>
    <x v="0"/>
  </r>
  <r>
    <n v="501204"/>
    <d v="2011-04-09T00:00:00"/>
    <n v="8"/>
    <n v="5"/>
    <n v="4"/>
    <s v="Rajiv Gandhi International Stadium, Uppal"/>
    <n v="5"/>
    <s v="field"/>
    <n v="0"/>
    <n v="1"/>
    <n v="0"/>
    <s v="by wickets"/>
    <n v="8"/>
    <n v="5"/>
    <n v="39"/>
    <n v="477"/>
    <n v="488"/>
    <s v="Hyderabad"/>
    <s v="India"/>
    <s v="Rajiv Gandhi International Stadium, Uppal"/>
    <s v="Hyderabad"/>
    <s v="India"/>
    <n v="2011"/>
    <n v="4"/>
    <s v="Deccan Chargers"/>
    <s v="DC"/>
    <s v="Rajasthan Royals"/>
    <m/>
    <s v="Rajasthan Royals"/>
    <s v="Standard"/>
    <x v="1"/>
  </r>
  <r>
    <n v="501205"/>
    <d v="2011-04-09T00:00:00"/>
    <n v="9"/>
    <n v="2"/>
    <n v="4"/>
    <s v="Nehru Stadium"/>
    <n v="9"/>
    <s v="bat"/>
    <n v="0"/>
    <n v="1"/>
    <n v="0"/>
    <s v="by wickets"/>
    <n v="6"/>
    <n v="2"/>
    <n v="110"/>
    <n v="482"/>
    <n v="486"/>
    <s v="Kochi"/>
    <s v="India"/>
    <s v="Nehru Stadium"/>
    <s v="Kochi"/>
    <s v="India"/>
    <n v="2011"/>
    <n v="4"/>
    <s v="Kochi Tuskers Kerala"/>
    <s v="KTK"/>
    <s v="Royal Challengers Bangalore"/>
    <m/>
    <s v="Royal Challengers Bangalore"/>
    <s v="Standard"/>
    <x v="1"/>
  </r>
  <r>
    <n v="501206"/>
    <d v="2011-04-10T00:00:00"/>
    <n v="6"/>
    <n v="7"/>
    <n v="4"/>
    <s v="Feroz Shah Kotla"/>
    <n v="6"/>
    <s v="bat"/>
    <n v="0"/>
    <n v="1"/>
    <n v="0"/>
    <s v="by wickets"/>
    <n v="8"/>
    <n v="7"/>
    <n v="194"/>
    <n v="492"/>
    <n v="513"/>
    <s v="Delhi"/>
    <s v="India"/>
    <s v="Feroz Shah Kotla"/>
    <s v="Delhi"/>
    <s v="India"/>
    <n v="2011"/>
    <n v="4"/>
    <s v="Delhi Daredevils"/>
    <s v="DD"/>
    <s v="Mumbai Indians"/>
    <m/>
    <s v="Mumbai Indians"/>
    <s v="Standard"/>
    <x v="1"/>
  </r>
  <r>
    <n v="501207"/>
    <d v="2011-04-10T00:00:00"/>
    <n v="10"/>
    <n v="4"/>
    <n v="4"/>
    <s v="Dr DY Patil Sports Academy"/>
    <n v="4"/>
    <s v="bat"/>
    <n v="0"/>
    <n v="1"/>
    <n v="0"/>
    <s v="by wickets"/>
    <n v="7"/>
    <n v="10"/>
    <n v="273"/>
    <n v="478"/>
    <n v="493"/>
    <s v="Mumbai"/>
    <s v="India"/>
    <s v="Dr Dy Patil Sports Academy"/>
    <s v="Mumbai"/>
    <s v="India"/>
    <n v="2011"/>
    <n v="4"/>
    <s v="Pune Warriors"/>
    <s v="PW"/>
    <s v="Kings XI Punjab"/>
    <m/>
    <s v="Pune Warriors"/>
    <s v="Standard"/>
    <x v="1"/>
  </r>
  <r>
    <n v="501208"/>
    <d v="2011-04-11T00:00:00"/>
    <n v="1"/>
    <n v="8"/>
    <n v="4"/>
    <s v="Eden Gardens"/>
    <n v="1"/>
    <s v="bat"/>
    <n v="0"/>
    <n v="1"/>
    <n v="0"/>
    <s v="by runs"/>
    <n v="9"/>
    <n v="1"/>
    <n v="9"/>
    <n v="477"/>
    <n v="488"/>
    <s v="Kolkata"/>
    <s v="India"/>
    <s v="Eden Gardens"/>
    <s v="Kolkata"/>
    <s v="India"/>
    <n v="2011"/>
    <n v="4"/>
    <s v="Kolkata Knight Riders"/>
    <s v="KKR"/>
    <s v="Deccan Chargers"/>
    <m/>
    <s v="Kolkata Knight Riders"/>
    <s v="Standard"/>
    <x v="0"/>
  </r>
  <r>
    <n v="501209"/>
    <d v="2011-04-12T00:00:00"/>
    <n v="5"/>
    <n v="6"/>
    <n v="4"/>
    <s v="Sawai Mansingh Stadium"/>
    <n v="6"/>
    <s v="bat"/>
    <n v="0"/>
    <n v="1"/>
    <n v="0"/>
    <s v="by wickets"/>
    <n v="6"/>
    <n v="5"/>
    <n v="38"/>
    <n v="472"/>
    <n v="513"/>
    <s v="Jaipur"/>
    <s v="India"/>
    <s v="Sawai Mansingh Stadium"/>
    <s v="Jaipur"/>
    <s v="India"/>
    <n v="2011"/>
    <n v="4"/>
    <s v="Rajasthan Royals"/>
    <s v="RR"/>
    <s v="Delhi Daredevils"/>
    <m/>
    <s v="Rajasthan Royals"/>
    <s v="Standard"/>
    <x v="1"/>
  </r>
  <r>
    <n v="501210"/>
    <d v="2011-04-12T00:00:00"/>
    <n v="2"/>
    <n v="7"/>
    <n v="4"/>
    <s v="M Chinnaswamy Stadium"/>
    <n v="7"/>
    <s v="field"/>
    <n v="0"/>
    <n v="1"/>
    <n v="0"/>
    <s v="by wickets"/>
    <n v="9"/>
    <n v="7"/>
    <n v="133"/>
    <n v="482"/>
    <n v="517"/>
    <s v="Bangalore"/>
    <s v="India"/>
    <s v="M Chinnaswamy Stadium"/>
    <s v="Bangalore"/>
    <s v="India"/>
    <n v="2011"/>
    <n v="4"/>
    <s v="Royal Challengers Bangalore"/>
    <s v="RCB"/>
    <s v="Mumbai Indians"/>
    <m/>
    <s v="Mumbai Indians"/>
    <s v="Standard"/>
    <x v="1"/>
  </r>
  <r>
    <n v="501211"/>
    <d v="2011-04-13T00:00:00"/>
    <n v="4"/>
    <n v="3"/>
    <n v="4"/>
    <s v="Punjab Cricket Association Stadium, Mohali"/>
    <n v="4"/>
    <s v="field"/>
    <n v="0"/>
    <n v="1"/>
    <n v="0"/>
    <s v="by wickets"/>
    <n v="6"/>
    <n v="4"/>
    <n v="167"/>
    <n v="470"/>
    <n v="487"/>
    <s v="Chandigarh"/>
    <s v="India"/>
    <s v="Punjab Cricket Association Stadium, Mohali"/>
    <s v="Chandigarh"/>
    <s v="India"/>
    <n v="2011"/>
    <n v="4"/>
    <s v="Kings XI Punjab"/>
    <s v="KXIP"/>
    <s v="Chennai Super Kings"/>
    <m/>
    <s v="Kings XI Punjab"/>
    <s v="Standard"/>
    <x v="1"/>
  </r>
  <r>
    <n v="501212"/>
    <d v="2011-04-13T00:00:00"/>
    <n v="10"/>
    <n v="9"/>
    <n v="4"/>
    <s v="Dr DY Patil Sports Academy"/>
    <n v="9"/>
    <s v="bat"/>
    <n v="0"/>
    <n v="1"/>
    <n v="0"/>
    <s v="by wickets"/>
    <n v="4"/>
    <n v="10"/>
    <n v="231"/>
    <n v="483"/>
    <n v="493"/>
    <s v="Mumbai"/>
    <s v="India"/>
    <s v="Dr Dy Patil Sports Academy"/>
    <s v="Mumbai"/>
    <s v="India"/>
    <n v="2011"/>
    <n v="4"/>
    <s v="Pune Warriors"/>
    <s v="PW"/>
    <s v="Kochi Tuskers Kerala"/>
    <m/>
    <s v="Pune Warriors"/>
    <s v="Standard"/>
    <x v="1"/>
  </r>
  <r>
    <n v="501213"/>
    <d v="2011-04-14T00:00:00"/>
    <n v="8"/>
    <n v="2"/>
    <n v="4"/>
    <s v="Rajiv Gandhi International Stadium, Uppal"/>
    <n v="2"/>
    <s v="field"/>
    <n v="0"/>
    <n v="1"/>
    <n v="0"/>
    <s v="by runs"/>
    <n v="33"/>
    <n v="8"/>
    <n v="94"/>
    <n v="477"/>
    <n v="489"/>
    <s v="Hyderabad"/>
    <s v="India"/>
    <s v="Rajiv Gandhi International Stadium, Uppal"/>
    <s v="Hyderabad"/>
    <s v="India"/>
    <n v="2011"/>
    <n v="4"/>
    <s v="Deccan Chargers"/>
    <s v="DC"/>
    <s v="Royal Challengers Bangalore"/>
    <m/>
    <s v="Deccan Chargers"/>
    <s v="Standard"/>
    <x v="0"/>
  </r>
  <r>
    <n v="501214"/>
    <d v="2011-04-15T00:00:00"/>
    <n v="5"/>
    <n v="1"/>
    <n v="4"/>
    <s v="Sawai Mansingh Stadium"/>
    <n v="1"/>
    <s v="field"/>
    <n v="0"/>
    <n v="1"/>
    <n v="0"/>
    <s v="by wickets"/>
    <n v="9"/>
    <n v="1"/>
    <n v="40"/>
    <n v="472"/>
    <n v="485"/>
    <s v="Jaipur"/>
    <s v="India"/>
    <s v="Sawai Mansingh Stadium"/>
    <s v="Jaipur"/>
    <s v="India"/>
    <n v="2011"/>
    <n v="4"/>
    <s v="Rajasthan Royals"/>
    <s v="RR"/>
    <s v="Kolkata Knight Riders"/>
    <m/>
    <s v="Kolkata Knight Riders"/>
    <s v="Standard"/>
    <x v="1"/>
  </r>
  <r>
    <n v="501215"/>
    <d v="2011-04-15T00:00:00"/>
    <n v="7"/>
    <n v="9"/>
    <n v="4"/>
    <s v="Wankhede Stadium"/>
    <n v="9"/>
    <s v="field"/>
    <n v="0"/>
    <n v="1"/>
    <n v="0"/>
    <s v="by wickets"/>
    <n v="8"/>
    <n v="9"/>
    <n v="2"/>
    <n v="478"/>
    <n v="493"/>
    <s v="Mumbai"/>
    <s v="India"/>
    <s v="Wankhede Stadium"/>
    <s v="Mumbai"/>
    <s v="India"/>
    <n v="2011"/>
    <n v="4"/>
    <s v="Mumbai Indians"/>
    <s v="MI"/>
    <s v="Kochi Tuskers Kerala"/>
    <m/>
    <s v="Kochi Tuskers Kerala"/>
    <s v="Standard"/>
    <x v="1"/>
  </r>
  <r>
    <n v="501216"/>
    <d v="2011-04-16T00:00:00"/>
    <n v="3"/>
    <n v="2"/>
    <n v="4"/>
    <s v="MA Chidambaram Stadium, Chepauk"/>
    <n v="3"/>
    <s v="bat"/>
    <n v="0"/>
    <n v="1"/>
    <n v="0"/>
    <s v="by runs"/>
    <n v="21"/>
    <n v="3"/>
    <n v="19"/>
    <n v="482"/>
    <n v="517"/>
    <s v="Chennai"/>
    <s v="India"/>
    <s v="Ma Chidambaram Stadium, Chepauk"/>
    <s v="Chennai"/>
    <s v="India"/>
    <n v="2011"/>
    <n v="4"/>
    <s v="Chennai Super Kings"/>
    <s v="CSK"/>
    <s v="Royal Challengers Bangalore"/>
    <m/>
    <s v="Chennai Super Kings"/>
    <s v="Standard"/>
    <x v="0"/>
  </r>
  <r>
    <n v="501217"/>
    <d v="2011-04-16T00:00:00"/>
    <n v="8"/>
    <n v="4"/>
    <n v="4"/>
    <s v="Rajiv Gandhi International Stadium, Uppal"/>
    <n v="4"/>
    <s v="field"/>
    <n v="0"/>
    <n v="1"/>
    <n v="0"/>
    <s v="by wickets"/>
    <n v="8"/>
    <n v="4"/>
    <n v="167"/>
    <n v="477"/>
    <n v="489"/>
    <s v="Hyderabad"/>
    <s v="India"/>
    <s v="Rajiv Gandhi International Stadium, Uppal"/>
    <s v="Hyderabad"/>
    <s v="India"/>
    <n v="2011"/>
    <n v="4"/>
    <s v="Deccan Chargers"/>
    <s v="DC"/>
    <s v="Kings XI Punjab"/>
    <m/>
    <s v="Kings XI Punjab"/>
    <s v="Standard"/>
    <x v="1"/>
  </r>
  <r>
    <n v="501218"/>
    <d v="2011-04-17T00:00:00"/>
    <n v="10"/>
    <n v="6"/>
    <n v="4"/>
    <s v="Dr DY Patil Sports Academy"/>
    <n v="6"/>
    <s v="field"/>
    <n v="0"/>
    <n v="1"/>
    <n v="0"/>
    <s v="by wickets"/>
    <n v="3"/>
    <n v="6"/>
    <n v="27"/>
    <n v="470"/>
    <n v="492"/>
    <s v="Mumbai"/>
    <s v="India"/>
    <s v="Dr Dy Patil Sports Academy"/>
    <s v="Mumbai"/>
    <s v="India"/>
    <n v="2011"/>
    <n v="4"/>
    <s v="Pune Warriors"/>
    <s v="PW"/>
    <s v="Delhi Daredevils"/>
    <m/>
    <s v="Delhi Daredevils"/>
    <s v="Standard"/>
    <x v="1"/>
  </r>
  <r>
    <n v="501219"/>
    <d v="2011-04-17T00:00:00"/>
    <n v="1"/>
    <n v="5"/>
    <n v="4"/>
    <s v="Eden Gardens"/>
    <n v="1"/>
    <s v="field"/>
    <n v="0"/>
    <n v="1"/>
    <n v="0"/>
    <s v="by wickets"/>
    <n v="8"/>
    <n v="1"/>
    <n v="151"/>
    <n v="472"/>
    <n v="513"/>
    <s v="Kolkata"/>
    <s v="India"/>
    <s v="Eden Gardens"/>
    <s v="Kolkata"/>
    <s v="India"/>
    <n v="2011"/>
    <n v="4"/>
    <s v="Kolkata Knight Riders"/>
    <s v="KKR"/>
    <s v="Rajasthan Royals"/>
    <m/>
    <s v="Kolkata Knight Riders"/>
    <s v="Standard"/>
    <x v="1"/>
  </r>
  <r>
    <n v="501220"/>
    <d v="2011-04-18T00:00:00"/>
    <n v="9"/>
    <n v="3"/>
    <n v="4"/>
    <s v="Nehru Stadium"/>
    <n v="9"/>
    <s v="field"/>
    <n v="0"/>
    <n v="1"/>
    <n v="1"/>
    <s v="by wickets"/>
    <n v="7"/>
    <n v="9"/>
    <n v="2"/>
    <n v="486"/>
    <n v="517"/>
    <s v="Kochi"/>
    <s v="India"/>
    <s v="Nehru Stadium"/>
    <s v="Kochi"/>
    <s v="India"/>
    <n v="2011"/>
    <n v="4"/>
    <s v="Kochi Tuskers Kerala"/>
    <s v="KTK"/>
    <s v="Chennai Super Kings"/>
    <m/>
    <s v="Kochi Tuskers Kerala"/>
    <s v="Standard"/>
    <x v="1"/>
  </r>
  <r>
    <n v="501221"/>
    <d v="2011-04-19T00:00:00"/>
    <n v="6"/>
    <n v="8"/>
    <n v="4"/>
    <s v="Feroz Shah Kotla"/>
    <n v="8"/>
    <s v="bat"/>
    <n v="0"/>
    <n v="1"/>
    <n v="0"/>
    <s v="by runs"/>
    <n v="16"/>
    <n v="8"/>
    <n v="65"/>
    <n v="493"/>
    <n v="518"/>
    <s v="Delhi"/>
    <s v="India"/>
    <s v="Feroz Shah Kotla"/>
    <s v="Delhi"/>
    <s v="India"/>
    <n v="2011"/>
    <n v="4"/>
    <s v="Delhi Daredevils"/>
    <s v="DD"/>
    <s v="Deccan Chargers"/>
    <m/>
    <s v="Deccan Chargers"/>
    <s v="Standard"/>
    <x v="0"/>
  </r>
  <r>
    <n v="501223"/>
    <d v="2011-04-20T00:00:00"/>
    <n v="7"/>
    <n v="10"/>
    <n v="4"/>
    <s v="Wankhede Stadium"/>
    <n v="10"/>
    <s v="bat"/>
    <n v="0"/>
    <n v="1"/>
    <n v="0"/>
    <s v="by wickets"/>
    <n v="7"/>
    <n v="7"/>
    <n v="126"/>
    <n v="470"/>
    <n v="492"/>
    <s v="Mumbai"/>
    <s v="India"/>
    <s v="Wankhede Stadium"/>
    <s v="Mumbai"/>
    <s v="India"/>
    <n v="2011"/>
    <n v="4"/>
    <s v="Mumbai Indians"/>
    <s v="MI"/>
    <s v="Pune Warriors"/>
    <m/>
    <s v="Mumbai Indians"/>
    <s v="Standard"/>
    <x v="1"/>
  </r>
  <r>
    <n v="501224"/>
    <d v="2011-04-20T00:00:00"/>
    <n v="1"/>
    <n v="9"/>
    <n v="4"/>
    <s v="Eden Gardens"/>
    <n v="1"/>
    <s v="field"/>
    <n v="0"/>
    <n v="1"/>
    <n v="0"/>
    <s v="by runs"/>
    <n v="6"/>
    <n v="9"/>
    <n v="64"/>
    <n v="472"/>
    <n v="513"/>
    <s v="Kolkata"/>
    <s v="India"/>
    <s v="Eden Gardens"/>
    <s v="Kolkata"/>
    <s v="India"/>
    <n v="2011"/>
    <n v="4"/>
    <s v="Kolkata Knight Riders"/>
    <s v="KKR"/>
    <s v="Kochi Tuskers Kerala"/>
    <m/>
    <s v="Kochi Tuskers Kerala"/>
    <s v="Standard"/>
    <x v="0"/>
  </r>
  <r>
    <n v="501225"/>
    <d v="2011-04-21T00:00:00"/>
    <n v="4"/>
    <n v="5"/>
    <n v="4"/>
    <s v="Punjab Cricket Association Stadium, Mohali"/>
    <n v="5"/>
    <s v="field"/>
    <n v="0"/>
    <n v="1"/>
    <n v="0"/>
    <s v="by runs"/>
    <n v="48"/>
    <n v="4"/>
    <n v="100"/>
    <n v="483"/>
    <n v="493"/>
    <s v="Chandigarh"/>
    <s v="India"/>
    <s v="Punjab Cricket Association Stadium, Mohali"/>
    <s v="Chandigarh"/>
    <s v="India"/>
    <n v="2011"/>
    <n v="4"/>
    <s v="Kings XI Punjab"/>
    <s v="KXIP"/>
    <s v="Rajasthan Royals"/>
    <m/>
    <s v="Kings XI Punjab"/>
    <s v="Standard"/>
    <x v="0"/>
  </r>
  <r>
    <n v="501226"/>
    <d v="2011-04-22T00:00:00"/>
    <n v="7"/>
    <n v="3"/>
    <n v="4"/>
    <s v="Wankhede Stadium"/>
    <n v="3"/>
    <s v="field"/>
    <n v="0"/>
    <n v="1"/>
    <n v="0"/>
    <s v="by runs"/>
    <n v="8"/>
    <n v="7"/>
    <n v="50"/>
    <n v="470"/>
    <n v="492"/>
    <s v="Mumbai"/>
    <s v="India"/>
    <s v="Wankhede Stadium"/>
    <s v="Mumbai"/>
    <s v="India"/>
    <n v="2011"/>
    <n v="4"/>
    <s v="Mumbai Indians"/>
    <s v="MI"/>
    <s v="Chennai Super Kings"/>
    <m/>
    <s v="Mumbai Indians"/>
    <s v="Standard"/>
    <x v="0"/>
  </r>
  <r>
    <n v="501227"/>
    <d v="2011-04-22T00:00:00"/>
    <n v="1"/>
    <n v="2"/>
    <n v="4"/>
    <s v="Eden Gardens"/>
    <n v="2"/>
    <s v="field"/>
    <n v="0"/>
    <n v="1"/>
    <n v="0"/>
    <s v="by wickets"/>
    <n v="9"/>
    <n v="2"/>
    <n v="162"/>
    <n v="485"/>
    <n v="513"/>
    <s v="Kolkata"/>
    <s v="India"/>
    <s v="Eden Gardens"/>
    <s v="Kolkata"/>
    <s v="India"/>
    <n v="2011"/>
    <n v="4"/>
    <s v="Kolkata Knight Riders"/>
    <s v="KKR"/>
    <s v="Royal Challengers Bangalore"/>
    <m/>
    <s v="Royal Challengers Bangalore"/>
    <s v="Standard"/>
    <x v="1"/>
  </r>
  <r>
    <n v="501228"/>
    <d v="2011-04-23T00:00:00"/>
    <n v="6"/>
    <n v="4"/>
    <n v="4"/>
    <s v="Feroz Shah Kotla"/>
    <n v="4"/>
    <s v="field"/>
    <n v="0"/>
    <n v="1"/>
    <n v="0"/>
    <s v="by runs"/>
    <n v="29"/>
    <n v="6"/>
    <n v="187"/>
    <n v="483"/>
    <n v="477"/>
    <s v="Delhi"/>
    <s v="India"/>
    <s v="Feroz Shah Kotla"/>
    <s v="Delhi"/>
    <s v="India"/>
    <n v="2011"/>
    <n v="4"/>
    <s v="Delhi Daredevils"/>
    <s v="DD"/>
    <s v="Kings XI Punjab"/>
    <m/>
    <s v="Delhi Daredevils"/>
    <s v="Standard"/>
    <x v="0"/>
  </r>
  <r>
    <n v="501229"/>
    <d v="2011-04-24T00:00:00"/>
    <n v="8"/>
    <n v="7"/>
    <n v="4"/>
    <s v="Rajiv Gandhi International Stadium, Uppal"/>
    <n v="8"/>
    <s v="field"/>
    <n v="0"/>
    <n v="1"/>
    <n v="0"/>
    <s v="by runs"/>
    <n v="37"/>
    <n v="7"/>
    <n v="194"/>
    <n v="482"/>
    <n v="517"/>
    <s v="Hyderabad"/>
    <s v="India"/>
    <s v="Rajiv Gandhi International Stadium, Uppal"/>
    <s v="Hyderabad"/>
    <s v="India"/>
    <n v="2011"/>
    <n v="4"/>
    <s v="Deccan Chargers"/>
    <s v="DC"/>
    <s v="Mumbai Indians"/>
    <m/>
    <s v="Mumbai Indians"/>
    <s v="Standard"/>
    <x v="0"/>
  </r>
  <r>
    <n v="501230"/>
    <d v="2011-04-24T00:00:00"/>
    <n v="5"/>
    <n v="9"/>
    <n v="4"/>
    <s v="Sawai Mansingh Stadium"/>
    <n v="5"/>
    <s v="field"/>
    <n v="0"/>
    <n v="1"/>
    <n v="0"/>
    <s v="by wickets"/>
    <n v="8"/>
    <n v="5"/>
    <n v="38"/>
    <n v="478"/>
    <n v="488"/>
    <s v="Jaipur"/>
    <s v="India"/>
    <s v="Sawai Mansingh Stadium"/>
    <s v="Jaipur"/>
    <s v="India"/>
    <n v="2011"/>
    <n v="4"/>
    <s v="Rajasthan Royals"/>
    <s v="RR"/>
    <s v="Kochi Tuskers Kerala"/>
    <m/>
    <s v="Rajasthan Royals"/>
    <s v="Standard"/>
    <x v="1"/>
  </r>
  <r>
    <n v="501231"/>
    <d v="2011-04-25T00:00:00"/>
    <n v="3"/>
    <n v="10"/>
    <n v="4"/>
    <s v="MA Chidambaram Stadium, Chepauk"/>
    <n v="10"/>
    <s v="field"/>
    <n v="0"/>
    <n v="1"/>
    <n v="0"/>
    <s v="by runs"/>
    <n v="25"/>
    <n v="3"/>
    <n v="19"/>
    <n v="472"/>
    <n v="513"/>
    <s v="Chennai"/>
    <s v="India"/>
    <s v="Ma Chidambaram Stadium, Chepauk"/>
    <s v="Chennai"/>
    <s v="India"/>
    <n v="2011"/>
    <n v="4"/>
    <s v="Chennai Super Kings"/>
    <s v="CSK"/>
    <s v="Pune Warriors"/>
    <m/>
    <s v="Chennai Super Kings"/>
    <s v="Standard"/>
    <x v="0"/>
  </r>
  <r>
    <n v="501232"/>
    <d v="2011-04-26T00:00:00"/>
    <n v="6"/>
    <n v="2"/>
    <n v="4"/>
    <s v="Feroz Shah Kotla"/>
    <n v="2"/>
    <s v="field"/>
    <n v="0"/>
    <n v="1"/>
    <n v="0"/>
    <s v="by wickets"/>
    <n v="3"/>
    <n v="2"/>
    <n v="8"/>
    <n v="483"/>
    <n v="518"/>
    <s v="Delhi"/>
    <s v="India"/>
    <s v="Feroz Shah Kotla"/>
    <s v="Delhi"/>
    <s v="India"/>
    <n v="2011"/>
    <n v="4"/>
    <s v="Delhi Daredevils"/>
    <s v="DD"/>
    <s v="Royal Challengers Bangalore"/>
    <m/>
    <s v="Royal Challengers Bangalore"/>
    <s v="Standard"/>
    <x v="1"/>
  </r>
  <r>
    <n v="501233"/>
    <d v="2011-04-27T00:00:00"/>
    <n v="10"/>
    <n v="3"/>
    <n v="4"/>
    <s v="Dr DY Patil Sports Academy"/>
    <n v="10"/>
    <s v="bat"/>
    <n v="0"/>
    <n v="1"/>
    <n v="0"/>
    <s v="by wickets"/>
    <n v="8"/>
    <n v="3"/>
    <n v="248"/>
    <n v="470"/>
    <n v="487"/>
    <s v="Mumbai"/>
    <s v="India"/>
    <s v="Dr Dy Patil Sports Academy"/>
    <s v="Mumbai"/>
    <s v="India"/>
    <n v="2011"/>
    <n v="4"/>
    <s v="Pune Warriors"/>
    <s v="PW"/>
    <s v="Chennai Super Kings"/>
    <m/>
    <s v="Chennai Super Kings"/>
    <s v="Standard"/>
    <x v="1"/>
  </r>
  <r>
    <n v="501234"/>
    <d v="2011-04-27T00:00:00"/>
    <n v="9"/>
    <n v="8"/>
    <n v="4"/>
    <s v="Nehru Stadium"/>
    <n v="9"/>
    <s v="field"/>
    <n v="0"/>
    <n v="1"/>
    <n v="0"/>
    <s v="by runs"/>
    <n v="55"/>
    <n v="8"/>
    <n v="84"/>
    <n v="482"/>
    <n v="517"/>
    <s v="Kochi"/>
    <s v="India"/>
    <s v="Nehru Stadium"/>
    <s v="Kochi"/>
    <s v="India"/>
    <n v="2011"/>
    <n v="4"/>
    <s v="Kochi Tuskers Kerala"/>
    <s v="KTK"/>
    <s v="Deccan Chargers"/>
    <m/>
    <s v="Deccan Chargers"/>
    <s v="Standard"/>
    <x v="0"/>
  </r>
  <r>
    <n v="501235"/>
    <d v="2011-04-28T00:00:00"/>
    <n v="6"/>
    <n v="1"/>
    <n v="4"/>
    <s v="Feroz Shah Kotla"/>
    <n v="6"/>
    <s v="field"/>
    <n v="0"/>
    <n v="1"/>
    <n v="0"/>
    <s v="by runs"/>
    <n v="17"/>
    <n v="1"/>
    <n v="87"/>
    <n v="493"/>
    <n v="518"/>
    <s v="Delhi"/>
    <s v="India"/>
    <s v="Feroz Shah Kotla"/>
    <s v="Delhi"/>
    <s v="India"/>
    <n v="2011"/>
    <n v="4"/>
    <s v="Delhi Daredevils"/>
    <s v="DD"/>
    <s v="Kolkata Knight Riders"/>
    <m/>
    <s v="Kolkata Knight Riders"/>
    <s v="Standard"/>
    <x v="0"/>
  </r>
  <r>
    <n v="501236"/>
    <d v="2011-04-29T00:00:00"/>
    <n v="5"/>
    <n v="7"/>
    <n v="4"/>
    <s v="Sawai Mansingh Stadium"/>
    <n v="5"/>
    <s v="field"/>
    <n v="0"/>
    <n v="1"/>
    <n v="0"/>
    <s v="by wickets"/>
    <n v="7"/>
    <n v="5"/>
    <n v="192"/>
    <n v="470"/>
    <n v="488"/>
    <s v="Jaipur"/>
    <s v="India"/>
    <s v="Sawai Mansingh Stadium"/>
    <s v="Jaipur"/>
    <s v="India"/>
    <n v="2011"/>
    <n v="4"/>
    <s v="Rajasthan Royals"/>
    <s v="RR"/>
    <s v="Mumbai Indians"/>
    <m/>
    <s v="Rajasthan Royals"/>
    <s v="Standard"/>
    <x v="1"/>
  </r>
  <r>
    <n v="501237"/>
    <d v="2011-04-29T00:00:00"/>
    <n v="2"/>
    <n v="10"/>
    <n v="4"/>
    <s v="M Chinnaswamy Stadium"/>
    <n v="10"/>
    <s v="field"/>
    <n v="0"/>
    <n v="1"/>
    <n v="0"/>
    <s v="by runs"/>
    <n v="26"/>
    <n v="2"/>
    <n v="8"/>
    <n v="472"/>
    <n v="485"/>
    <s v="Bangalore"/>
    <s v="India"/>
    <s v="M Chinnaswamy Stadium"/>
    <s v="Bangalore"/>
    <s v="India"/>
    <n v="2011"/>
    <n v="4"/>
    <s v="Royal Challengers Bangalore"/>
    <s v="RCB"/>
    <s v="Pune Warriors"/>
    <m/>
    <s v="Royal Challengers Bangalore"/>
    <s v="Standard"/>
    <x v="0"/>
  </r>
  <r>
    <n v="501238"/>
    <d v="2011-04-30T00:00:00"/>
    <n v="9"/>
    <n v="6"/>
    <n v="4"/>
    <s v="Nehru Stadium"/>
    <n v="6"/>
    <s v="bat"/>
    <n v="0"/>
    <n v="1"/>
    <n v="0"/>
    <s v="by runs"/>
    <n v="38"/>
    <n v="6"/>
    <n v="41"/>
    <n v="482"/>
    <n v="517"/>
    <s v="Kochi"/>
    <s v="India"/>
    <s v="Nehru Stadium"/>
    <s v="Kochi"/>
    <s v="India"/>
    <n v="2011"/>
    <n v="4"/>
    <s v="Kochi Tuskers Kerala"/>
    <s v="KTK"/>
    <s v="Delhi Daredevils"/>
    <m/>
    <s v="Delhi Daredevils"/>
    <s v="Standard"/>
    <x v="0"/>
  </r>
  <r>
    <n v="501239"/>
    <d v="2011-04-30T00:00:00"/>
    <n v="1"/>
    <n v="4"/>
    <n v="4"/>
    <s v="Eden Gardens"/>
    <n v="1"/>
    <s v="field"/>
    <n v="0"/>
    <n v="1"/>
    <n v="0"/>
    <s v="by wickets"/>
    <n v="8"/>
    <n v="1"/>
    <n v="140"/>
    <n v="492"/>
    <n v="487"/>
    <s v="Kolkata"/>
    <s v="India"/>
    <s v="Eden Gardens"/>
    <s v="Kolkata"/>
    <s v="India"/>
    <n v="2011"/>
    <n v="4"/>
    <s v="Kolkata Knight Riders"/>
    <s v="KKR"/>
    <s v="Kings XI Punjab"/>
    <m/>
    <s v="Kolkata Knight Riders"/>
    <s v="Standard"/>
    <x v="1"/>
  </r>
  <r>
    <n v="501240"/>
    <d v="2011-05-01T00:00:00"/>
    <n v="5"/>
    <n v="10"/>
    <n v="4"/>
    <s v="Sawai Mansingh Stadium"/>
    <n v="5"/>
    <s v="field"/>
    <n v="0"/>
    <n v="1"/>
    <n v="0"/>
    <s v="by wickets"/>
    <n v="6"/>
    <n v="5"/>
    <n v="52"/>
    <n v="488"/>
    <n v="490"/>
    <s v="Jaipur"/>
    <s v="India"/>
    <s v="Sawai Mansingh Stadium"/>
    <s v="Jaipur"/>
    <s v="India"/>
    <n v="2011"/>
    <n v="5"/>
    <s v="Rajasthan Royals"/>
    <s v="RR"/>
    <s v="Pune Warriors"/>
    <m/>
    <s v="Rajasthan Royals"/>
    <s v="Standard"/>
    <x v="1"/>
  </r>
  <r>
    <n v="501241"/>
    <d v="2011-05-01T00:00:00"/>
    <n v="3"/>
    <n v="8"/>
    <n v="4"/>
    <s v="MA Chidambaram Stadium, Chepauk"/>
    <n v="3"/>
    <s v="bat"/>
    <n v="0"/>
    <n v="1"/>
    <n v="0"/>
    <s v="by runs"/>
    <n v="19"/>
    <n v="3"/>
    <n v="109"/>
    <n v="472"/>
    <n v="513"/>
    <s v="Chennai"/>
    <s v="India"/>
    <s v="Ma Chidambaram Stadium, Chepauk"/>
    <s v="Chennai"/>
    <s v="India"/>
    <n v="2011"/>
    <n v="5"/>
    <s v="Chennai Super Kings"/>
    <s v="CSK"/>
    <s v="Deccan Chargers"/>
    <m/>
    <s v="Chennai Super Kings"/>
    <s v="Standard"/>
    <x v="0"/>
  </r>
  <r>
    <n v="501242"/>
    <d v="2011-05-02T00:00:00"/>
    <n v="7"/>
    <n v="4"/>
    <n v="4"/>
    <s v="Wankhede Stadium"/>
    <n v="4"/>
    <s v="field"/>
    <n v="0"/>
    <n v="1"/>
    <n v="0"/>
    <s v="by runs"/>
    <n v="23"/>
    <n v="7"/>
    <n v="221"/>
    <n v="482"/>
    <n v="493"/>
    <s v="Mumbai"/>
    <s v="India"/>
    <s v="Wankhede Stadium"/>
    <s v="Mumbai"/>
    <s v="India"/>
    <n v="2011"/>
    <n v="5"/>
    <s v="Mumbai Indians"/>
    <s v="MI"/>
    <s v="Kings XI Punjab"/>
    <m/>
    <s v="Mumbai Indians"/>
    <s v="Standard"/>
    <x v="0"/>
  </r>
  <r>
    <n v="501243"/>
    <d v="2011-05-02T00:00:00"/>
    <n v="6"/>
    <n v="9"/>
    <n v="4"/>
    <s v="Feroz Shah Kotla"/>
    <n v="9"/>
    <s v="field"/>
    <n v="0"/>
    <n v="1"/>
    <n v="0"/>
    <s v="by wickets"/>
    <n v="7"/>
    <n v="9"/>
    <n v="294"/>
    <n v="470"/>
    <n v="487"/>
    <s v="Delhi"/>
    <s v="India"/>
    <s v="Feroz Shah Kotla"/>
    <s v="Delhi"/>
    <s v="India"/>
    <n v="2011"/>
    <n v="5"/>
    <s v="Delhi Daredevils"/>
    <s v="DD"/>
    <s v="Kochi Tuskers Kerala"/>
    <m/>
    <s v="Kochi Tuskers Kerala"/>
    <s v="Standard"/>
    <x v="1"/>
  </r>
  <r>
    <n v="501244"/>
    <d v="2011-05-03T00:00:00"/>
    <n v="8"/>
    <n v="1"/>
    <n v="4"/>
    <s v="Rajiv Gandhi International Stadium, Uppal"/>
    <n v="8"/>
    <s v="field"/>
    <n v="0"/>
    <n v="1"/>
    <n v="0"/>
    <s v="by runs"/>
    <n v="20"/>
    <n v="1"/>
    <n v="31"/>
    <n v="483"/>
    <n v="518"/>
    <s v="Hyderabad"/>
    <s v="India"/>
    <s v="Rajiv Gandhi International Stadium, Uppal"/>
    <s v="Hyderabad"/>
    <s v="India"/>
    <n v="2011"/>
    <n v="5"/>
    <s v="Deccan Chargers"/>
    <s v="DC"/>
    <s v="Kolkata Knight Riders"/>
    <m/>
    <s v="Kolkata Knight Riders"/>
    <s v="Standard"/>
    <x v="0"/>
  </r>
  <r>
    <n v="501245"/>
    <d v="2011-05-04T00:00:00"/>
    <n v="3"/>
    <n v="5"/>
    <n v="4"/>
    <s v="MA Chidambaram Stadium, Chepauk"/>
    <n v="5"/>
    <s v="bat"/>
    <n v="0"/>
    <n v="1"/>
    <n v="0"/>
    <s v="by wickets"/>
    <n v="8"/>
    <n v="3"/>
    <n v="19"/>
    <n v="485"/>
    <n v="513"/>
    <s v="Chennai"/>
    <s v="India"/>
    <s v="Ma Chidambaram Stadium, Chepauk"/>
    <s v="Chennai"/>
    <s v="India"/>
    <n v="2011"/>
    <n v="5"/>
    <s v="Chennai Super Kings"/>
    <s v="CSK"/>
    <s v="Rajasthan Royals"/>
    <m/>
    <s v="Chennai Super Kings"/>
    <s v="Standard"/>
    <x v="1"/>
  </r>
  <r>
    <n v="501246"/>
    <d v="2011-05-04T00:00:00"/>
    <n v="10"/>
    <n v="7"/>
    <n v="4"/>
    <s v="Dr DY Patil Sports Academy"/>
    <n v="10"/>
    <s v="field"/>
    <n v="0"/>
    <n v="1"/>
    <n v="0"/>
    <s v="by runs"/>
    <n v="21"/>
    <n v="7"/>
    <n v="235"/>
    <n v="482"/>
    <n v="490"/>
    <s v="Mumbai"/>
    <s v="India"/>
    <s v="Dr Dy Patil Sports Academy"/>
    <s v="Mumbai"/>
    <s v="India"/>
    <n v="2011"/>
    <n v="5"/>
    <s v="Pune Warriors"/>
    <s v="PW"/>
    <s v="Mumbai Indians"/>
    <m/>
    <s v="Mumbai Indians"/>
    <s v="Standard"/>
    <x v="0"/>
  </r>
  <r>
    <n v="501247"/>
    <d v="2011-05-05T00:00:00"/>
    <n v="9"/>
    <n v="1"/>
    <n v="4"/>
    <s v="Nehru Stadium"/>
    <n v="1"/>
    <s v="field"/>
    <n v="0"/>
    <n v="1"/>
    <n v="0"/>
    <s v="by runs"/>
    <n v="17"/>
    <n v="9"/>
    <n v="104"/>
    <n v="489"/>
    <n v="518"/>
    <s v="Kochi"/>
    <s v="India"/>
    <s v="Nehru Stadium"/>
    <s v="Kochi"/>
    <s v="India"/>
    <n v="2011"/>
    <n v="5"/>
    <s v="Kochi Tuskers Kerala"/>
    <s v="KTK"/>
    <s v="Kolkata Knight Riders"/>
    <m/>
    <s v="Kochi Tuskers Kerala"/>
    <s v="Standard"/>
    <x v="0"/>
  </r>
  <r>
    <n v="501248"/>
    <d v="2011-05-05T00:00:00"/>
    <n v="8"/>
    <n v="6"/>
    <n v="4"/>
    <s v="Rajiv Gandhi International Stadium, Uppal"/>
    <n v="6"/>
    <s v="field"/>
    <n v="0"/>
    <n v="1"/>
    <n v="0"/>
    <s v="by wickets"/>
    <n v="4"/>
    <n v="6"/>
    <n v="41"/>
    <n v="470"/>
    <n v="492"/>
    <s v="Hyderabad"/>
    <s v="India"/>
    <s v="Rajiv Gandhi International Stadium, Uppal"/>
    <s v="Hyderabad"/>
    <s v="India"/>
    <n v="2011"/>
    <n v="5"/>
    <s v="Deccan Chargers"/>
    <s v="DC"/>
    <s v="Delhi Daredevils"/>
    <m/>
    <s v="Delhi Daredevils"/>
    <s v="Standard"/>
    <x v="1"/>
  </r>
  <r>
    <n v="501249"/>
    <d v="2011-05-06T00:00:00"/>
    <n v="2"/>
    <n v="4"/>
    <n v="4"/>
    <s v="M Chinnaswamy Stadium"/>
    <n v="4"/>
    <s v="field"/>
    <n v="0"/>
    <n v="1"/>
    <n v="0"/>
    <s v="by runs"/>
    <n v="85"/>
    <n v="2"/>
    <n v="162"/>
    <n v="472"/>
    <n v="513"/>
    <s v="Bangalore"/>
    <s v="India"/>
    <s v="M Chinnaswamy Stadium"/>
    <s v="Bangalore"/>
    <s v="India"/>
    <n v="2011"/>
    <n v="5"/>
    <s v="Royal Challengers Bangalore"/>
    <s v="RCB"/>
    <s v="Kings XI Punjab"/>
    <m/>
    <s v="Royal Challengers Bangalore"/>
    <s v="Standard"/>
    <x v="0"/>
  </r>
  <r>
    <n v="501250"/>
    <d v="2011-05-07T00:00:00"/>
    <n v="1"/>
    <n v="3"/>
    <n v="4"/>
    <s v="Eden Gardens"/>
    <n v="3"/>
    <s v="bat"/>
    <n v="0"/>
    <n v="1"/>
    <n v="1"/>
    <s v="by runs"/>
    <n v="10"/>
    <n v="1"/>
    <n v="140"/>
    <n v="470"/>
    <n v="493"/>
    <s v="Kolkata"/>
    <s v="India"/>
    <s v="Eden Gardens"/>
    <s v="Kolkata"/>
    <s v="India"/>
    <n v="2011"/>
    <n v="5"/>
    <s v="Kolkata Knight Riders"/>
    <s v="KKR"/>
    <s v="Chennai Super Kings"/>
    <m/>
    <s v="Kolkata Knight Riders"/>
    <s v="Standard"/>
    <x v="0"/>
  </r>
  <r>
    <n v="501251"/>
    <d v="2011-05-07T00:00:00"/>
    <n v="7"/>
    <n v="6"/>
    <n v="4"/>
    <s v="Wankhede Stadium"/>
    <n v="6"/>
    <s v="field"/>
    <n v="0"/>
    <n v="1"/>
    <n v="0"/>
    <s v="by runs"/>
    <n v="32"/>
    <n v="7"/>
    <n v="208"/>
    <n v="486"/>
    <n v="490"/>
    <s v="Mumbai"/>
    <s v="India"/>
    <s v="Wankhede Stadium"/>
    <s v="Mumbai"/>
    <s v="India"/>
    <n v="2011"/>
    <n v="5"/>
    <s v="Mumbai Indians"/>
    <s v="MI"/>
    <s v="Delhi Daredevils"/>
    <m/>
    <s v="Mumbai Indians"/>
    <s v="Standard"/>
    <x v="0"/>
  </r>
  <r>
    <n v="501252"/>
    <d v="2011-05-08T00:00:00"/>
    <n v="2"/>
    <n v="9"/>
    <n v="4"/>
    <s v="M Chinnaswamy Stadium"/>
    <n v="9"/>
    <s v="bat"/>
    <n v="0"/>
    <n v="1"/>
    <n v="0"/>
    <s v="by wickets"/>
    <n v="9"/>
    <n v="2"/>
    <n v="162"/>
    <n v="472"/>
    <n v="485"/>
    <s v="Bangalore"/>
    <s v="India"/>
    <s v="M Chinnaswamy Stadium"/>
    <s v="Bangalore"/>
    <s v="India"/>
    <n v="2011"/>
    <n v="5"/>
    <s v="Royal Challengers Bangalore"/>
    <s v="RCB"/>
    <s v="Kochi Tuskers Kerala"/>
    <m/>
    <s v="Royal Challengers Bangalore"/>
    <s v="Standard"/>
    <x v="1"/>
  </r>
  <r>
    <n v="501253"/>
    <d v="2011-05-08T00:00:00"/>
    <n v="4"/>
    <n v="10"/>
    <n v="4"/>
    <s v="Punjab Cricket Association Stadium, Mohali"/>
    <n v="4"/>
    <s v="bat"/>
    <n v="0"/>
    <n v="1"/>
    <n v="0"/>
    <s v="by wickets"/>
    <n v="5"/>
    <n v="10"/>
    <n v="235"/>
    <n v="488"/>
    <n v="518"/>
    <s v="Chandigarh"/>
    <s v="India"/>
    <s v="Punjab Cricket Association Stadium, Mohali"/>
    <s v="Chandigarh"/>
    <s v="India"/>
    <n v="2011"/>
    <n v="5"/>
    <s v="Kings XI Punjab"/>
    <s v="KXIP"/>
    <s v="Pune Warriors"/>
    <m/>
    <s v="Pune Warriors"/>
    <s v="Standard"/>
    <x v="1"/>
  </r>
  <r>
    <n v="501254"/>
    <d v="2011-05-09T00:00:00"/>
    <n v="5"/>
    <n v="3"/>
    <n v="4"/>
    <s v="Sawai Mansingh Stadium"/>
    <n v="5"/>
    <s v="field"/>
    <n v="0"/>
    <n v="1"/>
    <n v="0"/>
    <s v="by runs"/>
    <n v="63"/>
    <n v="3"/>
    <n v="185"/>
    <n v="486"/>
    <n v="490"/>
    <s v="Jaipur"/>
    <s v="India"/>
    <s v="Sawai Mansingh Stadium"/>
    <s v="Jaipur"/>
    <s v="India"/>
    <n v="2011"/>
    <n v="5"/>
    <s v="Rajasthan Royals"/>
    <s v="RR"/>
    <s v="Chennai Super Kings"/>
    <m/>
    <s v="Chennai Super Kings"/>
    <s v="Standard"/>
    <x v="0"/>
  </r>
  <r>
    <n v="501255"/>
    <d v="2011-05-10T00:00:00"/>
    <n v="8"/>
    <n v="10"/>
    <n v="4"/>
    <s v="Rajiv Gandhi International Stadium, Uppal"/>
    <n v="8"/>
    <s v="bat"/>
    <n v="0"/>
    <n v="1"/>
    <n v="0"/>
    <s v="by wickets"/>
    <n v="6"/>
    <n v="10"/>
    <n v="253"/>
    <n v="470"/>
    <n v="492"/>
    <s v="Hyderabad"/>
    <s v="India"/>
    <s v="Rajiv Gandhi International Stadium, Uppal"/>
    <s v="Hyderabad"/>
    <s v="India"/>
    <n v="2011"/>
    <n v="5"/>
    <s v="Deccan Chargers"/>
    <s v="DC"/>
    <s v="Pune Warriors"/>
    <m/>
    <s v="Pune Warriors"/>
    <s v="Standard"/>
    <x v="1"/>
  </r>
  <r>
    <n v="501256"/>
    <d v="2011-05-10T00:00:00"/>
    <n v="4"/>
    <n v="7"/>
    <n v="4"/>
    <s v="Punjab Cricket Association Stadium, Mohali"/>
    <n v="7"/>
    <s v="field"/>
    <n v="0"/>
    <n v="1"/>
    <n v="0"/>
    <s v="by runs"/>
    <n v="76"/>
    <n v="4"/>
    <n v="302"/>
    <n v="488"/>
    <n v="518"/>
    <s v="Chandigarh"/>
    <s v="India"/>
    <s v="Punjab Cricket Association Stadium, Mohali"/>
    <s v="Chandigarh"/>
    <s v="India"/>
    <n v="2011"/>
    <n v="5"/>
    <s v="Kings XI Punjab"/>
    <s v="KXIP"/>
    <s v="Mumbai Indians"/>
    <m/>
    <s v="Kings XI Punjab"/>
    <s v="Standard"/>
    <x v="0"/>
  </r>
  <r>
    <n v="501257"/>
    <d v="2011-05-11T00:00:00"/>
    <n v="5"/>
    <n v="2"/>
    <n v="4"/>
    <s v="Sawai Mansingh Stadium"/>
    <n v="2"/>
    <s v="field"/>
    <n v="0"/>
    <n v="1"/>
    <n v="0"/>
    <s v="by wickets"/>
    <n v="9"/>
    <n v="2"/>
    <n v="270"/>
    <n v="482"/>
    <n v="486"/>
    <s v="Jaipur"/>
    <s v="India"/>
    <s v="Sawai Mansingh Stadium"/>
    <s v="Jaipur"/>
    <s v="India"/>
    <n v="2011"/>
    <n v="5"/>
    <s v="Rajasthan Royals"/>
    <s v="RR"/>
    <s v="Royal Challengers Bangalore"/>
    <m/>
    <s v="Royal Challengers Bangalore"/>
    <s v="Standard"/>
    <x v="1"/>
  </r>
  <r>
    <n v="501258"/>
    <d v="2011-05-12T00:00:00"/>
    <n v="3"/>
    <n v="6"/>
    <n v="4"/>
    <s v="MA Chidambaram Stadium, Chepauk"/>
    <n v="3"/>
    <s v="bat"/>
    <n v="0"/>
    <n v="1"/>
    <n v="0"/>
    <s v="by runs"/>
    <n v="18"/>
    <n v="3"/>
    <n v="20"/>
    <n v="492"/>
    <n v="487"/>
    <s v="Chennai"/>
    <s v="India"/>
    <s v="Ma Chidambaram Stadium, Chepauk"/>
    <s v="Chennai"/>
    <s v="India"/>
    <n v="2011"/>
    <n v="5"/>
    <s v="Chennai Super Kings"/>
    <s v="CSK"/>
    <s v="Delhi Daredevils"/>
    <m/>
    <s v="Chennai Super Kings"/>
    <s v="Standard"/>
    <x v="0"/>
  </r>
  <r>
    <n v="501259"/>
    <d v="2011-05-13T00:00:00"/>
    <n v="9"/>
    <n v="4"/>
    <n v="4"/>
    <s v="Holkar Cricket Stadium"/>
    <n v="4"/>
    <s v="field"/>
    <n v="0"/>
    <n v="1"/>
    <n v="0"/>
    <s v="by wickets"/>
    <n v="6"/>
    <n v="4"/>
    <n v="88"/>
    <n v="483"/>
    <n v="518"/>
    <s v="Indore"/>
    <s v="India"/>
    <s v="Holkar Cricket Stadium"/>
    <s v="Indore"/>
    <s v="India"/>
    <n v="2011"/>
    <n v="5"/>
    <s v="Kochi Tuskers Kerala"/>
    <s v="KTK"/>
    <s v="Kings XI Punjab"/>
    <m/>
    <s v="Kings XI Punjab"/>
    <s v="Standard"/>
    <x v="1"/>
  </r>
  <r>
    <n v="501260"/>
    <d v="2011-05-14T00:00:00"/>
    <n v="2"/>
    <n v="1"/>
    <n v="4"/>
    <s v="M Chinnaswamy Stadium"/>
    <n v="2"/>
    <s v="field"/>
    <n v="0"/>
    <n v="1"/>
    <n v="1"/>
    <s v="by wickets"/>
    <n v="4"/>
    <n v="2"/>
    <n v="162"/>
    <n v="477"/>
    <n v="513"/>
    <s v="Bangalore"/>
    <s v="India"/>
    <s v="M Chinnaswamy Stadium"/>
    <s v="Bangalore"/>
    <s v="India"/>
    <n v="2011"/>
    <n v="5"/>
    <s v="Royal Challengers Bangalore"/>
    <s v="RCB"/>
    <s v="Kolkata Knight Riders"/>
    <m/>
    <s v="Royal Challengers Bangalore"/>
    <s v="Standard"/>
    <x v="1"/>
  </r>
  <r>
    <n v="501261"/>
    <d v="2011-05-14T00:00:00"/>
    <n v="7"/>
    <n v="8"/>
    <n v="4"/>
    <s v="Wankhede Stadium"/>
    <n v="8"/>
    <s v="bat"/>
    <n v="0"/>
    <n v="1"/>
    <n v="0"/>
    <s v="by runs"/>
    <n v="10"/>
    <n v="8"/>
    <n v="136"/>
    <n v="489"/>
    <n v="488"/>
    <s v="Mumbai"/>
    <s v="India"/>
    <s v="Wankhede Stadium"/>
    <s v="Mumbai"/>
    <s v="India"/>
    <n v="2011"/>
    <n v="5"/>
    <s v="Mumbai Indians"/>
    <s v="MI"/>
    <s v="Deccan Chargers"/>
    <m/>
    <s v="Deccan Chargers"/>
    <s v="Standard"/>
    <x v="0"/>
  </r>
  <r>
    <n v="501262"/>
    <d v="2011-05-15T00:00:00"/>
    <n v="4"/>
    <n v="6"/>
    <n v="4"/>
    <s v="Himachal Pradesh Cricket Association Stadium"/>
    <n v="6"/>
    <s v="field"/>
    <n v="0"/>
    <n v="1"/>
    <n v="0"/>
    <s v="by runs"/>
    <n v="29"/>
    <n v="4"/>
    <n v="67"/>
    <n v="470"/>
    <n v="487"/>
    <s v="Dharamsala"/>
    <s v="India"/>
    <s v="Himachal Pradesh Cricket Association Stadium"/>
    <s v="Dharamsala"/>
    <s v="India"/>
    <n v="2011"/>
    <n v="5"/>
    <s v="Kings XI Punjab"/>
    <s v="KXIP"/>
    <s v="Delhi Daredevils"/>
    <m/>
    <s v="Kings XI Punjab"/>
    <s v="Standard"/>
    <x v="0"/>
  </r>
  <r>
    <n v="501263"/>
    <d v="2011-05-15T00:00:00"/>
    <n v="9"/>
    <n v="5"/>
    <n v="4"/>
    <s v="Holkar Cricket Stadium"/>
    <n v="9"/>
    <s v="field"/>
    <n v="0"/>
    <n v="1"/>
    <n v="0"/>
    <s v="by wickets"/>
    <n v="8"/>
    <n v="9"/>
    <n v="104"/>
    <n v="493"/>
    <n v="518"/>
    <s v="Indore"/>
    <s v="India"/>
    <s v="Holkar Cricket Stadium"/>
    <s v="Indore"/>
    <s v="India"/>
    <n v="2011"/>
    <n v="5"/>
    <s v="Kochi Tuskers Kerala"/>
    <s v="KTK"/>
    <s v="Rajasthan Royals"/>
    <m/>
    <s v="Kochi Tuskers Kerala"/>
    <s v="Standard"/>
    <x v="1"/>
  </r>
  <r>
    <n v="501264"/>
    <d v="2011-05-16T00:00:00"/>
    <n v="10"/>
    <n v="8"/>
    <n v="4"/>
    <s v="Dr DY Patil Sports Academy"/>
    <n v="8"/>
    <s v="field"/>
    <n v="0"/>
    <n v="1"/>
    <n v="0"/>
    <s v="by wickets"/>
    <n v="6"/>
    <n v="8"/>
    <n v="136"/>
    <n v="489"/>
    <n v="488"/>
    <s v="Mumbai"/>
    <s v="India"/>
    <s v="Dr Dy Patil Sports Academy"/>
    <s v="Mumbai"/>
    <s v="India"/>
    <n v="2011"/>
    <n v="5"/>
    <s v="Pune Warriors"/>
    <s v="PW"/>
    <s v="Deccan Chargers"/>
    <m/>
    <s v="Deccan Chargers"/>
    <s v="Standard"/>
    <x v="1"/>
  </r>
  <r>
    <n v="501265"/>
    <d v="2011-05-17T00:00:00"/>
    <n v="4"/>
    <n v="2"/>
    <n v="4"/>
    <s v="Himachal Pradesh Cricket Association Stadium"/>
    <n v="4"/>
    <s v="bat"/>
    <n v="0"/>
    <n v="1"/>
    <n v="0"/>
    <s v="by runs"/>
    <n v="111"/>
    <n v="4"/>
    <n v="53"/>
    <n v="470"/>
    <n v="492"/>
    <s v="Dharamsala"/>
    <s v="India"/>
    <s v="Himachal Pradesh Cricket Association Stadium"/>
    <s v="Dharamsala"/>
    <s v="India"/>
    <n v="2011"/>
    <n v="5"/>
    <s v="Kings XI Punjab"/>
    <s v="KXIP"/>
    <s v="Royal Challengers Bangalore"/>
    <m/>
    <s v="Kings XI Punjab"/>
    <s v="Standard"/>
    <x v="0"/>
  </r>
  <r>
    <n v="501266"/>
    <d v="2011-05-18T00:00:00"/>
    <n v="3"/>
    <n v="9"/>
    <n v="4"/>
    <s v="MA Chidambaram Stadium, Chepauk"/>
    <n v="3"/>
    <s v="bat"/>
    <n v="0"/>
    <n v="1"/>
    <n v="0"/>
    <s v="by runs"/>
    <n v="11"/>
    <n v="3"/>
    <n v="62"/>
    <n v="482"/>
    <n v="477"/>
    <s v="Chennai"/>
    <s v="India"/>
    <s v="Ma Chidambaram Stadium, Chepauk"/>
    <s v="Chennai"/>
    <s v="India"/>
    <n v="2011"/>
    <n v="5"/>
    <s v="Chennai Super Kings"/>
    <s v="CSK"/>
    <s v="Kochi Tuskers Kerala"/>
    <m/>
    <s v="Chennai Super Kings"/>
    <s v="Standard"/>
    <x v="0"/>
  </r>
  <r>
    <n v="501267"/>
    <d v="2011-05-19T00:00:00"/>
    <n v="10"/>
    <n v="1"/>
    <n v="4"/>
    <s v="Dr DY Patil Sports Academy"/>
    <n v="1"/>
    <s v="field"/>
    <n v="0"/>
    <n v="1"/>
    <n v="0"/>
    <s v="by wickets"/>
    <n v="7"/>
    <n v="1"/>
    <n v="31"/>
    <n v="489"/>
    <n v="490"/>
    <s v="Mumbai"/>
    <s v="India"/>
    <s v="Dr Dy Patil Sports Academy"/>
    <s v="Mumbai"/>
    <s v="India"/>
    <n v="2011"/>
    <n v="5"/>
    <s v="Pune Warriors"/>
    <s v="PW"/>
    <s v="Kolkata Knight Riders"/>
    <m/>
    <s v="Kolkata Knight Riders"/>
    <s v="Standard"/>
    <x v="1"/>
  </r>
  <r>
    <n v="501268"/>
    <d v="2011-05-20T00:00:00"/>
    <n v="7"/>
    <n v="5"/>
    <n v="4"/>
    <s v="Wankhede Stadium"/>
    <n v="7"/>
    <s v="bat"/>
    <n v="0"/>
    <n v="1"/>
    <n v="0"/>
    <s v="by wickets"/>
    <n v="10"/>
    <n v="5"/>
    <n v="32"/>
    <n v="477"/>
    <n v="493"/>
    <s v="Mumbai"/>
    <s v="India"/>
    <s v="Wankhede Stadium"/>
    <s v="Mumbai"/>
    <s v="India"/>
    <n v="2011"/>
    <n v="5"/>
    <s v="Mumbai Indians"/>
    <s v="MI"/>
    <s v="Rajasthan Royals"/>
    <m/>
    <s v="Rajasthan Royals"/>
    <s v="Standard"/>
    <x v="1"/>
  </r>
  <r>
    <n v="501269"/>
    <d v="2011-05-21T00:00:00"/>
    <n v="4"/>
    <n v="8"/>
    <n v="4"/>
    <s v="Himachal Pradesh Cricket Association Stadium"/>
    <n v="4"/>
    <s v="field"/>
    <n v="0"/>
    <n v="1"/>
    <n v="0"/>
    <s v="by runs"/>
    <n v="82"/>
    <n v="8"/>
    <n v="42"/>
    <n v="470"/>
    <n v="492"/>
    <s v="Dharamsala"/>
    <s v="India"/>
    <s v="Himachal Pradesh Cricket Association Stadium"/>
    <s v="Dharamsala"/>
    <s v="India"/>
    <n v="2011"/>
    <n v="5"/>
    <s v="Kings XI Punjab"/>
    <s v="KXIP"/>
    <s v="Deccan Chargers"/>
    <m/>
    <s v="Deccan Chargers"/>
    <s v="Standard"/>
    <x v="0"/>
  </r>
  <r>
    <n v="501270"/>
    <d v="2011-05-21T00:00:00"/>
    <n v="6"/>
    <n v="10"/>
    <n v="4"/>
    <s v="Feroz Shah Kotla"/>
    <n v="6"/>
    <s v="bat"/>
    <n v="0"/>
    <n v="0"/>
    <n v="0"/>
    <s v="No Result"/>
    <s v="NULL"/>
    <m/>
    <m/>
    <n v="485"/>
    <n v="518"/>
    <s v="Delhi"/>
    <s v="India"/>
    <s v="Feroz Shah Kotla"/>
    <s v="Delhi"/>
    <s v="India"/>
    <n v="2011"/>
    <n v="5"/>
    <s v="Delhi Daredevils"/>
    <s v="DD"/>
    <s v="Pune Warriors"/>
    <m/>
    <e v="#N/A"/>
    <s v="Non-Standard"/>
    <x v="2"/>
  </r>
  <r>
    <n v="501271"/>
    <d v="2011-05-22T00:00:00"/>
    <n v="2"/>
    <n v="3"/>
    <n v="4"/>
    <s v="M Chinnaswamy Stadium"/>
    <n v="2"/>
    <s v="field"/>
    <n v="0"/>
    <n v="1"/>
    <n v="0"/>
    <s v="by wickets"/>
    <n v="8"/>
    <n v="2"/>
    <n v="162"/>
    <n v="486"/>
    <n v="477"/>
    <s v="Bangalore"/>
    <s v="India"/>
    <s v="M Chinnaswamy Stadium"/>
    <s v="Bangalore"/>
    <s v="India"/>
    <n v="2011"/>
    <n v="5"/>
    <s v="Royal Challengers Bangalore"/>
    <s v="RCB"/>
    <s v="Chennai Super Kings"/>
    <m/>
    <s v="Royal Challengers Bangalore"/>
    <s v="Standard"/>
    <x v="1"/>
  </r>
  <r>
    <n v="501272"/>
    <d v="2011-05-22T00:00:00"/>
    <n v="1"/>
    <n v="7"/>
    <n v="4"/>
    <s v="Eden Gardens"/>
    <n v="7"/>
    <s v="field"/>
    <n v="0"/>
    <n v="1"/>
    <n v="0"/>
    <s v="by wickets"/>
    <n v="5"/>
    <n v="7"/>
    <n v="275"/>
    <n v="488"/>
    <n v="490"/>
    <s v="Kolkata"/>
    <s v="India"/>
    <s v="Eden Gardens"/>
    <s v="Kolkata"/>
    <s v="India"/>
    <n v="2011"/>
    <n v="5"/>
    <s v="Kolkata Knight Riders"/>
    <s v="KKR"/>
    <s v="Mumbai Indians"/>
    <m/>
    <s v="Mumbai Indians"/>
    <s v="Standard"/>
    <x v="1"/>
  </r>
  <r>
    <n v="501273"/>
    <d v="2011-05-24T00:00:00"/>
    <n v="2"/>
    <n v="3"/>
    <n v="4"/>
    <s v="Wankhede Stadium"/>
    <n v="3"/>
    <s v="field"/>
    <n v="0"/>
    <n v="1"/>
    <n v="0"/>
    <s v="by wickets"/>
    <n v="6"/>
    <n v="3"/>
    <n v="21"/>
    <n v="470"/>
    <n v="490"/>
    <s v="Mumbai"/>
    <s v="India"/>
    <s v="Wankhede Stadium"/>
    <s v="Mumbai"/>
    <s v="India"/>
    <n v="2011"/>
    <n v="5"/>
    <s v="Royal Challengers Bangalore"/>
    <s v="RCB"/>
    <s v="Chennai Super Kings"/>
    <m/>
    <s v="Chennai Super Kings"/>
    <s v="Standard"/>
    <x v="1"/>
  </r>
  <r>
    <n v="501274"/>
    <d v="2011-05-25T00:00:00"/>
    <n v="7"/>
    <n v="1"/>
    <n v="4"/>
    <s v="Wankhede Stadium"/>
    <n v="7"/>
    <s v="field"/>
    <n v="0"/>
    <n v="1"/>
    <n v="0"/>
    <s v="by wickets"/>
    <n v="4"/>
    <n v="7"/>
    <n v="126"/>
    <n v="470"/>
    <n v="490"/>
    <s v="Mumbai"/>
    <s v="India"/>
    <s v="Wankhede Stadium"/>
    <s v="Mumbai"/>
    <s v="India"/>
    <n v="2011"/>
    <n v="5"/>
    <s v="Mumbai Indians"/>
    <s v="MI"/>
    <s v="Kolkata Knight Riders"/>
    <m/>
    <s v="Mumbai Indians"/>
    <s v="Standard"/>
    <x v="1"/>
  </r>
  <r>
    <n v="501275"/>
    <d v="2011-05-27T00:00:00"/>
    <n v="2"/>
    <n v="7"/>
    <n v="4"/>
    <s v="MA Chidambaram Stadium, Chepauk"/>
    <n v="7"/>
    <s v="field"/>
    <n v="0"/>
    <n v="1"/>
    <n v="0"/>
    <s v="by runs"/>
    <n v="43"/>
    <n v="2"/>
    <n v="162"/>
    <n v="470"/>
    <n v="490"/>
    <s v="Chennai"/>
    <s v="India"/>
    <s v="Ma Chidambaram Stadium, Chepauk"/>
    <s v="Chennai"/>
    <s v="India"/>
    <n v="2011"/>
    <n v="5"/>
    <s v="Royal Challengers Bangalore"/>
    <s v="RCB"/>
    <s v="Mumbai Indians"/>
    <m/>
    <s v="Royal Challengers Bangalore"/>
    <s v="Standard"/>
    <x v="0"/>
  </r>
  <r>
    <n v="501276"/>
    <d v="2011-05-28T00:00:00"/>
    <n v="3"/>
    <n v="2"/>
    <n v="4"/>
    <s v="MA Chidambaram Stadium, Chepauk"/>
    <n v="3"/>
    <s v="bat"/>
    <n v="0"/>
    <n v="1"/>
    <n v="0"/>
    <s v="by runs"/>
    <n v="58"/>
    <n v="3"/>
    <n v="185"/>
    <n v="470"/>
    <n v="490"/>
    <s v="Chennai"/>
    <s v="India"/>
    <s v="Ma Chidambaram Stadium, Chepauk"/>
    <s v="Chennai"/>
    <s v="India"/>
    <n v="2011"/>
    <n v="5"/>
    <s v="Chennai Super Kings"/>
    <s v="CSK"/>
    <s v="Royal Challengers Bangalore"/>
    <m/>
    <s v="Chennai Super Kings"/>
    <s v="Standard"/>
    <x v="0"/>
  </r>
  <r>
    <n v="548311"/>
    <d v="2012-04-04T00:00:00"/>
    <n v="3"/>
    <n v="7"/>
    <n v="5"/>
    <s v="MA Chidambaram Stadium, Chepauk"/>
    <n v="7"/>
    <s v="field"/>
    <n v="0"/>
    <n v="1"/>
    <n v="0"/>
    <s v="by wickets"/>
    <n v="8"/>
    <n v="7"/>
    <n v="304"/>
    <n v="494"/>
    <n v="490"/>
    <s v="Chennai"/>
    <s v="India"/>
    <s v="Ma Chidambaram Stadium, Chepauk"/>
    <s v="Chennai"/>
    <s v="India"/>
    <n v="2012"/>
    <n v="4"/>
    <s v="Chennai Super Kings"/>
    <s v="CSK"/>
    <s v="Mumbai Indians"/>
    <m/>
    <s v="Mumbai Indians"/>
    <s v="Standard"/>
    <x v="1"/>
  </r>
  <r>
    <n v="548312"/>
    <d v="2012-04-05T00:00:00"/>
    <n v="1"/>
    <n v="6"/>
    <n v="5"/>
    <s v="Eden Gardens"/>
    <n v="6"/>
    <s v="field"/>
    <n v="0"/>
    <n v="1"/>
    <n v="0"/>
    <s v="by wickets"/>
    <n v="8"/>
    <n v="6"/>
    <n v="29"/>
    <n v="483"/>
    <n v="482"/>
    <s v="Kolkata"/>
    <s v="India"/>
    <s v="Eden Gardens"/>
    <s v="Kolkata"/>
    <s v="India"/>
    <n v="2012"/>
    <n v="4"/>
    <s v="Kolkata Knight Riders"/>
    <s v="KKR"/>
    <s v="Delhi Daredevils"/>
    <m/>
    <s v="Delhi Daredevils"/>
    <s v="Standard"/>
    <x v="1"/>
  </r>
  <r>
    <n v="548313"/>
    <d v="2012-04-06T00:00:00"/>
    <n v="7"/>
    <n v="10"/>
    <n v="5"/>
    <s v="Wankhede Stadium"/>
    <n v="7"/>
    <s v="field"/>
    <n v="0"/>
    <n v="1"/>
    <n v="0"/>
    <s v="by runs"/>
    <n v="28"/>
    <n v="10"/>
    <n v="306"/>
    <n v="495"/>
    <n v="490"/>
    <s v="Mumbai"/>
    <s v="India"/>
    <s v="Wankhede Stadium"/>
    <s v="Mumbai"/>
    <s v="India"/>
    <n v="2012"/>
    <n v="4"/>
    <s v="Mumbai Indians"/>
    <s v="MI"/>
    <s v="Pune Warriors"/>
    <m/>
    <s v="Pune Warriors"/>
    <s v="Standard"/>
    <x v="0"/>
  </r>
  <r>
    <n v="548314"/>
    <d v="2012-04-06T00:00:00"/>
    <n v="5"/>
    <n v="4"/>
    <n v="5"/>
    <s v="Sawai Mansingh Stadium"/>
    <n v="4"/>
    <s v="field"/>
    <n v="0"/>
    <n v="1"/>
    <n v="0"/>
    <s v="by runs"/>
    <n v="31"/>
    <n v="5"/>
    <n v="85"/>
    <n v="474"/>
    <n v="488"/>
    <s v="Jaipur"/>
    <s v="India"/>
    <s v="Sawai Mansingh Stadium"/>
    <s v="Jaipur"/>
    <s v="India"/>
    <n v="2012"/>
    <n v="4"/>
    <s v="Rajasthan Royals"/>
    <s v="RR"/>
    <s v="Kings XI Punjab"/>
    <m/>
    <s v="Rajasthan Royals"/>
    <s v="Standard"/>
    <x v="0"/>
  </r>
  <r>
    <n v="548315"/>
    <d v="2012-04-07T00:00:00"/>
    <n v="2"/>
    <n v="6"/>
    <n v="5"/>
    <s v="M Chinnaswamy Stadium"/>
    <n v="6"/>
    <s v="field"/>
    <n v="0"/>
    <n v="1"/>
    <n v="0"/>
    <s v="by runs"/>
    <n v="20"/>
    <n v="2"/>
    <n v="110"/>
    <n v="483"/>
    <n v="489"/>
    <s v="Bangalore"/>
    <s v="India"/>
    <s v="M Chinnaswamy Stadium"/>
    <s v="Bangalore"/>
    <s v="India"/>
    <n v="2012"/>
    <n v="4"/>
    <s v="Royal Challengers Bangalore"/>
    <s v="RCB"/>
    <s v="Delhi Daredevils"/>
    <m/>
    <s v="Royal Challengers Bangalore"/>
    <s v="Standard"/>
    <x v="0"/>
  </r>
  <r>
    <n v="548316"/>
    <d v="2012-04-07T00:00:00"/>
    <n v="8"/>
    <n v="3"/>
    <n v="5"/>
    <s v="Dr. Y.S. Rajasekhara Reddy ACA-VDCA Cricket Stadium"/>
    <n v="8"/>
    <s v="field"/>
    <n v="0"/>
    <n v="1"/>
    <n v="0"/>
    <s v="by runs"/>
    <n v="74"/>
    <n v="3"/>
    <n v="35"/>
    <n v="494"/>
    <n v="482"/>
    <s v="Visakhapatnam"/>
    <s v="India"/>
    <s v="Dr. Y.S. Rajasekhara Reddy Aca-Vdca Cricket Stadium"/>
    <s v="Visakhapatnam"/>
    <s v="India"/>
    <n v="2012"/>
    <n v="4"/>
    <s v="Deccan Chargers"/>
    <s v="DC"/>
    <s v="Chennai Super Kings"/>
    <m/>
    <s v="Chennai Super Kings"/>
    <s v="Standard"/>
    <x v="0"/>
  </r>
  <r>
    <n v="548317"/>
    <d v="2012-04-08T00:00:00"/>
    <n v="5"/>
    <n v="1"/>
    <n v="5"/>
    <s v="Sawai Mansingh Stadium"/>
    <n v="1"/>
    <s v="field"/>
    <n v="0"/>
    <n v="1"/>
    <n v="0"/>
    <s v="by runs"/>
    <n v="22"/>
    <n v="5"/>
    <n v="104"/>
    <n v="474"/>
    <n v="496"/>
    <s v="Jaipur"/>
    <s v="India"/>
    <s v="Sawai Mansingh Stadium"/>
    <s v="Jaipur"/>
    <s v="India"/>
    <n v="2012"/>
    <n v="4"/>
    <s v="Rajasthan Royals"/>
    <s v="RR"/>
    <s v="Kolkata Knight Riders"/>
    <m/>
    <s v="Rajasthan Royals"/>
    <s v="Standard"/>
    <x v="0"/>
  </r>
  <r>
    <n v="548318"/>
    <d v="2012-04-08T00:00:00"/>
    <n v="10"/>
    <n v="4"/>
    <n v="5"/>
    <s v="Subrata Roy Sahara Stadium"/>
    <n v="10"/>
    <s v="bat"/>
    <n v="0"/>
    <n v="1"/>
    <n v="0"/>
    <s v="by runs"/>
    <n v="22"/>
    <n v="10"/>
    <n v="307"/>
    <n v="491"/>
    <n v="490"/>
    <s v="Pune"/>
    <s v="India"/>
    <s v="Subrata Roy Sahara Stadium"/>
    <s v="Pune"/>
    <s v="India"/>
    <n v="2012"/>
    <n v="4"/>
    <s v="Pune Warriors"/>
    <s v="PW"/>
    <s v="Kings XI Punjab"/>
    <m/>
    <s v="Pune Warriors"/>
    <s v="Standard"/>
    <x v="0"/>
  </r>
  <r>
    <n v="548319"/>
    <d v="2012-04-09T00:00:00"/>
    <n v="8"/>
    <n v="7"/>
    <n v="5"/>
    <s v="Dr. Y.S. Rajasekhara Reddy ACA-VDCA Cricket Stadium"/>
    <n v="8"/>
    <s v="bat"/>
    <n v="0"/>
    <n v="1"/>
    <n v="0"/>
    <s v="by wickets"/>
    <n v="5"/>
    <n v="7"/>
    <n v="57"/>
    <n v="495"/>
    <n v="494"/>
    <s v="Visakhapatnam"/>
    <s v="India"/>
    <s v="Dr. Y.S. Rajasekhara Reddy Aca-Vdca Cricket Stadium"/>
    <s v="Visakhapatnam"/>
    <s v="India"/>
    <n v="2012"/>
    <n v="4"/>
    <s v="Deccan Chargers"/>
    <s v="DC"/>
    <s v="Mumbai Indians"/>
    <m/>
    <s v="Mumbai Indians"/>
    <s v="Standard"/>
    <x v="1"/>
  </r>
  <r>
    <n v="548320"/>
    <d v="2012-04-10T00:00:00"/>
    <n v="2"/>
    <n v="1"/>
    <n v="5"/>
    <s v="M Chinnaswamy Stadium"/>
    <n v="2"/>
    <s v="field"/>
    <n v="0"/>
    <n v="1"/>
    <n v="0"/>
    <s v="by runs"/>
    <n v="42"/>
    <n v="1"/>
    <n v="151"/>
    <n v="489"/>
    <n v="518"/>
    <s v="Bangalore"/>
    <s v="India"/>
    <s v="M Chinnaswamy Stadium"/>
    <s v="Bangalore"/>
    <s v="India"/>
    <n v="2012"/>
    <n v="4"/>
    <s v="Royal Challengers Bangalore"/>
    <s v="RCB"/>
    <s v="Kolkata Knight Riders"/>
    <m/>
    <s v="Kolkata Knight Riders"/>
    <s v="Standard"/>
    <x v="0"/>
  </r>
  <r>
    <n v="548321"/>
    <d v="2012-04-10T00:00:00"/>
    <n v="6"/>
    <n v="3"/>
    <n v="5"/>
    <s v="Feroz Shah Kotla"/>
    <n v="6"/>
    <s v="field"/>
    <n v="0"/>
    <n v="1"/>
    <n v="0"/>
    <s v="by wickets"/>
    <n v="8"/>
    <n v="6"/>
    <n v="190"/>
    <n v="470"/>
    <n v="488"/>
    <s v="Delhi"/>
    <s v="India"/>
    <s v="Feroz Shah Kotla"/>
    <s v="Delhi"/>
    <s v="India"/>
    <n v="2012"/>
    <n v="4"/>
    <s v="Delhi Daredevils"/>
    <s v="DD"/>
    <s v="Chennai Super Kings"/>
    <m/>
    <s v="Delhi Daredevils"/>
    <s v="Standard"/>
    <x v="1"/>
  </r>
  <r>
    <n v="548322"/>
    <d v="2012-04-11T00:00:00"/>
    <n v="7"/>
    <n v="5"/>
    <n v="5"/>
    <s v="Wankhede Stadium"/>
    <n v="5"/>
    <s v="field"/>
    <n v="0"/>
    <n v="1"/>
    <n v="0"/>
    <s v="by runs"/>
    <n v="27"/>
    <n v="7"/>
    <n v="221"/>
    <n v="472"/>
    <n v="497"/>
    <s v="Mumbai"/>
    <s v="India"/>
    <s v="Wankhede Stadium"/>
    <s v="Mumbai"/>
    <s v="India"/>
    <n v="2012"/>
    <n v="4"/>
    <s v="Mumbai Indians"/>
    <s v="MI"/>
    <s v="Rajasthan Royals"/>
    <m/>
    <s v="Mumbai Indians"/>
    <s v="Standard"/>
    <x v="0"/>
  </r>
  <r>
    <n v="548323"/>
    <d v="2012-04-12T00:00:00"/>
    <n v="3"/>
    <n v="2"/>
    <n v="5"/>
    <s v="MA Chidambaram Stadium, Chepauk"/>
    <n v="2"/>
    <s v="bat"/>
    <n v="0"/>
    <n v="1"/>
    <n v="0"/>
    <s v="by wickets"/>
    <n v="5"/>
    <n v="3"/>
    <n v="303"/>
    <n v="482"/>
    <n v="518"/>
    <s v="Chennai"/>
    <s v="India"/>
    <s v="Ma Chidambaram Stadium, Chepauk"/>
    <s v="Chennai"/>
    <s v="India"/>
    <n v="2012"/>
    <n v="4"/>
    <s v="Chennai Super Kings"/>
    <s v="CSK"/>
    <s v="Royal Challengers Bangalore"/>
    <m/>
    <s v="Chennai Super Kings"/>
    <s v="Standard"/>
    <x v="1"/>
  </r>
  <r>
    <n v="548324"/>
    <d v="2012-04-12T00:00:00"/>
    <n v="4"/>
    <n v="10"/>
    <n v="5"/>
    <s v="Punjab Cricket Association Stadium, Mohali"/>
    <n v="4"/>
    <s v="field"/>
    <n v="0"/>
    <n v="1"/>
    <n v="0"/>
    <s v="by wickets"/>
    <n v="7"/>
    <n v="4"/>
    <n v="137"/>
    <n v="496"/>
    <n v="488"/>
    <s v="Chandigarh"/>
    <s v="India"/>
    <s v="Punjab Cricket Association Stadium, Mohali"/>
    <s v="Chandigarh"/>
    <s v="India"/>
    <n v="2012"/>
    <n v="4"/>
    <s v="Kings XI Punjab"/>
    <s v="KXIP"/>
    <s v="Pune Warriors"/>
    <m/>
    <s v="Kings XI Punjab"/>
    <s v="Standard"/>
    <x v="1"/>
  </r>
  <r>
    <n v="548325"/>
    <d v="2012-04-13T00:00:00"/>
    <n v="1"/>
    <n v="5"/>
    <n v="5"/>
    <s v="Eden Gardens"/>
    <n v="5"/>
    <s v="bat"/>
    <n v="0"/>
    <n v="1"/>
    <n v="0"/>
    <s v="by wickets"/>
    <n v="5"/>
    <n v="1"/>
    <n v="276"/>
    <n v="470"/>
    <n v="483"/>
    <s v="Kolkata"/>
    <s v="India"/>
    <s v="Eden Gardens"/>
    <s v="Kolkata"/>
    <s v="India"/>
    <n v="2012"/>
    <n v="4"/>
    <s v="Kolkata Knight Riders"/>
    <s v="KKR"/>
    <s v="Rajasthan Royals"/>
    <m/>
    <s v="Kolkata Knight Riders"/>
    <s v="Standard"/>
    <x v="1"/>
  </r>
  <r>
    <n v="548326"/>
    <d v="2012-04-19T00:00:00"/>
    <n v="6"/>
    <n v="8"/>
    <n v="5"/>
    <s v="Feroz Shah Kotla"/>
    <n v="8"/>
    <s v="bat"/>
    <n v="0"/>
    <n v="1"/>
    <n v="0"/>
    <s v="by wickets"/>
    <n v="5"/>
    <n v="6"/>
    <n v="158"/>
    <n v="474"/>
    <n v="488"/>
    <s v="Delhi"/>
    <s v="India"/>
    <s v="Feroz Shah Kotla"/>
    <s v="Delhi"/>
    <s v="India"/>
    <n v="2012"/>
    <n v="4"/>
    <s v="Delhi Daredevils"/>
    <s v="DD"/>
    <s v="Deccan Chargers"/>
    <m/>
    <s v="Delhi Daredevils"/>
    <s v="Standard"/>
    <x v="1"/>
  </r>
  <r>
    <n v="548327"/>
    <d v="2012-04-14T00:00:00"/>
    <n v="10"/>
    <n v="3"/>
    <n v="5"/>
    <s v="Subrata Roy Sahara Stadium"/>
    <n v="3"/>
    <s v="bat"/>
    <n v="0"/>
    <n v="1"/>
    <n v="0"/>
    <s v="by wickets"/>
    <n v="7"/>
    <n v="10"/>
    <n v="157"/>
    <n v="472"/>
    <n v="497"/>
    <s v="Pune"/>
    <s v="India"/>
    <s v="Subrata Roy Sahara Stadium"/>
    <s v="Pune"/>
    <s v="India"/>
    <n v="2012"/>
    <n v="4"/>
    <s v="Pune Warriors"/>
    <s v="PW"/>
    <s v="Chennai Super Kings"/>
    <m/>
    <s v="Pune Warriors"/>
    <s v="Standard"/>
    <x v="1"/>
  </r>
  <r>
    <n v="548328"/>
    <d v="2012-04-15T00:00:00"/>
    <n v="1"/>
    <n v="4"/>
    <n v="5"/>
    <s v="Eden Gardens"/>
    <n v="1"/>
    <s v="field"/>
    <n v="0"/>
    <n v="1"/>
    <n v="0"/>
    <s v="by runs"/>
    <n v="2"/>
    <n v="4"/>
    <n v="315"/>
    <n v="470"/>
    <n v="483"/>
    <s v="Kolkata"/>
    <s v="India"/>
    <s v="Eden Gardens"/>
    <s v="Kolkata"/>
    <s v="India"/>
    <n v="2012"/>
    <n v="4"/>
    <s v="Kolkata Knight Riders"/>
    <s v="KKR"/>
    <s v="Kings XI Punjab"/>
    <m/>
    <s v="Kings XI Punjab"/>
    <s v="Standard"/>
    <x v="0"/>
  </r>
  <r>
    <n v="548329"/>
    <d v="2012-04-15T00:00:00"/>
    <n v="2"/>
    <n v="5"/>
    <n v="5"/>
    <s v="M Chinnaswamy Stadium"/>
    <n v="5"/>
    <s v="bat"/>
    <n v="0"/>
    <n v="1"/>
    <n v="0"/>
    <s v="by runs"/>
    <n v="59"/>
    <n v="5"/>
    <n v="85"/>
    <n v="494"/>
    <n v="518"/>
    <s v="Bangalore"/>
    <s v="India"/>
    <s v="M Chinnaswamy Stadium"/>
    <s v="Bangalore"/>
    <s v="India"/>
    <n v="2012"/>
    <n v="4"/>
    <s v="Royal Challengers Bangalore"/>
    <s v="RCB"/>
    <s v="Rajasthan Royals"/>
    <m/>
    <s v="Rajasthan Royals"/>
    <s v="Standard"/>
    <x v="0"/>
  </r>
  <r>
    <n v="548330"/>
    <d v="2012-04-16T00:00:00"/>
    <n v="7"/>
    <n v="6"/>
    <n v="5"/>
    <s v="Wankhede Stadium"/>
    <n v="6"/>
    <s v="field"/>
    <n v="0"/>
    <n v="1"/>
    <n v="0"/>
    <s v="by wickets"/>
    <n v="7"/>
    <n v="6"/>
    <n v="293"/>
    <n v="474"/>
    <n v="488"/>
    <s v="Mumbai"/>
    <s v="India"/>
    <s v="Wankhede Stadium"/>
    <s v="Mumbai"/>
    <s v="India"/>
    <n v="2012"/>
    <n v="4"/>
    <s v="Mumbai Indians"/>
    <s v="MI"/>
    <s v="Delhi Daredevils"/>
    <m/>
    <s v="Delhi Daredevils"/>
    <s v="Standard"/>
    <x v="1"/>
  </r>
  <r>
    <n v="548331"/>
    <d v="2012-04-17T00:00:00"/>
    <n v="5"/>
    <n v="8"/>
    <n v="5"/>
    <s v="Sawai Mansingh Stadium"/>
    <n v="8"/>
    <s v="bat"/>
    <n v="0"/>
    <n v="1"/>
    <n v="0"/>
    <s v="by wickets"/>
    <n v="5"/>
    <n v="5"/>
    <n v="104"/>
    <n v="472"/>
    <n v="497"/>
    <s v="Jaipur"/>
    <s v="India"/>
    <s v="Sawai Mansingh Stadium"/>
    <s v="Jaipur"/>
    <s v="India"/>
    <n v="2012"/>
    <n v="4"/>
    <s v="Rajasthan Royals"/>
    <s v="RR"/>
    <s v="Deccan Chargers"/>
    <m/>
    <s v="Rajasthan Royals"/>
    <s v="Standard"/>
    <x v="1"/>
  </r>
  <r>
    <n v="548332"/>
    <d v="2012-04-17T00:00:00"/>
    <n v="2"/>
    <n v="10"/>
    <n v="5"/>
    <s v="M Chinnaswamy Stadium"/>
    <n v="10"/>
    <s v="bat"/>
    <n v="0"/>
    <n v="1"/>
    <n v="0"/>
    <s v="by wickets"/>
    <n v="6"/>
    <n v="2"/>
    <n v="162"/>
    <n v="483"/>
    <n v="491"/>
    <s v="Bangalore"/>
    <s v="India"/>
    <s v="M Chinnaswamy Stadium"/>
    <s v="Bangalore"/>
    <s v="India"/>
    <n v="2012"/>
    <n v="4"/>
    <s v="Royal Challengers Bangalore"/>
    <s v="RCB"/>
    <s v="Pune Warriors"/>
    <m/>
    <s v="Royal Challengers Bangalore"/>
    <s v="Standard"/>
    <x v="1"/>
  </r>
  <r>
    <n v="548333"/>
    <d v="2012-04-18T00:00:00"/>
    <n v="4"/>
    <n v="1"/>
    <n v="5"/>
    <s v="Punjab Cricket Association Stadium, Mohali"/>
    <n v="4"/>
    <s v="bat"/>
    <n v="0"/>
    <n v="1"/>
    <n v="0"/>
    <s v="by wickets"/>
    <n v="8"/>
    <n v="1"/>
    <n v="40"/>
    <n v="494"/>
    <n v="518"/>
    <s v="Chandigarh"/>
    <s v="India"/>
    <s v="Punjab Cricket Association Stadium, Mohali"/>
    <s v="Chandigarh"/>
    <s v="India"/>
    <n v="2012"/>
    <n v="4"/>
    <s v="Kings XI Punjab"/>
    <s v="KXIP"/>
    <s v="Kolkata Knight Riders"/>
    <m/>
    <s v="Kolkata Knight Riders"/>
    <s v="Standard"/>
    <x v="1"/>
  </r>
  <r>
    <n v="548334"/>
    <d v="2012-05-10T00:00:00"/>
    <n v="8"/>
    <n v="6"/>
    <n v="5"/>
    <s v="Rajiv Gandhi International Stadium, Uppal"/>
    <n v="8"/>
    <s v="bat"/>
    <n v="0"/>
    <n v="1"/>
    <n v="0"/>
    <s v="by wickets"/>
    <n v="9"/>
    <n v="6"/>
    <n v="187"/>
    <n v="494"/>
    <n v="490"/>
    <s v="Hyderabad"/>
    <s v="India"/>
    <s v="Rajiv Gandhi International Stadium, Uppal"/>
    <s v="Hyderabad"/>
    <s v="India"/>
    <n v="2012"/>
    <n v="5"/>
    <s v="Deccan Chargers"/>
    <s v="DC"/>
    <s v="Delhi Daredevils"/>
    <m/>
    <s v="Delhi Daredevils"/>
    <s v="Standard"/>
    <x v="1"/>
  </r>
  <r>
    <n v="548335"/>
    <d v="2012-04-19T00:00:00"/>
    <n v="3"/>
    <n v="10"/>
    <n v="5"/>
    <s v="MA Chidambaram Stadium, Chepauk"/>
    <n v="10"/>
    <s v="field"/>
    <n v="0"/>
    <n v="1"/>
    <n v="0"/>
    <s v="by runs"/>
    <n v="13"/>
    <n v="3"/>
    <n v="324"/>
    <n v="470"/>
    <n v="491"/>
    <s v="Chennai"/>
    <s v="India"/>
    <s v="Ma Chidambaram Stadium, Chepauk"/>
    <s v="Chennai"/>
    <s v="India"/>
    <n v="2012"/>
    <n v="4"/>
    <s v="Chennai Super Kings"/>
    <s v="CSK"/>
    <s v="Pune Warriors"/>
    <m/>
    <s v="Chennai Super Kings"/>
    <s v="Standard"/>
    <x v="0"/>
  </r>
  <r>
    <n v="548336"/>
    <d v="2012-04-20T00:00:00"/>
    <n v="4"/>
    <n v="2"/>
    <n v="5"/>
    <s v="Punjab Cricket Association Stadium, Mohali"/>
    <n v="2"/>
    <s v="field"/>
    <n v="0"/>
    <n v="1"/>
    <n v="0"/>
    <s v="by wickets"/>
    <n v="5"/>
    <n v="2"/>
    <n v="162"/>
    <n v="489"/>
    <n v="518"/>
    <s v="Chandigarh"/>
    <s v="India"/>
    <s v="Punjab Cricket Association Stadium, Mohali"/>
    <s v="Chandigarh"/>
    <s v="India"/>
    <n v="2012"/>
    <n v="4"/>
    <s v="Kings XI Punjab"/>
    <s v="KXIP"/>
    <s v="Royal Challengers Bangalore"/>
    <m/>
    <s v="Royal Challengers Bangalore"/>
    <s v="Standard"/>
    <x v="1"/>
  </r>
  <r>
    <n v="548337"/>
    <d v="2012-04-21T00:00:00"/>
    <n v="3"/>
    <n v="5"/>
    <n v="5"/>
    <s v="MA Chidambaram Stadium, Chepauk"/>
    <n v="5"/>
    <s v="bat"/>
    <n v="0"/>
    <n v="1"/>
    <n v="0"/>
    <s v="by wickets"/>
    <n v="7"/>
    <n v="3"/>
    <n v="303"/>
    <n v="472"/>
    <n v="497"/>
    <s v="Chennai"/>
    <s v="India"/>
    <s v="Ma Chidambaram Stadium, Chepauk"/>
    <s v="Chennai"/>
    <s v="India"/>
    <n v="2012"/>
    <n v="4"/>
    <s v="Chennai Super Kings"/>
    <s v="CSK"/>
    <s v="Rajasthan Royals"/>
    <m/>
    <s v="Chennai Super Kings"/>
    <s v="Standard"/>
    <x v="1"/>
  </r>
  <r>
    <n v="548338"/>
    <d v="2012-04-21T00:00:00"/>
    <n v="6"/>
    <n v="10"/>
    <n v="5"/>
    <s v="Feroz Shah Kotla"/>
    <n v="6"/>
    <s v="field"/>
    <n v="0"/>
    <n v="1"/>
    <n v="0"/>
    <s v="by runs"/>
    <n v="20"/>
    <n v="10"/>
    <n v="1"/>
    <n v="470"/>
    <n v="491"/>
    <s v="Delhi"/>
    <s v="India"/>
    <s v="Feroz Shah Kotla"/>
    <s v="Delhi"/>
    <s v="India"/>
    <n v="2012"/>
    <n v="4"/>
    <s v="Delhi Daredevils"/>
    <s v="DD"/>
    <s v="Pune Warriors"/>
    <m/>
    <s v="Pune Warriors"/>
    <s v="Standard"/>
    <x v="0"/>
  </r>
  <r>
    <n v="548339"/>
    <d v="2012-04-22T00:00:00"/>
    <n v="7"/>
    <n v="4"/>
    <n v="5"/>
    <s v="Wankhede Stadium"/>
    <n v="7"/>
    <s v="bat"/>
    <n v="0"/>
    <n v="1"/>
    <n v="0"/>
    <s v="by wickets"/>
    <n v="6"/>
    <n v="4"/>
    <n v="100"/>
    <n v="489"/>
    <n v="518"/>
    <s v="Mumbai"/>
    <s v="India"/>
    <s v="Wankhede Stadium"/>
    <s v="Mumbai"/>
    <s v="India"/>
    <n v="2012"/>
    <n v="4"/>
    <s v="Mumbai Indians"/>
    <s v="MI"/>
    <s v="Kings XI Punjab"/>
    <m/>
    <s v="Kings XI Punjab"/>
    <s v="Standard"/>
    <x v="1"/>
  </r>
  <r>
    <n v="548340"/>
    <d v="2012-04-22T00:00:00"/>
    <n v="8"/>
    <n v="1"/>
    <n v="5"/>
    <s v="Barabati Stadium"/>
    <n v="1"/>
    <s v="field"/>
    <n v="0"/>
    <n v="1"/>
    <n v="0"/>
    <s v="by wickets"/>
    <n v="5"/>
    <n v="1"/>
    <n v="66"/>
    <n v="474"/>
    <n v="488"/>
    <s v="Cuttack"/>
    <s v="India"/>
    <s v="Barabati Stadium"/>
    <s v="Cuttack"/>
    <s v="India"/>
    <n v="2012"/>
    <n v="4"/>
    <s v="Deccan Chargers"/>
    <s v="DC"/>
    <s v="Kolkata Knight Riders"/>
    <m/>
    <s v="Kolkata Knight Riders"/>
    <s v="Standard"/>
    <x v="1"/>
  </r>
  <r>
    <n v="548341"/>
    <d v="2012-04-23T00:00:00"/>
    <n v="5"/>
    <n v="2"/>
    <n v="5"/>
    <s v="Sawai Mansingh Stadium"/>
    <n v="5"/>
    <s v="field"/>
    <n v="0"/>
    <n v="1"/>
    <n v="0"/>
    <s v="by runs"/>
    <n v="46"/>
    <n v="2"/>
    <n v="110"/>
    <n v="470"/>
    <n v="483"/>
    <s v="Jaipur"/>
    <s v="India"/>
    <s v="Sawai Mansingh Stadium"/>
    <s v="Jaipur"/>
    <s v="India"/>
    <n v="2012"/>
    <n v="4"/>
    <s v="Rajasthan Royals"/>
    <s v="RR"/>
    <s v="Royal Challengers Bangalore"/>
    <m/>
    <s v="Royal Challengers Bangalore"/>
    <s v="Standard"/>
    <x v="0"/>
  </r>
  <r>
    <n v="548342"/>
    <d v="2012-04-24T00:00:00"/>
    <n v="10"/>
    <n v="6"/>
    <n v="5"/>
    <s v="Subrata Roy Sahara Stadium"/>
    <n v="10"/>
    <s v="bat"/>
    <n v="0"/>
    <n v="1"/>
    <n v="0"/>
    <s v="by wickets"/>
    <n v="8"/>
    <n v="6"/>
    <n v="41"/>
    <n v="489"/>
    <n v="518"/>
    <s v="Pune"/>
    <s v="India"/>
    <s v="Subrata Roy Sahara Stadium"/>
    <s v="Pune"/>
    <s v="India"/>
    <n v="2012"/>
    <n v="4"/>
    <s v="Pune Warriors"/>
    <s v="PW"/>
    <s v="Delhi Daredevils"/>
    <m/>
    <s v="Delhi Daredevils"/>
    <s v="Standard"/>
    <x v="1"/>
  </r>
  <r>
    <n v="548344"/>
    <d v="2012-04-25T00:00:00"/>
    <n v="4"/>
    <n v="7"/>
    <n v="5"/>
    <s v="Punjab Cricket Association Stadium, Mohali"/>
    <n v="4"/>
    <s v="bat"/>
    <n v="0"/>
    <n v="1"/>
    <n v="0"/>
    <s v="by wickets"/>
    <n v="4"/>
    <n v="7"/>
    <n v="208"/>
    <n v="472"/>
    <n v="497"/>
    <s v="Chandigarh"/>
    <s v="India"/>
    <s v="Punjab Cricket Association Stadium, Mohali"/>
    <s v="Chandigarh"/>
    <s v="India"/>
    <n v="2012"/>
    <n v="4"/>
    <s v="Kings XI Punjab"/>
    <s v="KXIP"/>
    <s v="Mumbai Indians"/>
    <m/>
    <s v="Mumbai Indians"/>
    <s v="Standard"/>
    <x v="1"/>
  </r>
  <r>
    <n v="548346"/>
    <d v="2012-04-26T00:00:00"/>
    <n v="10"/>
    <n v="8"/>
    <n v="5"/>
    <s v="Subrata Roy Sahara Stadium"/>
    <n v="8"/>
    <s v="bat"/>
    <n v="0"/>
    <n v="1"/>
    <n v="0"/>
    <s v="by runs"/>
    <n v="18"/>
    <n v="8"/>
    <n v="10"/>
    <n v="489"/>
    <n v="518"/>
    <s v="Pune"/>
    <s v="India"/>
    <s v="Subrata Roy Sahara Stadium"/>
    <s v="Pune"/>
    <s v="India"/>
    <n v="2012"/>
    <n v="4"/>
    <s v="Pune Warriors"/>
    <s v="PW"/>
    <s v="Deccan Chargers"/>
    <m/>
    <s v="Deccan Chargers"/>
    <s v="Standard"/>
    <x v="0"/>
  </r>
  <r>
    <n v="548347"/>
    <d v="2012-04-27T00:00:00"/>
    <n v="6"/>
    <n v="7"/>
    <n v="5"/>
    <s v="Feroz Shah Kotla"/>
    <n v="7"/>
    <s v="field"/>
    <n v="0"/>
    <n v="1"/>
    <n v="0"/>
    <s v="by runs"/>
    <n v="37"/>
    <n v="6"/>
    <n v="41"/>
    <n v="472"/>
    <n v="497"/>
    <s v="Delhi"/>
    <s v="India"/>
    <s v="Feroz Shah Kotla"/>
    <s v="Delhi"/>
    <s v="India"/>
    <n v="2012"/>
    <n v="4"/>
    <s v="Delhi Daredevils"/>
    <s v="DD"/>
    <s v="Mumbai Indians"/>
    <m/>
    <s v="Delhi Daredevils"/>
    <s v="Standard"/>
    <x v="0"/>
  </r>
  <r>
    <n v="548348"/>
    <d v="2012-04-28T00:00:00"/>
    <n v="3"/>
    <n v="4"/>
    <n v="5"/>
    <s v="MA Chidambaram Stadium, Chepauk"/>
    <n v="4"/>
    <s v="bat"/>
    <n v="0"/>
    <n v="1"/>
    <n v="0"/>
    <s v="by runs"/>
    <n v="7"/>
    <n v="4"/>
    <n v="236"/>
    <n v="474"/>
    <n v="488"/>
    <s v="Chennai"/>
    <s v="India"/>
    <s v="Ma Chidambaram Stadium, Chepauk"/>
    <s v="Chennai"/>
    <s v="India"/>
    <n v="2012"/>
    <n v="4"/>
    <s v="Chennai Super Kings"/>
    <s v="CSK"/>
    <s v="Kings XI Punjab"/>
    <m/>
    <s v="Kings XI Punjab"/>
    <s v="Standard"/>
    <x v="0"/>
  </r>
  <r>
    <n v="548349"/>
    <d v="2012-04-28T00:00:00"/>
    <n v="1"/>
    <n v="2"/>
    <n v="5"/>
    <s v="Eden Gardens"/>
    <n v="1"/>
    <s v="bat"/>
    <n v="0"/>
    <n v="1"/>
    <n v="0"/>
    <s v="by runs"/>
    <n v="47"/>
    <n v="1"/>
    <n v="40"/>
    <n v="470"/>
    <n v="478"/>
    <s v="Kolkata"/>
    <s v="India"/>
    <s v="Eden Gardens"/>
    <s v="Kolkata"/>
    <s v="India"/>
    <n v="2012"/>
    <n v="4"/>
    <s v="Kolkata Knight Riders"/>
    <s v="KKR"/>
    <s v="Royal Challengers Bangalore"/>
    <m/>
    <s v="Kolkata Knight Riders"/>
    <s v="Standard"/>
    <x v="0"/>
  </r>
  <r>
    <n v="548350"/>
    <d v="2012-04-29T00:00:00"/>
    <n v="6"/>
    <n v="5"/>
    <n v="5"/>
    <s v="Feroz Shah Kotla"/>
    <n v="6"/>
    <s v="bat"/>
    <n v="0"/>
    <n v="1"/>
    <n v="0"/>
    <s v="by runs"/>
    <n v="1"/>
    <n v="6"/>
    <n v="41"/>
    <n v="489"/>
    <n v="518"/>
    <s v="Delhi"/>
    <s v="India"/>
    <s v="Feroz Shah Kotla"/>
    <s v="Delhi"/>
    <s v="India"/>
    <n v="2012"/>
    <n v="4"/>
    <s v="Delhi Daredevils"/>
    <s v="DD"/>
    <s v="Rajasthan Royals"/>
    <m/>
    <s v="Delhi Daredevils"/>
    <s v="Standard"/>
    <x v="0"/>
  </r>
  <r>
    <n v="548351"/>
    <d v="2012-04-29T00:00:00"/>
    <n v="7"/>
    <n v="8"/>
    <n v="5"/>
    <s v="Wankhede Stadium"/>
    <n v="7"/>
    <s v="field"/>
    <n v="0"/>
    <n v="1"/>
    <n v="0"/>
    <s v="by wickets"/>
    <n v="5"/>
    <n v="7"/>
    <n v="94"/>
    <n v="495"/>
    <n v="497"/>
    <s v="Mumbai"/>
    <s v="India"/>
    <s v="Wankhede Stadium"/>
    <s v="Mumbai"/>
    <s v="India"/>
    <n v="2012"/>
    <n v="4"/>
    <s v="Mumbai Indians"/>
    <s v="MI"/>
    <s v="Deccan Chargers"/>
    <m/>
    <s v="Mumbai Indians"/>
    <s v="Standard"/>
    <x v="1"/>
  </r>
  <r>
    <n v="548352"/>
    <d v="2012-04-30T00:00:00"/>
    <n v="3"/>
    <n v="1"/>
    <n v="5"/>
    <s v="MA Chidambaram Stadium, Chepauk"/>
    <n v="3"/>
    <s v="bat"/>
    <n v="0"/>
    <n v="1"/>
    <n v="0"/>
    <s v="by wickets"/>
    <n v="5"/>
    <n v="1"/>
    <n v="40"/>
    <n v="474"/>
    <n v="499"/>
    <s v="Chennai"/>
    <s v="India"/>
    <s v="Ma Chidambaram Stadium, Chepauk"/>
    <s v="Chennai"/>
    <s v="India"/>
    <n v="2012"/>
    <n v="4"/>
    <s v="Chennai Super Kings"/>
    <s v="CSK"/>
    <s v="Kolkata Knight Riders"/>
    <m/>
    <s v="Kolkata Knight Riders"/>
    <s v="Standard"/>
    <x v="1"/>
  </r>
  <r>
    <n v="548353"/>
    <d v="2012-05-01T00:00:00"/>
    <n v="8"/>
    <n v="10"/>
    <n v="5"/>
    <s v="Barabati Stadium"/>
    <n v="8"/>
    <s v="bat"/>
    <n v="0"/>
    <n v="1"/>
    <n v="0"/>
    <s v="by runs"/>
    <n v="13"/>
    <n v="8"/>
    <n v="26"/>
    <n v="472"/>
    <n v="495"/>
    <s v="Cuttack"/>
    <s v="India"/>
    <s v="Barabati Stadium"/>
    <s v="Cuttack"/>
    <s v="India"/>
    <n v="2012"/>
    <n v="5"/>
    <s v="Deccan Chargers"/>
    <s v="DC"/>
    <s v="Pune Warriors"/>
    <m/>
    <s v="Deccan Chargers"/>
    <s v="Standard"/>
    <x v="0"/>
  </r>
  <r>
    <n v="548354"/>
    <d v="2012-05-01T00:00:00"/>
    <n v="5"/>
    <n v="6"/>
    <n v="5"/>
    <s v="Sawai Mansingh Stadium"/>
    <n v="5"/>
    <s v="bat"/>
    <n v="0"/>
    <n v="1"/>
    <n v="0"/>
    <s v="by wickets"/>
    <n v="6"/>
    <n v="6"/>
    <n v="322"/>
    <n v="494"/>
    <n v="490"/>
    <s v="Jaipur"/>
    <s v="India"/>
    <s v="Sawai Mansingh Stadium"/>
    <s v="Jaipur"/>
    <s v="India"/>
    <n v="2012"/>
    <n v="5"/>
    <s v="Rajasthan Royals"/>
    <s v="RR"/>
    <s v="Delhi Daredevils"/>
    <m/>
    <s v="Delhi Daredevils"/>
    <s v="Standard"/>
    <x v="1"/>
  </r>
  <r>
    <n v="548355"/>
    <d v="2012-05-02T00:00:00"/>
    <n v="2"/>
    <n v="4"/>
    <n v="5"/>
    <s v="M Chinnaswamy Stadium"/>
    <n v="4"/>
    <s v="field"/>
    <n v="0"/>
    <n v="1"/>
    <n v="0"/>
    <s v="by wickets"/>
    <n v="4"/>
    <n v="4"/>
    <n v="321"/>
    <n v="474"/>
    <n v="499"/>
    <s v="Bangalore"/>
    <s v="India"/>
    <s v="M Chinnaswamy Stadium"/>
    <s v="Bangalore"/>
    <s v="India"/>
    <n v="2012"/>
    <n v="5"/>
    <s v="Royal Challengers Bangalore"/>
    <s v="RCB"/>
    <s v="Kings XI Punjab"/>
    <m/>
    <s v="Kings XI Punjab"/>
    <s v="Standard"/>
    <x v="1"/>
  </r>
  <r>
    <n v="548356"/>
    <d v="2012-05-03T00:00:00"/>
    <n v="10"/>
    <n v="7"/>
    <n v="5"/>
    <s v="Subrata Roy Sahara Stadium"/>
    <n v="7"/>
    <s v="bat"/>
    <n v="0"/>
    <n v="1"/>
    <n v="0"/>
    <s v="by runs"/>
    <n v="1"/>
    <n v="7"/>
    <n v="194"/>
    <n v="470"/>
    <n v="483"/>
    <s v="Pune"/>
    <s v="India"/>
    <s v="Subrata Roy Sahara Stadium"/>
    <s v="Pune"/>
    <s v="India"/>
    <n v="2012"/>
    <n v="5"/>
    <s v="Pune Warriors"/>
    <s v="PW"/>
    <s v="Mumbai Indians"/>
    <m/>
    <s v="Mumbai Indians"/>
    <s v="Standard"/>
    <x v="0"/>
  </r>
  <r>
    <n v="548357"/>
    <d v="2012-05-04T00:00:00"/>
    <n v="3"/>
    <n v="8"/>
    <n v="5"/>
    <s v="MA Chidambaram Stadium, Chepauk"/>
    <n v="3"/>
    <s v="bat"/>
    <n v="0"/>
    <n v="1"/>
    <n v="0"/>
    <s v="by runs"/>
    <n v="10"/>
    <n v="3"/>
    <n v="21"/>
    <n v="482"/>
    <n v="497"/>
    <s v="Chennai"/>
    <s v="India"/>
    <s v="Ma Chidambaram Stadium, Chepauk"/>
    <s v="Chennai"/>
    <s v="India"/>
    <n v="2012"/>
    <n v="5"/>
    <s v="Chennai Super Kings"/>
    <s v="CSK"/>
    <s v="Deccan Chargers"/>
    <m/>
    <s v="Chennai Super Kings"/>
    <s v="Standard"/>
    <x v="0"/>
  </r>
  <r>
    <n v="548358"/>
    <d v="2012-05-05T00:00:00"/>
    <n v="1"/>
    <n v="10"/>
    <n v="5"/>
    <s v="Eden Gardens"/>
    <n v="1"/>
    <s v="bat"/>
    <n v="0"/>
    <n v="1"/>
    <n v="0"/>
    <s v="by runs"/>
    <n v="7"/>
    <n v="1"/>
    <n v="315"/>
    <n v="474"/>
    <n v="488"/>
    <s v="Kolkata"/>
    <s v="India"/>
    <s v="Eden Gardens"/>
    <s v="Kolkata"/>
    <s v="India"/>
    <n v="2012"/>
    <n v="5"/>
    <s v="Kolkata Knight Riders"/>
    <s v="KKR"/>
    <s v="Pune Warriors"/>
    <m/>
    <s v="Kolkata Knight Riders"/>
    <s v="Standard"/>
    <x v="0"/>
  </r>
  <r>
    <n v="548359"/>
    <d v="2012-05-05T00:00:00"/>
    <n v="4"/>
    <n v="5"/>
    <n v="5"/>
    <s v="Punjab Cricket Association Stadium, Mohali"/>
    <n v="5"/>
    <s v="bat"/>
    <n v="0"/>
    <n v="1"/>
    <n v="0"/>
    <s v="by runs"/>
    <n v="43"/>
    <n v="5"/>
    <n v="32"/>
    <n v="494"/>
    <n v="490"/>
    <s v="Chandigarh"/>
    <s v="India"/>
    <s v="Punjab Cricket Association Stadium, Mohali"/>
    <s v="Chandigarh"/>
    <s v="India"/>
    <n v="2012"/>
    <n v="5"/>
    <s v="Kings XI Punjab"/>
    <s v="KXIP"/>
    <s v="Rajasthan Royals"/>
    <m/>
    <s v="Rajasthan Royals"/>
    <s v="Standard"/>
    <x v="0"/>
  </r>
  <r>
    <n v="548360"/>
    <d v="2012-05-06T00:00:00"/>
    <n v="7"/>
    <n v="3"/>
    <n v="5"/>
    <s v="Wankhede Stadium"/>
    <n v="7"/>
    <s v="field"/>
    <n v="0"/>
    <n v="1"/>
    <n v="0"/>
    <s v="by wickets"/>
    <n v="2"/>
    <n v="7"/>
    <n v="147"/>
    <n v="470"/>
    <n v="483"/>
    <s v="Mumbai"/>
    <s v="India"/>
    <s v="Wankhede Stadium"/>
    <s v="Mumbai"/>
    <s v="India"/>
    <n v="2012"/>
    <n v="5"/>
    <s v="Mumbai Indians"/>
    <s v="MI"/>
    <s v="Chennai Super Kings"/>
    <m/>
    <s v="Mumbai Indians"/>
    <s v="Standard"/>
    <x v="1"/>
  </r>
  <r>
    <n v="548361"/>
    <d v="2012-05-06T00:00:00"/>
    <n v="2"/>
    <n v="8"/>
    <n v="5"/>
    <s v="M Chinnaswamy Stadium"/>
    <n v="2"/>
    <s v="field"/>
    <n v="0"/>
    <n v="1"/>
    <n v="0"/>
    <s v="by wickets"/>
    <n v="5"/>
    <n v="2"/>
    <n v="110"/>
    <n v="482"/>
    <n v="497"/>
    <s v="Bangalore"/>
    <s v="India"/>
    <s v="M Chinnaswamy Stadium"/>
    <s v="Bangalore"/>
    <s v="India"/>
    <n v="2012"/>
    <n v="5"/>
    <s v="Royal Challengers Bangalore"/>
    <s v="RCB"/>
    <s v="Deccan Chargers"/>
    <m/>
    <s v="Royal Challengers Bangalore"/>
    <s v="Standard"/>
    <x v="1"/>
  </r>
  <r>
    <n v="548362"/>
    <d v="2012-05-07T00:00:00"/>
    <n v="6"/>
    <n v="1"/>
    <n v="5"/>
    <s v="Feroz Shah Kotla"/>
    <n v="6"/>
    <s v="bat"/>
    <n v="0"/>
    <n v="1"/>
    <n v="0"/>
    <s v="by wickets"/>
    <n v="6"/>
    <n v="1"/>
    <n v="9"/>
    <n v="494"/>
    <n v="489"/>
    <s v="Delhi"/>
    <s v="India"/>
    <s v="Feroz Shah Kotla"/>
    <s v="Delhi"/>
    <s v="India"/>
    <n v="2012"/>
    <n v="5"/>
    <s v="Delhi Daredevils"/>
    <s v="DD"/>
    <s v="Kolkata Knight Riders"/>
    <m/>
    <s v="Kolkata Knight Riders"/>
    <s v="Standard"/>
    <x v="1"/>
  </r>
  <r>
    <n v="548363"/>
    <d v="2012-05-08T00:00:00"/>
    <n v="10"/>
    <n v="5"/>
    <n v="5"/>
    <s v="Subrata Roy Sahara Stadium"/>
    <n v="10"/>
    <s v="bat"/>
    <n v="0"/>
    <n v="1"/>
    <n v="0"/>
    <s v="by wickets"/>
    <n v="7"/>
    <n v="5"/>
    <n v="32"/>
    <n v="470"/>
    <n v="478"/>
    <s v="Pune"/>
    <s v="India"/>
    <s v="Subrata Roy Sahara Stadium"/>
    <s v="Pune"/>
    <s v="India"/>
    <n v="2012"/>
    <n v="5"/>
    <s v="Pune Warriors"/>
    <s v="PW"/>
    <s v="Rajasthan Royals"/>
    <m/>
    <s v="Rajasthan Royals"/>
    <s v="Standard"/>
    <x v="1"/>
  </r>
  <r>
    <n v="548364"/>
    <d v="2012-05-08T00:00:00"/>
    <n v="8"/>
    <n v="4"/>
    <n v="5"/>
    <s v="Rajiv Gandhi International Stadium, Uppal"/>
    <n v="8"/>
    <s v="field"/>
    <n v="0"/>
    <n v="1"/>
    <n v="0"/>
    <s v="by runs"/>
    <n v="25"/>
    <n v="4"/>
    <n v="236"/>
    <n v="482"/>
    <n v="497"/>
    <s v="Hyderabad"/>
    <s v="India"/>
    <s v="Rajiv Gandhi International Stadium, Uppal"/>
    <s v="Hyderabad"/>
    <s v="India"/>
    <n v="2012"/>
    <n v="5"/>
    <s v="Deccan Chargers"/>
    <s v="DC"/>
    <s v="Kings XI Punjab"/>
    <m/>
    <s v="Kings XI Punjab"/>
    <s v="Standard"/>
    <x v="0"/>
  </r>
  <r>
    <n v="548365"/>
    <d v="2012-05-09T00:00:00"/>
    <n v="7"/>
    <n v="2"/>
    <n v="5"/>
    <s v="Wankhede Stadium"/>
    <n v="2"/>
    <s v="field"/>
    <n v="0"/>
    <n v="1"/>
    <n v="0"/>
    <s v="by wickets"/>
    <n v="9"/>
    <n v="2"/>
    <n v="162"/>
    <n v="474"/>
    <n v="496"/>
    <s v="Mumbai"/>
    <s v="India"/>
    <s v="Wankhede Stadium"/>
    <s v="Mumbai"/>
    <s v="India"/>
    <n v="2012"/>
    <n v="5"/>
    <s v="Mumbai Indians"/>
    <s v="MI"/>
    <s v="Royal Challengers Bangalore"/>
    <m/>
    <s v="Royal Challengers Bangalore"/>
    <s v="Standard"/>
    <x v="1"/>
  </r>
  <r>
    <n v="548366"/>
    <d v="2012-05-10T00:00:00"/>
    <n v="5"/>
    <n v="3"/>
    <n v="5"/>
    <s v="Sawai Mansingh Stadium"/>
    <n v="3"/>
    <s v="field"/>
    <n v="0"/>
    <n v="1"/>
    <n v="0"/>
    <s v="by wickets"/>
    <n v="4"/>
    <n v="3"/>
    <n v="451"/>
    <n v="497"/>
    <n v="499"/>
    <s v="Jaipur"/>
    <s v="India"/>
    <s v="Sawai Mansingh Stadium"/>
    <s v="Jaipur"/>
    <s v="India"/>
    <n v="2012"/>
    <n v="5"/>
    <s v="Rajasthan Royals"/>
    <s v="RR"/>
    <s v="Chennai Super Kings"/>
    <m/>
    <s v="Chennai Super Kings"/>
    <s v="Standard"/>
    <x v="1"/>
  </r>
  <r>
    <n v="548367"/>
    <d v="2012-05-11T00:00:00"/>
    <n v="10"/>
    <n v="2"/>
    <n v="5"/>
    <s v="Subrata Roy Sahara Stadium"/>
    <n v="10"/>
    <s v="field"/>
    <n v="0"/>
    <n v="1"/>
    <n v="0"/>
    <s v="by runs"/>
    <n v="35"/>
    <n v="2"/>
    <n v="162"/>
    <n v="474"/>
    <n v="488"/>
    <s v="Pune"/>
    <s v="India"/>
    <s v="Subrata Roy Sahara Stadium"/>
    <s v="Pune"/>
    <s v="India"/>
    <n v="2012"/>
    <n v="5"/>
    <s v="Pune Warriors"/>
    <s v="PW"/>
    <s v="Royal Challengers Bangalore"/>
    <m/>
    <s v="Royal Challengers Bangalore"/>
    <s v="Standard"/>
    <x v="0"/>
  </r>
  <r>
    <n v="548368"/>
    <d v="2012-05-12T00:00:00"/>
    <n v="1"/>
    <n v="7"/>
    <n v="5"/>
    <s v="Eden Gardens"/>
    <n v="7"/>
    <s v="bat"/>
    <n v="0"/>
    <n v="1"/>
    <n v="0"/>
    <s v="by runs"/>
    <n v="27"/>
    <n v="7"/>
    <n v="57"/>
    <n v="489"/>
    <n v="490"/>
    <s v="Kolkata"/>
    <s v="India"/>
    <s v="Eden Gardens"/>
    <s v="Kolkata"/>
    <s v="India"/>
    <n v="2012"/>
    <n v="5"/>
    <s v="Kolkata Knight Riders"/>
    <s v="KKR"/>
    <s v="Mumbai Indians"/>
    <m/>
    <s v="Mumbai Indians"/>
    <s v="Standard"/>
    <x v="0"/>
  </r>
  <r>
    <n v="548369"/>
    <d v="2012-05-12T00:00:00"/>
    <n v="3"/>
    <n v="6"/>
    <n v="5"/>
    <s v="MA Chidambaram Stadium, Chepauk"/>
    <n v="3"/>
    <s v="field"/>
    <n v="0"/>
    <n v="1"/>
    <n v="0"/>
    <s v="by wickets"/>
    <n v="9"/>
    <n v="3"/>
    <n v="451"/>
    <n v="491"/>
    <n v="478"/>
    <s v="Chennai"/>
    <s v="India"/>
    <s v="Ma Chidambaram Stadium, Chepauk"/>
    <s v="Chennai"/>
    <s v="India"/>
    <n v="2012"/>
    <n v="5"/>
    <s v="Chennai Super Kings"/>
    <s v="CSK"/>
    <s v="Delhi Daredevils"/>
    <m/>
    <s v="Chennai Super Kings"/>
    <s v="Standard"/>
    <x v="1"/>
  </r>
  <r>
    <n v="548370"/>
    <d v="2012-05-13T00:00:00"/>
    <n v="5"/>
    <n v="10"/>
    <n v="5"/>
    <s v="Sawai Mansingh Stadium"/>
    <n v="5"/>
    <s v="bat"/>
    <n v="0"/>
    <n v="1"/>
    <n v="0"/>
    <s v="by runs"/>
    <n v="45"/>
    <n v="5"/>
    <n v="335"/>
    <n v="474"/>
    <n v="488"/>
    <s v="Jaipur"/>
    <s v="India"/>
    <s v="Sawai Mansingh Stadium"/>
    <s v="Jaipur"/>
    <s v="India"/>
    <n v="2012"/>
    <n v="5"/>
    <s v="Rajasthan Royals"/>
    <s v="RR"/>
    <s v="Pune Warriors"/>
    <m/>
    <s v="Rajasthan Royals"/>
    <s v="Standard"/>
    <x v="0"/>
  </r>
  <r>
    <n v="548371"/>
    <d v="2012-05-13T00:00:00"/>
    <n v="4"/>
    <n v="8"/>
    <n v="5"/>
    <s v="Punjab Cricket Association Stadium, Mohali"/>
    <n v="8"/>
    <s v="bat"/>
    <n v="0"/>
    <n v="1"/>
    <n v="0"/>
    <s v="by wickets"/>
    <n v="4"/>
    <n v="4"/>
    <n v="4"/>
    <n v="482"/>
    <n v="497"/>
    <s v="Chandigarh"/>
    <s v="India"/>
    <s v="Punjab Cricket Association Stadium, Mohali"/>
    <s v="Chandigarh"/>
    <s v="India"/>
    <n v="2012"/>
    <n v="5"/>
    <s v="Kings XI Punjab"/>
    <s v="KXIP"/>
    <s v="Deccan Chargers"/>
    <m/>
    <s v="Kings XI Punjab"/>
    <s v="Standard"/>
    <x v="1"/>
  </r>
  <r>
    <n v="548372"/>
    <d v="2012-05-14T00:00:00"/>
    <n v="2"/>
    <n v="7"/>
    <n v="5"/>
    <s v="M Chinnaswamy Stadium"/>
    <n v="7"/>
    <s v="field"/>
    <n v="0"/>
    <n v="1"/>
    <n v="0"/>
    <s v="by wickets"/>
    <n v="5"/>
    <n v="7"/>
    <n v="208"/>
    <n v="491"/>
    <n v="478"/>
    <s v="Bangalore"/>
    <s v="India"/>
    <s v="M Chinnaswamy Stadium"/>
    <s v="Bangalore"/>
    <s v="India"/>
    <n v="2012"/>
    <n v="5"/>
    <s v="Royal Challengers Bangalore"/>
    <s v="RCB"/>
    <s v="Mumbai Indians"/>
    <m/>
    <s v="Mumbai Indians"/>
    <s v="Standard"/>
    <x v="1"/>
  </r>
  <r>
    <n v="548373"/>
    <d v="2012-05-14T00:00:00"/>
    <n v="1"/>
    <n v="3"/>
    <n v="5"/>
    <s v="Eden Gardens"/>
    <n v="3"/>
    <s v="field"/>
    <n v="0"/>
    <n v="1"/>
    <n v="0"/>
    <s v="by wickets"/>
    <n v="5"/>
    <n v="3"/>
    <n v="19"/>
    <n v="494"/>
    <n v="490"/>
    <s v="Kolkata"/>
    <s v="India"/>
    <s v="Eden Gardens"/>
    <s v="Kolkata"/>
    <s v="India"/>
    <n v="2012"/>
    <n v="5"/>
    <s v="Kolkata Knight Riders"/>
    <s v="KKR"/>
    <s v="Chennai Super Kings"/>
    <m/>
    <s v="Chennai Super Kings"/>
    <s v="Standard"/>
    <x v="1"/>
  </r>
  <r>
    <n v="548374"/>
    <d v="2012-05-15T00:00:00"/>
    <n v="6"/>
    <n v="4"/>
    <n v="5"/>
    <s v="Feroz Shah Kotla"/>
    <n v="4"/>
    <s v="bat"/>
    <n v="0"/>
    <n v="1"/>
    <n v="0"/>
    <s v="by wickets"/>
    <n v="5"/>
    <n v="6"/>
    <n v="232"/>
    <n v="482"/>
    <n v="497"/>
    <s v="Delhi"/>
    <s v="India"/>
    <s v="Feroz Shah Kotla"/>
    <s v="Delhi"/>
    <s v="India"/>
    <n v="2012"/>
    <n v="5"/>
    <s v="Delhi Daredevils"/>
    <s v="DD"/>
    <s v="Kings XI Punjab"/>
    <m/>
    <s v="Delhi Daredevils"/>
    <s v="Standard"/>
    <x v="1"/>
  </r>
  <r>
    <n v="548375"/>
    <d v="2012-05-16T00:00:00"/>
    <n v="7"/>
    <n v="1"/>
    <n v="5"/>
    <s v="Wankhede Stadium"/>
    <n v="7"/>
    <s v="field"/>
    <n v="0"/>
    <n v="1"/>
    <n v="0"/>
    <s v="by runs"/>
    <n v="32"/>
    <n v="1"/>
    <n v="315"/>
    <n v="491"/>
    <n v="478"/>
    <s v="Mumbai"/>
    <s v="India"/>
    <s v="Wankhede Stadium"/>
    <s v="Mumbai"/>
    <s v="India"/>
    <n v="2012"/>
    <n v="5"/>
    <s v="Mumbai Indians"/>
    <s v="MI"/>
    <s v="Kolkata Knight Riders"/>
    <m/>
    <s v="Kolkata Knight Riders"/>
    <s v="Standard"/>
    <x v="0"/>
  </r>
  <r>
    <n v="548376"/>
    <d v="2012-05-17T00:00:00"/>
    <n v="4"/>
    <n v="3"/>
    <n v="5"/>
    <s v="Himachal Pradesh Cricket Association Stadium"/>
    <n v="4"/>
    <s v="field"/>
    <n v="0"/>
    <n v="1"/>
    <n v="0"/>
    <s v="by wickets"/>
    <n v="6"/>
    <n v="4"/>
    <n v="53"/>
    <n v="496"/>
    <n v="488"/>
    <s v="Dharamsala"/>
    <s v="India"/>
    <s v="Himachal Pradesh Cricket Association Stadium"/>
    <s v="Dharamsala"/>
    <s v="India"/>
    <n v="2012"/>
    <n v="5"/>
    <s v="Kings XI Punjab"/>
    <s v="KXIP"/>
    <s v="Chennai Super Kings"/>
    <m/>
    <s v="Kings XI Punjab"/>
    <s v="Standard"/>
    <x v="1"/>
  </r>
  <r>
    <n v="548377"/>
    <d v="2012-05-17T00:00:00"/>
    <n v="6"/>
    <n v="2"/>
    <n v="5"/>
    <s v="Feroz Shah Kotla"/>
    <n v="6"/>
    <s v="field"/>
    <n v="0"/>
    <n v="1"/>
    <n v="0"/>
    <s v="by runs"/>
    <n v="21"/>
    <n v="2"/>
    <n v="162"/>
    <n v="482"/>
    <n v="499"/>
    <s v="Delhi"/>
    <s v="India"/>
    <s v="Feroz Shah Kotla"/>
    <s v="Delhi"/>
    <s v="India"/>
    <n v="2012"/>
    <n v="5"/>
    <s v="Delhi Daredevils"/>
    <s v="DD"/>
    <s v="Royal Challengers Bangalore"/>
    <m/>
    <s v="Royal Challengers Bangalore"/>
    <s v="Standard"/>
    <x v="0"/>
  </r>
  <r>
    <n v="548378"/>
    <d v="2012-05-18T00:00:00"/>
    <n v="8"/>
    <n v="5"/>
    <n v="5"/>
    <s v="Rajiv Gandhi International Stadium, Uppal"/>
    <n v="5"/>
    <s v="bat"/>
    <n v="0"/>
    <n v="1"/>
    <n v="0"/>
    <s v="by wickets"/>
    <n v="5"/>
    <n v="8"/>
    <n v="94"/>
    <n v="489"/>
    <n v="490"/>
    <s v="Hyderabad"/>
    <s v="India"/>
    <s v="Rajiv Gandhi International Stadium, Uppal"/>
    <s v="Hyderabad"/>
    <s v="India"/>
    <n v="2012"/>
    <n v="5"/>
    <s v="Deccan Chargers"/>
    <s v="DC"/>
    <s v="Rajasthan Royals"/>
    <m/>
    <s v="Deccan Chargers"/>
    <s v="Standard"/>
    <x v="1"/>
  </r>
  <r>
    <n v="548379"/>
    <d v="2012-05-19T00:00:00"/>
    <n v="4"/>
    <n v="6"/>
    <n v="5"/>
    <s v="Himachal Pradesh Cricket Association Stadium"/>
    <n v="6"/>
    <s v="field"/>
    <n v="0"/>
    <n v="1"/>
    <n v="0"/>
    <s v="by wickets"/>
    <n v="6"/>
    <n v="6"/>
    <n v="232"/>
    <n v="474"/>
    <n v="496"/>
    <s v="Dharamsala"/>
    <s v="India"/>
    <s v="Himachal Pradesh Cricket Association Stadium"/>
    <s v="Dharamsala"/>
    <s v="India"/>
    <n v="2012"/>
    <n v="5"/>
    <s v="Kings XI Punjab"/>
    <s v="KXIP"/>
    <s v="Delhi Daredevils"/>
    <m/>
    <s v="Delhi Daredevils"/>
    <s v="Standard"/>
    <x v="1"/>
  </r>
  <r>
    <n v="548380"/>
    <d v="2012-05-19T00:00:00"/>
    <n v="10"/>
    <n v="1"/>
    <n v="5"/>
    <s v="Subrata Roy Sahara Stadium"/>
    <n v="1"/>
    <s v="bat"/>
    <n v="0"/>
    <n v="1"/>
    <n v="0"/>
    <s v="by runs"/>
    <n v="34"/>
    <n v="1"/>
    <n v="276"/>
    <n v="483"/>
    <n v="478"/>
    <s v="Pune"/>
    <s v="India"/>
    <s v="Subrata Roy Sahara Stadium"/>
    <s v="Pune"/>
    <s v="India"/>
    <n v="2012"/>
    <n v="5"/>
    <s v="Pune Warriors"/>
    <s v="PW"/>
    <s v="Kolkata Knight Riders"/>
    <m/>
    <s v="Kolkata Knight Riders"/>
    <s v="Standard"/>
    <x v="0"/>
  </r>
  <r>
    <n v="548381"/>
    <d v="2012-05-20T00:00:00"/>
    <n v="8"/>
    <n v="2"/>
    <n v="5"/>
    <s v="Rajiv Gandhi International Stadium, Uppal"/>
    <n v="2"/>
    <s v="field"/>
    <n v="0"/>
    <n v="1"/>
    <n v="0"/>
    <s v="by runs"/>
    <n v="9"/>
    <n v="8"/>
    <n v="94"/>
    <n v="489"/>
    <n v="490"/>
    <s v="Hyderabad"/>
    <s v="India"/>
    <s v="Rajiv Gandhi International Stadium, Uppal"/>
    <s v="Hyderabad"/>
    <s v="India"/>
    <n v="2012"/>
    <n v="5"/>
    <s v="Deccan Chargers"/>
    <s v="DC"/>
    <s v="Royal Challengers Bangalore"/>
    <m/>
    <s v="Deccan Chargers"/>
    <s v="Standard"/>
    <x v="0"/>
  </r>
  <r>
    <n v="548382"/>
    <d v="2012-05-20T00:00:00"/>
    <n v="5"/>
    <n v="7"/>
    <n v="5"/>
    <s v="Sawai Mansingh Stadium"/>
    <n v="5"/>
    <s v="bat"/>
    <n v="0"/>
    <n v="1"/>
    <n v="0"/>
    <s v="by wickets"/>
    <n v="10"/>
    <n v="7"/>
    <n v="147"/>
    <n v="482"/>
    <n v="499"/>
    <s v="Jaipur"/>
    <s v="India"/>
    <s v="Sawai Mansingh Stadium"/>
    <s v="Jaipur"/>
    <s v="India"/>
    <n v="2012"/>
    <n v="5"/>
    <s v="Rajasthan Royals"/>
    <s v="RR"/>
    <s v="Mumbai Indians"/>
    <m/>
    <s v="Mumbai Indians"/>
    <s v="Standard"/>
    <x v="1"/>
  </r>
  <r>
    <n v="548383"/>
    <d v="2012-05-22T00:00:00"/>
    <n v="6"/>
    <n v="1"/>
    <n v="5"/>
    <s v="Subrata Roy Sahara Stadium"/>
    <n v="1"/>
    <s v="bat"/>
    <n v="0"/>
    <n v="1"/>
    <n v="0"/>
    <s v="by runs"/>
    <n v="18"/>
    <n v="1"/>
    <n v="31"/>
    <n v="478"/>
    <n v="490"/>
    <s v="Pune"/>
    <s v="India"/>
    <s v="Subrata Roy Sahara Stadium"/>
    <s v="Pune"/>
    <s v="India"/>
    <n v="2012"/>
    <n v="5"/>
    <s v="Delhi Daredevils"/>
    <s v="DD"/>
    <s v="Kolkata Knight Riders"/>
    <m/>
    <s v="Kolkata Knight Riders"/>
    <s v="Standard"/>
    <x v="0"/>
  </r>
  <r>
    <n v="548384"/>
    <d v="2012-05-23T00:00:00"/>
    <n v="3"/>
    <n v="7"/>
    <n v="5"/>
    <s v="M Chinnaswamy Stadium"/>
    <n v="7"/>
    <s v="field"/>
    <n v="0"/>
    <n v="1"/>
    <n v="0"/>
    <s v="by runs"/>
    <n v="38"/>
    <n v="3"/>
    <n v="20"/>
    <n v="474"/>
    <n v="482"/>
    <s v="Bangalore"/>
    <s v="India"/>
    <s v="M Chinnaswamy Stadium"/>
    <s v="Bangalore"/>
    <s v="India"/>
    <n v="2012"/>
    <n v="5"/>
    <s v="Chennai Super Kings"/>
    <s v="CSK"/>
    <s v="Mumbai Indians"/>
    <m/>
    <s v="Chennai Super Kings"/>
    <s v="Standard"/>
    <x v="0"/>
  </r>
  <r>
    <n v="548385"/>
    <d v="2012-05-25T00:00:00"/>
    <n v="6"/>
    <n v="3"/>
    <n v="5"/>
    <s v="MA Chidambaram Stadium, Chepauk"/>
    <n v="6"/>
    <s v="field"/>
    <n v="0"/>
    <n v="1"/>
    <n v="0"/>
    <s v="by runs"/>
    <n v="86"/>
    <n v="3"/>
    <n v="185"/>
    <n v="478"/>
    <n v="490"/>
    <s v="Chennai"/>
    <s v="India"/>
    <s v="Ma Chidambaram Stadium, Chepauk"/>
    <s v="Chennai"/>
    <s v="India"/>
    <n v="2012"/>
    <n v="5"/>
    <s v="Delhi Daredevils"/>
    <s v="DD"/>
    <s v="Chennai Super Kings"/>
    <m/>
    <s v="Chennai Super Kings"/>
    <s v="Standard"/>
    <x v="0"/>
  </r>
  <r>
    <n v="548386"/>
    <d v="2012-05-27T00:00:00"/>
    <n v="1"/>
    <n v="3"/>
    <n v="5"/>
    <s v="MA Chidambaram Stadium, Chepauk"/>
    <n v="3"/>
    <s v="bat"/>
    <n v="0"/>
    <n v="1"/>
    <n v="0"/>
    <s v="by wickets"/>
    <n v="5"/>
    <n v="1"/>
    <n v="214"/>
    <n v="474"/>
    <n v="490"/>
    <s v="Chennai"/>
    <s v="India"/>
    <s v="Ma Chidambaram Stadium, Chepauk"/>
    <s v="Chennai"/>
    <s v="India"/>
    <n v="2012"/>
    <n v="5"/>
    <s v="Kolkata Knight Riders"/>
    <s v="KKR"/>
    <s v="Chennai Super Kings"/>
    <m/>
    <s v="Kolkata Knight Riders"/>
    <s v="Standard"/>
    <x v="1"/>
  </r>
  <r>
    <n v="598003"/>
    <d v="2013-04-03T00:00:00"/>
    <n v="1"/>
    <n v="6"/>
    <n v="6"/>
    <s v="Eden Gardens"/>
    <n v="1"/>
    <s v="field"/>
    <n v="0"/>
    <n v="1"/>
    <n v="0"/>
    <s v="by wickets"/>
    <n v="6"/>
    <n v="1"/>
    <n v="315"/>
    <n v="489"/>
    <n v="490"/>
    <s v="Kolkata"/>
    <s v="India"/>
    <s v="Eden Gardens"/>
    <s v="Kolkata"/>
    <s v="India"/>
    <n v="2013"/>
    <n v="4"/>
    <s v="Kolkata Knight Riders"/>
    <s v="KKR"/>
    <s v="Delhi Daredevils"/>
    <m/>
    <s v="Kolkata Knight Riders"/>
    <s v="Standard"/>
    <x v="1"/>
  </r>
  <r>
    <n v="598004"/>
    <d v="2013-04-04T00:00:00"/>
    <n v="2"/>
    <n v="7"/>
    <n v="6"/>
    <s v="M Chinnaswamy Stadium"/>
    <n v="7"/>
    <s v="field"/>
    <n v="0"/>
    <n v="1"/>
    <n v="0"/>
    <s v="by runs"/>
    <n v="2"/>
    <n v="2"/>
    <n v="162"/>
    <n v="496"/>
    <n v="499"/>
    <s v="Bangalore"/>
    <s v="India"/>
    <s v="M Chinnaswamy Stadium"/>
    <s v="Bangalore"/>
    <s v="India"/>
    <n v="2013"/>
    <n v="4"/>
    <s v="Royal Challengers Bangalore"/>
    <s v="RCB"/>
    <s v="Mumbai Indians"/>
    <m/>
    <s v="Royal Challengers Bangalore"/>
    <s v="Standard"/>
    <x v="0"/>
  </r>
  <r>
    <n v="598005"/>
    <d v="2013-04-05T00:00:00"/>
    <n v="11"/>
    <n v="10"/>
    <n v="6"/>
    <s v="Rajiv Gandhi International Stadium, Uppal"/>
    <n v="10"/>
    <s v="field"/>
    <n v="0"/>
    <n v="1"/>
    <n v="0"/>
    <s v="by runs"/>
    <n v="22"/>
    <n v="11"/>
    <n v="136"/>
    <n v="489"/>
    <n v="490"/>
    <s v="Hyderabad"/>
    <s v="India"/>
    <s v="Rajiv Gandhi International Stadium, Uppal"/>
    <s v="Hyderabad"/>
    <s v="India"/>
    <n v="2013"/>
    <n v="4"/>
    <s v="Sunrisers Hyderabad"/>
    <s v="SRH"/>
    <s v="Pune Warriors"/>
    <m/>
    <s v="Sunrisers Hyderabad"/>
    <s v="Standard"/>
    <x v="0"/>
  </r>
  <r>
    <n v="598006"/>
    <d v="2013-04-06T00:00:00"/>
    <n v="6"/>
    <n v="5"/>
    <n v="6"/>
    <s v="Feroz Shah Kotla"/>
    <n v="5"/>
    <s v="bat"/>
    <n v="0"/>
    <n v="1"/>
    <n v="0"/>
    <s v="by runs"/>
    <n v="5"/>
    <n v="5"/>
    <n v="6"/>
    <n v="491"/>
    <n v="499"/>
    <s v="Delhi"/>
    <s v="India"/>
    <s v="Feroz Shah Kotla"/>
    <s v="Delhi"/>
    <s v="India"/>
    <n v="2013"/>
    <n v="4"/>
    <s v="Delhi Daredevils"/>
    <s v="DD"/>
    <s v="Rajasthan Royals"/>
    <m/>
    <s v="Rajasthan Royals"/>
    <s v="Standard"/>
    <x v="0"/>
  </r>
  <r>
    <n v="598007"/>
    <d v="2013-04-06T00:00:00"/>
    <n v="3"/>
    <n v="7"/>
    <n v="6"/>
    <s v="MA Chidambaram Stadium, Chepauk"/>
    <n v="7"/>
    <s v="bat"/>
    <n v="0"/>
    <n v="1"/>
    <n v="0"/>
    <s v="by runs"/>
    <n v="9"/>
    <n v="7"/>
    <n v="221"/>
    <n v="481"/>
    <n v="496"/>
    <s v="Chennai"/>
    <s v="India"/>
    <s v="Ma Chidambaram Stadium, Chepauk"/>
    <s v="Chennai"/>
    <s v="India"/>
    <n v="2013"/>
    <n v="4"/>
    <s v="Chennai Super Kings"/>
    <s v="CSK"/>
    <s v="Mumbai Indians"/>
    <m/>
    <s v="Mumbai Indians"/>
    <s v="Standard"/>
    <x v="0"/>
  </r>
  <r>
    <n v="598008"/>
    <d v="2013-04-07T00:00:00"/>
    <n v="10"/>
    <n v="4"/>
    <n v="6"/>
    <s v="Subrata Roy Sahara Stadium"/>
    <n v="10"/>
    <s v="bat"/>
    <n v="0"/>
    <n v="1"/>
    <n v="0"/>
    <s v="by wickets"/>
    <n v="8"/>
    <n v="4"/>
    <n v="345"/>
    <n v="483"/>
    <n v="490"/>
    <s v="Pune"/>
    <s v="India"/>
    <s v="Subrata Roy Sahara Stadium"/>
    <s v="Pune"/>
    <s v="India"/>
    <n v="2013"/>
    <n v="4"/>
    <s v="Pune Warriors"/>
    <s v="PW"/>
    <s v="Kings XI Punjab"/>
    <m/>
    <s v="Kings XI Punjab"/>
    <s v="Standard"/>
    <x v="1"/>
  </r>
  <r>
    <n v="598009"/>
    <d v="2013-04-07T00:00:00"/>
    <n v="11"/>
    <n v="2"/>
    <n v="6"/>
    <s v="Rajiv Gandhi International Stadium, Uppal"/>
    <n v="2"/>
    <s v="bat"/>
    <n v="1"/>
    <n v="1"/>
    <n v="0"/>
    <s v="Tie"/>
    <s v="NULL"/>
    <n v="11"/>
    <n v="340"/>
    <n v="495"/>
    <n v="489"/>
    <s v="Hyderabad"/>
    <s v="India"/>
    <s v="Rajiv Gandhi International Stadium, Uppal"/>
    <s v="Hyderabad"/>
    <s v="India"/>
    <n v="2013"/>
    <n v="4"/>
    <s v="Sunrisers Hyderabad"/>
    <s v="SRH"/>
    <s v="Royal Challengers Bangalore"/>
    <m/>
    <s v="Sunrisers Hyderabad"/>
    <s v="Non-Standard"/>
    <x v="2"/>
  </r>
  <r>
    <n v="598010"/>
    <d v="2013-04-08T00:00:00"/>
    <n v="5"/>
    <n v="1"/>
    <n v="6"/>
    <s v="Sawai Mansingh Stadium"/>
    <n v="1"/>
    <s v="field"/>
    <n v="0"/>
    <n v="1"/>
    <n v="0"/>
    <s v="by runs"/>
    <n v="19"/>
    <n v="5"/>
    <n v="39"/>
    <n v="472"/>
    <n v="491"/>
    <s v="Jaipur"/>
    <s v="India"/>
    <s v="Sawai Mansingh Stadium"/>
    <s v="Jaipur"/>
    <s v="India"/>
    <n v="2013"/>
    <n v="4"/>
    <s v="Rajasthan Royals"/>
    <s v="RR"/>
    <s v="Kolkata Knight Riders"/>
    <m/>
    <s v="Rajasthan Royals"/>
    <s v="Standard"/>
    <x v="0"/>
  </r>
  <r>
    <n v="598011"/>
    <d v="2013-04-09T00:00:00"/>
    <n v="7"/>
    <n v="6"/>
    <n v="6"/>
    <s v="Wankhede Stadium"/>
    <n v="7"/>
    <s v="bat"/>
    <n v="0"/>
    <n v="1"/>
    <n v="0"/>
    <s v="by runs"/>
    <n v="44"/>
    <n v="7"/>
    <n v="88"/>
    <n v="481"/>
    <n v="496"/>
    <s v="Mumbai"/>
    <s v="India"/>
    <s v="Wankhede Stadium"/>
    <s v="Mumbai"/>
    <s v="India"/>
    <n v="2013"/>
    <n v="4"/>
    <s v="Mumbai Indians"/>
    <s v="MI"/>
    <s v="Delhi Daredevils"/>
    <m/>
    <s v="Mumbai Indians"/>
    <s v="Standard"/>
    <x v="0"/>
  </r>
  <r>
    <n v="598012"/>
    <d v="2013-04-10T00:00:00"/>
    <n v="4"/>
    <n v="3"/>
    <n v="6"/>
    <s v="Punjab Cricket Association Stadium, Mohali"/>
    <n v="3"/>
    <s v="field"/>
    <n v="0"/>
    <n v="1"/>
    <n v="0"/>
    <s v="by wickets"/>
    <n v="10"/>
    <n v="3"/>
    <n v="19"/>
    <n v="472"/>
    <n v="499"/>
    <s v="Chandigarh"/>
    <s v="India"/>
    <s v="Punjab Cricket Association Stadium, Mohali"/>
    <s v="Chandigarh"/>
    <s v="India"/>
    <n v="2013"/>
    <n v="4"/>
    <s v="Kings XI Punjab"/>
    <s v="KXIP"/>
    <s v="Chennai Super Kings"/>
    <m/>
    <s v="Chennai Super Kings"/>
    <s v="Standard"/>
    <x v="1"/>
  </r>
  <r>
    <n v="598013"/>
    <d v="2013-04-11T00:00:00"/>
    <n v="2"/>
    <n v="1"/>
    <n v="6"/>
    <s v="M Chinnaswamy Stadium"/>
    <n v="2"/>
    <s v="field"/>
    <n v="0"/>
    <n v="1"/>
    <n v="0"/>
    <s v="by wickets"/>
    <n v="8"/>
    <n v="2"/>
    <n v="162"/>
    <n v="470"/>
    <n v="495"/>
    <s v="Bangalore"/>
    <s v="India"/>
    <s v="M Chinnaswamy Stadium"/>
    <s v="Bangalore"/>
    <s v="India"/>
    <n v="2013"/>
    <n v="4"/>
    <s v="Royal Challengers Bangalore"/>
    <s v="RCB"/>
    <s v="Kolkata Knight Riders"/>
    <m/>
    <s v="Royal Challengers Bangalore"/>
    <s v="Standard"/>
    <x v="1"/>
  </r>
  <r>
    <n v="598014"/>
    <d v="2013-04-11T00:00:00"/>
    <n v="10"/>
    <n v="5"/>
    <n v="6"/>
    <s v="Subrata Roy Sahara Stadium"/>
    <n v="5"/>
    <s v="bat"/>
    <n v="0"/>
    <n v="1"/>
    <n v="0"/>
    <s v="by wickets"/>
    <n v="7"/>
    <n v="10"/>
    <n v="254"/>
    <n v="481"/>
    <n v="503"/>
    <s v="Pune"/>
    <s v="India"/>
    <s v="Subrata Roy Sahara Stadium"/>
    <s v="Pune"/>
    <s v="India"/>
    <n v="2013"/>
    <n v="4"/>
    <s v="Pune Warriors"/>
    <s v="PW"/>
    <s v="Rajasthan Royals"/>
    <m/>
    <s v="Pune Warriors"/>
    <s v="Standard"/>
    <x v="1"/>
  </r>
  <r>
    <n v="598015"/>
    <d v="2013-04-12T00:00:00"/>
    <n v="6"/>
    <n v="11"/>
    <n v="6"/>
    <s v="Feroz Shah Kotla"/>
    <n v="6"/>
    <s v="bat"/>
    <n v="0"/>
    <n v="1"/>
    <n v="0"/>
    <s v="by wickets"/>
    <n v="3"/>
    <n v="11"/>
    <n v="136"/>
    <n v="472"/>
    <n v="519"/>
    <s v="Delhi"/>
    <s v="India"/>
    <s v="Feroz Shah Kotla"/>
    <s v="Delhi"/>
    <s v="India"/>
    <n v="2013"/>
    <n v="4"/>
    <s v="Delhi Daredevils"/>
    <s v="DD"/>
    <s v="Sunrisers Hyderabad"/>
    <m/>
    <s v="Sunrisers Hyderabad"/>
    <s v="Standard"/>
    <x v="1"/>
  </r>
  <r>
    <n v="598016"/>
    <d v="2013-04-13T00:00:00"/>
    <n v="7"/>
    <n v="10"/>
    <n v="6"/>
    <s v="Wankhede Stadium"/>
    <n v="7"/>
    <s v="bat"/>
    <n v="0"/>
    <n v="1"/>
    <n v="0"/>
    <s v="by runs"/>
    <n v="41"/>
    <n v="7"/>
    <n v="57"/>
    <n v="489"/>
    <n v="490"/>
    <s v="Mumbai"/>
    <s v="India"/>
    <s v="Wankhede Stadium"/>
    <s v="Mumbai"/>
    <s v="India"/>
    <n v="2013"/>
    <n v="4"/>
    <s v="Mumbai Indians"/>
    <s v="MI"/>
    <s v="Pune Warriors"/>
    <m/>
    <s v="Mumbai Indians"/>
    <s v="Standard"/>
    <x v="0"/>
  </r>
  <r>
    <n v="598017"/>
    <d v="2013-04-13T00:00:00"/>
    <n v="3"/>
    <n v="2"/>
    <n v="6"/>
    <s v="MA Chidambaram Stadium, Chepauk"/>
    <n v="3"/>
    <s v="field"/>
    <n v="0"/>
    <n v="1"/>
    <n v="0"/>
    <s v="by wickets"/>
    <n v="4"/>
    <n v="3"/>
    <n v="35"/>
    <n v="470"/>
    <n v="495"/>
    <s v="Chennai"/>
    <s v="India"/>
    <s v="Ma Chidambaram Stadium, Chepauk"/>
    <s v="Chennai"/>
    <s v="India"/>
    <n v="2013"/>
    <n v="4"/>
    <s v="Chennai Super Kings"/>
    <s v="CSK"/>
    <s v="Royal Challengers Bangalore"/>
    <m/>
    <s v="Chennai Super Kings"/>
    <s v="Standard"/>
    <x v="1"/>
  </r>
  <r>
    <n v="598018"/>
    <d v="2013-04-14T00:00:00"/>
    <n v="1"/>
    <n v="11"/>
    <n v="6"/>
    <s v="Eden Gardens"/>
    <n v="1"/>
    <s v="bat"/>
    <n v="0"/>
    <n v="1"/>
    <n v="0"/>
    <s v="by runs"/>
    <n v="48"/>
    <n v="1"/>
    <n v="40"/>
    <n v="481"/>
    <n v="496"/>
    <s v="Kolkata"/>
    <s v="India"/>
    <s v="Eden Gardens"/>
    <s v="Kolkata"/>
    <s v="India"/>
    <n v="2013"/>
    <n v="4"/>
    <s v="Kolkata Knight Riders"/>
    <s v="KKR"/>
    <s v="Sunrisers Hyderabad"/>
    <m/>
    <s v="Kolkata Knight Riders"/>
    <s v="Standard"/>
    <x v="0"/>
  </r>
  <r>
    <n v="598019"/>
    <d v="2013-04-14T00:00:00"/>
    <n v="5"/>
    <n v="4"/>
    <n v="6"/>
    <s v="Sawai Mansingh Stadium"/>
    <n v="5"/>
    <s v="field"/>
    <n v="0"/>
    <n v="1"/>
    <n v="0"/>
    <s v="by wickets"/>
    <n v="6"/>
    <n v="5"/>
    <n v="310"/>
    <n v="472"/>
    <n v="499"/>
    <s v="Jaipur"/>
    <s v="India"/>
    <s v="Sawai Mansingh Stadium"/>
    <s v="Jaipur"/>
    <s v="India"/>
    <n v="2013"/>
    <n v="4"/>
    <s v="Rajasthan Royals"/>
    <s v="RR"/>
    <s v="Kings XI Punjab"/>
    <m/>
    <s v="Rajasthan Royals"/>
    <s v="Standard"/>
    <x v="1"/>
  </r>
  <r>
    <n v="598020"/>
    <d v="2013-04-15T00:00:00"/>
    <n v="3"/>
    <n v="10"/>
    <n v="6"/>
    <s v="MA Chidambaram Stadium, Chepauk"/>
    <n v="10"/>
    <s v="bat"/>
    <n v="0"/>
    <n v="1"/>
    <n v="0"/>
    <s v="by runs"/>
    <n v="24"/>
    <n v="10"/>
    <n v="306"/>
    <n v="470"/>
    <n v="495"/>
    <s v="Chennai"/>
    <s v="India"/>
    <s v="Ma Chidambaram Stadium, Chepauk"/>
    <s v="Chennai"/>
    <s v="India"/>
    <n v="2013"/>
    <n v="4"/>
    <s v="Chennai Super Kings"/>
    <s v="CSK"/>
    <s v="Pune Warriors"/>
    <m/>
    <s v="Pune Warriors"/>
    <s v="Standard"/>
    <x v="0"/>
  </r>
  <r>
    <n v="598021"/>
    <d v="2013-04-16T00:00:00"/>
    <n v="4"/>
    <n v="1"/>
    <n v="6"/>
    <s v="Punjab Cricket Association Stadium, Mohali"/>
    <n v="1"/>
    <s v="field"/>
    <n v="0"/>
    <n v="1"/>
    <n v="0"/>
    <s v="by runs"/>
    <n v="4"/>
    <n v="4"/>
    <n v="120"/>
    <n v="498"/>
    <n v="490"/>
    <s v="Chandigarh"/>
    <s v="India"/>
    <s v="Punjab Cricket Association Stadium, Mohali"/>
    <s v="Chandigarh"/>
    <s v="India"/>
    <n v="2013"/>
    <n v="4"/>
    <s v="Kings XI Punjab"/>
    <s v="KXIP"/>
    <s v="Kolkata Knight Riders"/>
    <m/>
    <s v="Kings XI Punjab"/>
    <s v="Standard"/>
    <x v="0"/>
  </r>
  <r>
    <n v="598022"/>
    <d v="2013-04-16T00:00:00"/>
    <n v="2"/>
    <n v="6"/>
    <n v="6"/>
    <s v="M Chinnaswamy Stadium"/>
    <n v="2"/>
    <s v="field"/>
    <n v="1"/>
    <n v="1"/>
    <n v="0"/>
    <s v="Tie"/>
    <s v="NULL"/>
    <n v="2"/>
    <n v="8"/>
    <n v="481"/>
    <n v="496"/>
    <s v="Bangalore"/>
    <s v="India"/>
    <s v="M Chinnaswamy Stadium"/>
    <s v="Bangalore"/>
    <s v="India"/>
    <n v="2013"/>
    <n v="4"/>
    <s v="Royal Challengers Bangalore"/>
    <s v="RCB"/>
    <s v="Delhi Daredevils"/>
    <m/>
    <s v="Royal Challengers Bangalore"/>
    <s v="Non-Standard"/>
    <x v="2"/>
  </r>
  <r>
    <n v="598023"/>
    <d v="2013-04-17T00:00:00"/>
    <n v="10"/>
    <n v="11"/>
    <n v="6"/>
    <s v="Subrata Roy Sahara Stadium"/>
    <n v="10"/>
    <s v="field"/>
    <n v="0"/>
    <n v="1"/>
    <n v="0"/>
    <s v="by runs"/>
    <n v="11"/>
    <n v="11"/>
    <n v="136"/>
    <n v="470"/>
    <n v="495"/>
    <s v="Pune"/>
    <s v="India"/>
    <s v="Subrata Roy Sahara Stadium"/>
    <s v="Pune"/>
    <s v="India"/>
    <n v="2013"/>
    <n v="4"/>
    <s v="Pune Warriors"/>
    <s v="PW"/>
    <s v="Sunrisers Hyderabad"/>
    <m/>
    <s v="Sunrisers Hyderabad"/>
    <s v="Standard"/>
    <x v="0"/>
  </r>
  <r>
    <n v="598024"/>
    <d v="2013-04-17T00:00:00"/>
    <n v="5"/>
    <n v="7"/>
    <n v="6"/>
    <s v="Sawai Mansingh Stadium"/>
    <n v="5"/>
    <s v="bat"/>
    <n v="0"/>
    <n v="1"/>
    <n v="0"/>
    <s v="by runs"/>
    <n v="87"/>
    <n v="5"/>
    <n v="85"/>
    <n v="472"/>
    <n v="499"/>
    <s v="Jaipur"/>
    <s v="India"/>
    <s v="Sawai Mansingh Stadium"/>
    <s v="Jaipur"/>
    <s v="India"/>
    <n v="2013"/>
    <n v="4"/>
    <s v="Rajasthan Royals"/>
    <s v="RR"/>
    <s v="Mumbai Indians"/>
    <m/>
    <s v="Rajasthan Royals"/>
    <s v="Standard"/>
    <x v="0"/>
  </r>
  <r>
    <n v="598025"/>
    <d v="2013-04-18T00:00:00"/>
    <n v="6"/>
    <n v="3"/>
    <n v="6"/>
    <s v="Feroz Shah Kotla"/>
    <n v="3"/>
    <s v="bat"/>
    <n v="0"/>
    <n v="1"/>
    <n v="0"/>
    <s v="by runs"/>
    <n v="86"/>
    <n v="3"/>
    <n v="19"/>
    <n v="481"/>
    <n v="496"/>
    <s v="Delhi"/>
    <s v="India"/>
    <s v="Feroz Shah Kotla"/>
    <s v="Delhi"/>
    <s v="India"/>
    <n v="2013"/>
    <n v="4"/>
    <s v="Delhi Daredevils"/>
    <s v="DD"/>
    <s v="Chennai Super Kings"/>
    <m/>
    <s v="Chennai Super Kings"/>
    <s v="Standard"/>
    <x v="0"/>
  </r>
  <r>
    <n v="598026"/>
    <d v="2013-04-19T00:00:00"/>
    <n v="11"/>
    <n v="4"/>
    <n v="6"/>
    <s v="Rajiv Gandhi International Stadium, Uppal"/>
    <n v="4"/>
    <s v="bat"/>
    <n v="0"/>
    <n v="1"/>
    <n v="0"/>
    <s v="by wickets"/>
    <n v="5"/>
    <n v="11"/>
    <n v="340"/>
    <n v="482"/>
    <n v="498"/>
    <s v="Hyderabad"/>
    <s v="India"/>
    <s v="Rajiv Gandhi International Stadium, Uppal"/>
    <s v="Hyderabad"/>
    <s v="India"/>
    <n v="2013"/>
    <n v="4"/>
    <s v="Sunrisers Hyderabad"/>
    <s v="SRH"/>
    <s v="Kings XI Punjab"/>
    <m/>
    <s v="Sunrisers Hyderabad"/>
    <s v="Standard"/>
    <x v="1"/>
  </r>
  <r>
    <n v="598027"/>
    <d v="2013-04-20T00:00:00"/>
    <n v="1"/>
    <n v="3"/>
    <n v="6"/>
    <s v="Eden Gardens"/>
    <n v="1"/>
    <s v="bat"/>
    <n v="0"/>
    <n v="1"/>
    <n v="0"/>
    <s v="by wickets"/>
    <n v="4"/>
    <n v="3"/>
    <n v="35"/>
    <n v="470"/>
    <n v="495"/>
    <s v="Kolkata"/>
    <s v="India"/>
    <s v="Eden Gardens"/>
    <s v="Kolkata"/>
    <s v="India"/>
    <n v="2013"/>
    <n v="4"/>
    <s v="Kolkata Knight Riders"/>
    <s v="KKR"/>
    <s v="Chennai Super Kings"/>
    <m/>
    <s v="Chennai Super Kings"/>
    <s v="Standard"/>
    <x v="1"/>
  </r>
  <r>
    <n v="598028"/>
    <d v="2013-04-20T00:00:00"/>
    <n v="2"/>
    <n v="5"/>
    <n v="6"/>
    <s v="M Chinnaswamy Stadium"/>
    <n v="2"/>
    <s v="field"/>
    <n v="0"/>
    <n v="1"/>
    <n v="0"/>
    <s v="by wickets"/>
    <n v="7"/>
    <n v="2"/>
    <n v="81"/>
    <n v="472"/>
    <n v="499"/>
    <s v="Bangalore"/>
    <s v="India"/>
    <s v="M Chinnaswamy Stadium"/>
    <s v="Bangalore"/>
    <s v="India"/>
    <n v="2013"/>
    <n v="4"/>
    <s v="Royal Challengers Bangalore"/>
    <s v="RCB"/>
    <s v="Rajasthan Royals"/>
    <m/>
    <s v="Royal Challengers Bangalore"/>
    <s v="Standard"/>
    <x v="1"/>
  </r>
  <r>
    <n v="598029"/>
    <d v="2013-04-21T00:00:00"/>
    <n v="6"/>
    <n v="7"/>
    <n v="6"/>
    <s v="Feroz Shah Kotla"/>
    <n v="7"/>
    <s v="bat"/>
    <n v="0"/>
    <n v="1"/>
    <n v="0"/>
    <s v="by wickets"/>
    <n v="9"/>
    <n v="6"/>
    <n v="41"/>
    <n v="482"/>
    <n v="489"/>
    <s v="Delhi"/>
    <s v="India"/>
    <s v="Feroz Shah Kotla"/>
    <s v="Delhi"/>
    <s v="India"/>
    <n v="2013"/>
    <n v="4"/>
    <s v="Delhi Daredevils"/>
    <s v="DD"/>
    <s v="Mumbai Indians"/>
    <m/>
    <s v="Delhi Daredevils"/>
    <s v="Standard"/>
    <x v="1"/>
  </r>
  <r>
    <n v="598030"/>
    <d v="2013-04-21T00:00:00"/>
    <n v="4"/>
    <n v="10"/>
    <n v="6"/>
    <s v="Punjab Cricket Association Stadium, Mohali"/>
    <n v="4"/>
    <s v="field"/>
    <n v="0"/>
    <n v="1"/>
    <n v="0"/>
    <s v="by wickets"/>
    <n v="7"/>
    <n v="4"/>
    <n v="320"/>
    <n v="481"/>
    <n v="503"/>
    <s v="Chandigarh"/>
    <s v="India"/>
    <s v="Punjab Cricket Association Stadium, Mohali"/>
    <s v="Chandigarh"/>
    <s v="India"/>
    <n v="2013"/>
    <n v="4"/>
    <s v="Kings XI Punjab"/>
    <s v="KXIP"/>
    <s v="Pune Warriors"/>
    <m/>
    <s v="Kings XI Punjab"/>
    <s v="Standard"/>
    <x v="1"/>
  </r>
  <r>
    <n v="598031"/>
    <d v="2013-04-22T00:00:00"/>
    <n v="3"/>
    <n v="5"/>
    <n v="6"/>
    <s v="MA Chidambaram Stadium, Chepauk"/>
    <n v="5"/>
    <s v="bat"/>
    <n v="0"/>
    <n v="1"/>
    <n v="0"/>
    <s v="by wickets"/>
    <n v="5"/>
    <n v="3"/>
    <n v="19"/>
    <n v="483"/>
    <n v="495"/>
    <s v="Chennai"/>
    <s v="India"/>
    <s v="Ma Chidambaram Stadium, Chepauk"/>
    <s v="Chennai"/>
    <s v="India"/>
    <n v="2013"/>
    <n v="4"/>
    <s v="Chennai Super Kings"/>
    <s v="CSK"/>
    <s v="Rajasthan Royals"/>
    <m/>
    <s v="Chennai Super Kings"/>
    <s v="Standard"/>
    <x v="1"/>
  </r>
  <r>
    <n v="598032"/>
    <d v="2013-04-23T00:00:00"/>
    <n v="2"/>
    <n v="10"/>
    <n v="6"/>
    <s v="M Chinnaswamy Stadium"/>
    <n v="10"/>
    <s v="field"/>
    <n v="0"/>
    <n v="1"/>
    <n v="0"/>
    <s v="by runs"/>
    <n v="130"/>
    <n v="2"/>
    <n v="162"/>
    <n v="472"/>
    <n v="499"/>
    <s v="Bangalore"/>
    <s v="India"/>
    <s v="M Chinnaswamy Stadium"/>
    <s v="Bangalore"/>
    <s v="India"/>
    <n v="2013"/>
    <n v="4"/>
    <s v="Royal Challengers Bangalore"/>
    <s v="RCB"/>
    <s v="Pune Warriors"/>
    <m/>
    <s v="Royal Challengers Bangalore"/>
    <s v="Standard"/>
    <x v="0"/>
  </r>
  <r>
    <n v="598033"/>
    <d v="2013-05-16T00:00:00"/>
    <n v="4"/>
    <n v="6"/>
    <n v="6"/>
    <s v="Himachal Pradesh Cricket Association Stadium"/>
    <n v="6"/>
    <s v="field"/>
    <n v="0"/>
    <n v="1"/>
    <n v="0"/>
    <s v="by runs"/>
    <n v="7"/>
    <n v="4"/>
    <n v="320"/>
    <n v="482"/>
    <n v="489"/>
    <s v="Dharamsala"/>
    <s v="India"/>
    <s v="Himachal Pradesh Cricket Association Stadium"/>
    <s v="Dharamsala"/>
    <s v="India"/>
    <n v="2013"/>
    <n v="5"/>
    <s v="Kings XI Punjab"/>
    <s v="KXIP"/>
    <s v="Delhi Daredevils"/>
    <m/>
    <s v="Kings XI Punjab"/>
    <s v="Standard"/>
    <x v="0"/>
  </r>
  <r>
    <n v="598034"/>
    <d v="2013-04-24T00:00:00"/>
    <n v="1"/>
    <n v="7"/>
    <n v="6"/>
    <s v="Eden Gardens"/>
    <n v="1"/>
    <s v="bat"/>
    <n v="0"/>
    <n v="1"/>
    <n v="0"/>
    <s v="by wickets"/>
    <n v="5"/>
    <n v="7"/>
    <n v="147"/>
    <n v="482"/>
    <n v="489"/>
    <s v="Kolkata"/>
    <s v="India"/>
    <s v="Eden Gardens"/>
    <s v="Kolkata"/>
    <s v="India"/>
    <n v="2013"/>
    <n v="4"/>
    <s v="Kolkata Knight Riders"/>
    <s v="KKR"/>
    <s v="Mumbai Indians"/>
    <m/>
    <s v="Mumbai Indians"/>
    <s v="Standard"/>
    <x v="1"/>
  </r>
  <r>
    <n v="598035"/>
    <d v="2013-04-25T00:00:00"/>
    <n v="3"/>
    <n v="11"/>
    <n v="6"/>
    <s v="MA Chidambaram Stadium, Chepauk"/>
    <n v="11"/>
    <s v="bat"/>
    <n v="0"/>
    <n v="1"/>
    <n v="0"/>
    <s v="by wickets"/>
    <n v="5"/>
    <n v="3"/>
    <n v="20"/>
    <n v="472"/>
    <n v="491"/>
    <s v="Chennai"/>
    <s v="India"/>
    <s v="Ma Chidambaram Stadium, Chepauk"/>
    <s v="Chennai"/>
    <s v="India"/>
    <n v="2013"/>
    <n v="4"/>
    <s v="Chennai Super Kings"/>
    <s v="CSK"/>
    <s v="Sunrisers Hyderabad"/>
    <m/>
    <s v="Chennai Super Kings"/>
    <s v="Standard"/>
    <x v="1"/>
  </r>
  <r>
    <n v="598036"/>
    <d v="2013-04-26T00:00:00"/>
    <n v="1"/>
    <n v="4"/>
    <n v="6"/>
    <s v="Eden Gardens"/>
    <n v="4"/>
    <s v="bat"/>
    <n v="0"/>
    <n v="1"/>
    <n v="0"/>
    <s v="by wickets"/>
    <n v="6"/>
    <n v="1"/>
    <n v="9"/>
    <n v="498"/>
    <n v="489"/>
    <s v="Kolkata"/>
    <s v="India"/>
    <s v="Eden Gardens"/>
    <s v="Kolkata"/>
    <s v="India"/>
    <n v="2013"/>
    <n v="4"/>
    <s v="Kolkata Knight Riders"/>
    <s v="KKR"/>
    <s v="Kings XI Punjab"/>
    <m/>
    <s v="Kolkata Knight Riders"/>
    <s v="Standard"/>
    <x v="1"/>
  </r>
  <r>
    <n v="598037"/>
    <d v="2013-04-27T00:00:00"/>
    <n v="5"/>
    <n v="11"/>
    <n v="6"/>
    <s v="Sawai Mansingh Stadium"/>
    <n v="11"/>
    <s v="bat"/>
    <n v="0"/>
    <n v="1"/>
    <n v="0"/>
    <s v="by wickets"/>
    <n v="8"/>
    <n v="5"/>
    <n v="310"/>
    <n v="496"/>
    <n v="503"/>
    <s v="Jaipur"/>
    <s v="India"/>
    <s v="Sawai Mansingh Stadium"/>
    <s v="Jaipur"/>
    <s v="India"/>
    <n v="2013"/>
    <n v="4"/>
    <s v="Rajasthan Royals"/>
    <s v="RR"/>
    <s v="Sunrisers Hyderabad"/>
    <m/>
    <s v="Rajasthan Royals"/>
    <s v="Standard"/>
    <x v="1"/>
  </r>
  <r>
    <n v="598038"/>
    <d v="2013-04-27T00:00:00"/>
    <n v="7"/>
    <n v="2"/>
    <n v="6"/>
    <s v="Wankhede Stadium"/>
    <n v="7"/>
    <s v="bat"/>
    <n v="0"/>
    <n v="1"/>
    <n v="0"/>
    <s v="by runs"/>
    <n v="58"/>
    <n v="7"/>
    <n v="147"/>
    <n v="470"/>
    <n v="483"/>
    <s v="Mumbai"/>
    <s v="India"/>
    <s v="Wankhede Stadium"/>
    <s v="Mumbai"/>
    <s v="India"/>
    <n v="2013"/>
    <n v="4"/>
    <s v="Mumbai Indians"/>
    <s v="MI"/>
    <s v="Royal Challengers Bangalore"/>
    <m/>
    <s v="Mumbai Indians"/>
    <s v="Standard"/>
    <x v="0"/>
  </r>
  <r>
    <n v="598039"/>
    <d v="2013-04-28T00:00:00"/>
    <n v="3"/>
    <n v="1"/>
    <n v="6"/>
    <s v="MA Chidambaram Stadium, Chepauk"/>
    <n v="1"/>
    <s v="field"/>
    <n v="0"/>
    <n v="1"/>
    <n v="0"/>
    <s v="by runs"/>
    <n v="14"/>
    <n v="3"/>
    <n v="19"/>
    <n v="472"/>
    <n v="490"/>
    <s v="Chennai"/>
    <s v="India"/>
    <s v="Ma Chidambaram Stadium, Chepauk"/>
    <s v="Chennai"/>
    <s v="India"/>
    <n v="2013"/>
    <n v="4"/>
    <s v="Chennai Super Kings"/>
    <s v="CSK"/>
    <s v="Kolkata Knight Riders"/>
    <m/>
    <s v="Chennai Super Kings"/>
    <s v="Standard"/>
    <x v="0"/>
  </r>
  <r>
    <n v="598040"/>
    <d v="2013-04-28T00:00:00"/>
    <n v="6"/>
    <n v="10"/>
    <n v="6"/>
    <s v="Shaheed Veer Narayan Singh International Stadium"/>
    <n v="10"/>
    <s v="field"/>
    <n v="0"/>
    <n v="1"/>
    <n v="0"/>
    <s v="by runs"/>
    <n v="15"/>
    <n v="6"/>
    <n v="187"/>
    <n v="498"/>
    <n v="489"/>
    <s v="Raipur"/>
    <s v="India"/>
    <s v="Shaheed Veer Narayan Singh International Stadium"/>
    <s v="Raipur"/>
    <s v="India"/>
    <n v="2013"/>
    <n v="4"/>
    <s v="Delhi Daredevils"/>
    <s v="DD"/>
    <s v="Pune Warriors"/>
    <m/>
    <s v="Delhi Daredevils"/>
    <s v="Standard"/>
    <x v="0"/>
  </r>
  <r>
    <n v="598041"/>
    <d v="2013-04-29T00:00:00"/>
    <n v="5"/>
    <n v="2"/>
    <n v="6"/>
    <s v="Sawai Mansingh Stadium"/>
    <n v="5"/>
    <s v="field"/>
    <n v="0"/>
    <n v="1"/>
    <n v="0"/>
    <s v="by wickets"/>
    <n v="4"/>
    <n v="5"/>
    <n v="351"/>
    <n v="481"/>
    <n v="503"/>
    <s v="Jaipur"/>
    <s v="India"/>
    <s v="Sawai Mansingh Stadium"/>
    <s v="Jaipur"/>
    <s v="India"/>
    <n v="2013"/>
    <n v="4"/>
    <s v="Rajasthan Royals"/>
    <s v="RR"/>
    <s v="Royal Challengers Bangalore"/>
    <m/>
    <s v="Rajasthan Royals"/>
    <s v="Standard"/>
    <x v="1"/>
  </r>
  <r>
    <n v="598042"/>
    <d v="2013-04-29T00:00:00"/>
    <n v="7"/>
    <n v="4"/>
    <n v="6"/>
    <s v="Wankhede Stadium"/>
    <n v="7"/>
    <s v="bat"/>
    <n v="0"/>
    <n v="1"/>
    <n v="0"/>
    <s v="by runs"/>
    <n v="4"/>
    <n v="7"/>
    <n v="57"/>
    <n v="470"/>
    <n v="495"/>
    <s v="Mumbai"/>
    <s v="India"/>
    <s v="Wankhede Stadium"/>
    <s v="Mumbai"/>
    <s v="India"/>
    <n v="2013"/>
    <n v="4"/>
    <s v="Mumbai Indians"/>
    <s v="MI"/>
    <s v="Kings XI Punjab"/>
    <m/>
    <s v="Mumbai Indians"/>
    <s v="Standard"/>
    <x v="0"/>
  </r>
  <r>
    <n v="598043"/>
    <d v="2013-04-30T00:00:00"/>
    <n v="10"/>
    <n v="3"/>
    <n v="6"/>
    <s v="Subrata Roy Sahara Stadium"/>
    <n v="3"/>
    <s v="bat"/>
    <n v="0"/>
    <n v="1"/>
    <n v="0"/>
    <s v="by runs"/>
    <n v="37"/>
    <n v="3"/>
    <n v="20"/>
    <n v="491"/>
    <n v="490"/>
    <s v="Pune"/>
    <s v="India"/>
    <s v="Subrata Roy Sahara Stadium"/>
    <s v="Pune"/>
    <s v="India"/>
    <n v="2013"/>
    <n v="4"/>
    <s v="Pune Warriors"/>
    <s v="PW"/>
    <s v="Chennai Super Kings"/>
    <m/>
    <s v="Chennai Super Kings"/>
    <s v="Standard"/>
    <x v="0"/>
  </r>
  <r>
    <n v="598044"/>
    <d v="2013-05-01T00:00:00"/>
    <n v="11"/>
    <n v="7"/>
    <n v="6"/>
    <s v="Rajiv Gandhi International Stadium, Uppal"/>
    <n v="7"/>
    <s v="bat"/>
    <n v="0"/>
    <n v="1"/>
    <n v="0"/>
    <s v="by wickets"/>
    <n v="7"/>
    <n v="11"/>
    <n v="84"/>
    <n v="470"/>
    <n v="483"/>
    <s v="Hyderabad"/>
    <s v="India"/>
    <s v="Rajiv Gandhi International Stadium, Uppal"/>
    <s v="Hyderabad"/>
    <s v="India"/>
    <n v="2013"/>
    <n v="5"/>
    <s v="Sunrisers Hyderabad"/>
    <s v="SRH"/>
    <s v="Mumbai Indians"/>
    <m/>
    <s v="Sunrisers Hyderabad"/>
    <s v="Standard"/>
    <x v="1"/>
  </r>
  <r>
    <n v="598045"/>
    <d v="2013-05-01T00:00:00"/>
    <n v="6"/>
    <n v="1"/>
    <n v="6"/>
    <s v="Shaheed Veer Narayan Singh International Stadium"/>
    <n v="1"/>
    <s v="bat"/>
    <n v="0"/>
    <n v="1"/>
    <n v="0"/>
    <s v="by wickets"/>
    <n v="7"/>
    <n v="6"/>
    <n v="187"/>
    <n v="482"/>
    <n v="498"/>
    <s v="Raipur"/>
    <s v="India"/>
    <s v="Shaheed Veer Narayan Singh International Stadium"/>
    <s v="Raipur"/>
    <s v="India"/>
    <n v="2013"/>
    <n v="5"/>
    <s v="Delhi Daredevils"/>
    <s v="DD"/>
    <s v="Kolkata Knight Riders"/>
    <m/>
    <s v="Delhi Daredevils"/>
    <s v="Standard"/>
    <x v="1"/>
  </r>
  <r>
    <n v="598046"/>
    <d v="2013-05-02T00:00:00"/>
    <n v="3"/>
    <n v="4"/>
    <n v="6"/>
    <s v="MA Chidambaram Stadium, Chepauk"/>
    <n v="3"/>
    <s v="bat"/>
    <n v="0"/>
    <n v="1"/>
    <n v="0"/>
    <s v="by runs"/>
    <n v="15"/>
    <n v="3"/>
    <n v="21"/>
    <n v="481"/>
    <n v="496"/>
    <s v="Chennai"/>
    <s v="India"/>
    <s v="Ma Chidambaram Stadium, Chepauk"/>
    <s v="Chennai"/>
    <s v="India"/>
    <n v="2013"/>
    <n v="5"/>
    <s v="Chennai Super Kings"/>
    <s v="CSK"/>
    <s v="Kings XI Punjab"/>
    <m/>
    <s v="Chennai Super Kings"/>
    <s v="Standard"/>
    <x v="0"/>
  </r>
  <r>
    <n v="598047"/>
    <d v="2013-05-02T00:00:00"/>
    <n v="10"/>
    <n v="2"/>
    <n v="6"/>
    <s v="Subrata Roy Sahara Stadium"/>
    <n v="2"/>
    <s v="bat"/>
    <n v="0"/>
    <n v="1"/>
    <n v="0"/>
    <s v="by runs"/>
    <n v="17"/>
    <n v="2"/>
    <n v="110"/>
    <n v="472"/>
    <n v="499"/>
    <s v="Pune"/>
    <s v="India"/>
    <s v="Subrata Roy Sahara Stadium"/>
    <s v="Pune"/>
    <s v="India"/>
    <n v="2013"/>
    <n v="5"/>
    <s v="Pune Warriors"/>
    <s v="PW"/>
    <s v="Royal Challengers Bangalore"/>
    <m/>
    <s v="Royal Challengers Bangalore"/>
    <s v="Standard"/>
    <x v="0"/>
  </r>
  <r>
    <n v="598048"/>
    <d v="2013-05-03T00:00:00"/>
    <n v="1"/>
    <n v="5"/>
    <n v="6"/>
    <s v="Eden Gardens"/>
    <n v="5"/>
    <s v="bat"/>
    <n v="0"/>
    <n v="1"/>
    <n v="0"/>
    <s v="by wickets"/>
    <n v="8"/>
    <n v="1"/>
    <n v="31"/>
    <n v="482"/>
    <n v="498"/>
    <s v="Kolkata"/>
    <s v="India"/>
    <s v="Eden Gardens"/>
    <s v="Kolkata"/>
    <s v="India"/>
    <n v="2013"/>
    <n v="5"/>
    <s v="Kolkata Knight Riders"/>
    <s v="KKR"/>
    <s v="Rajasthan Royals"/>
    <m/>
    <s v="Kolkata Knight Riders"/>
    <s v="Standard"/>
    <x v="1"/>
  </r>
  <r>
    <n v="598049"/>
    <d v="2013-05-04T00:00:00"/>
    <n v="11"/>
    <n v="6"/>
    <n v="6"/>
    <s v="Rajiv Gandhi International Stadium, Uppal"/>
    <n v="6"/>
    <s v="bat"/>
    <n v="0"/>
    <n v="1"/>
    <n v="0"/>
    <s v="by wickets"/>
    <n v="6"/>
    <n v="11"/>
    <n v="362"/>
    <n v="470"/>
    <n v="483"/>
    <s v="Hyderabad"/>
    <s v="India"/>
    <s v="Rajiv Gandhi International Stadium, Uppal"/>
    <s v="Hyderabad"/>
    <s v="India"/>
    <n v="2013"/>
    <n v="5"/>
    <s v="Sunrisers Hyderabad"/>
    <s v="SRH"/>
    <s v="Delhi Daredevils"/>
    <m/>
    <s v="Sunrisers Hyderabad"/>
    <s v="Standard"/>
    <x v="1"/>
  </r>
  <r>
    <n v="598050"/>
    <d v="2013-05-14T00:00:00"/>
    <n v="2"/>
    <n v="4"/>
    <n v="6"/>
    <s v="M Chinnaswamy Stadium"/>
    <n v="4"/>
    <s v="field"/>
    <n v="0"/>
    <n v="1"/>
    <n v="0"/>
    <s v="by wickets"/>
    <n v="7"/>
    <n v="4"/>
    <n v="53"/>
    <n v="482"/>
    <n v="489"/>
    <s v="Bangalore"/>
    <s v="India"/>
    <s v="M Chinnaswamy Stadium"/>
    <s v="Bangalore"/>
    <s v="India"/>
    <n v="2013"/>
    <n v="5"/>
    <s v="Royal Challengers Bangalore"/>
    <s v="RCB"/>
    <s v="Kings XI Punjab"/>
    <m/>
    <s v="Kings XI Punjab"/>
    <s v="Standard"/>
    <x v="1"/>
  </r>
  <r>
    <n v="598051"/>
    <d v="2013-05-05T00:00:00"/>
    <n v="7"/>
    <n v="3"/>
    <n v="6"/>
    <s v="Wankhede Stadium"/>
    <n v="7"/>
    <s v="bat"/>
    <n v="0"/>
    <n v="1"/>
    <n v="0"/>
    <s v="by runs"/>
    <n v="60"/>
    <n v="7"/>
    <n v="357"/>
    <n v="482"/>
    <n v="498"/>
    <s v="Mumbai"/>
    <s v="India"/>
    <s v="Wankhede Stadium"/>
    <s v="Mumbai"/>
    <s v="India"/>
    <n v="2013"/>
    <n v="5"/>
    <s v="Mumbai Indians"/>
    <s v="MI"/>
    <s v="Chennai Super Kings"/>
    <m/>
    <s v="Mumbai Indians"/>
    <s v="Standard"/>
    <x v="0"/>
  </r>
  <r>
    <n v="598052"/>
    <d v="2013-05-05T00:00:00"/>
    <n v="5"/>
    <n v="10"/>
    <n v="6"/>
    <s v="Sawai Mansingh Stadium"/>
    <n v="10"/>
    <s v="bat"/>
    <n v="0"/>
    <n v="1"/>
    <n v="0"/>
    <s v="by wickets"/>
    <n v="5"/>
    <n v="5"/>
    <n v="85"/>
    <n v="499"/>
    <n v="518"/>
    <s v="Jaipur"/>
    <s v="India"/>
    <s v="Sawai Mansingh Stadium"/>
    <s v="Jaipur"/>
    <s v="India"/>
    <n v="2013"/>
    <n v="5"/>
    <s v="Rajasthan Royals"/>
    <s v="RR"/>
    <s v="Pune Warriors"/>
    <m/>
    <s v="Rajasthan Royals"/>
    <s v="Standard"/>
    <x v="1"/>
  </r>
  <r>
    <n v="598053"/>
    <d v="2013-04-09T00:00:00"/>
    <n v="2"/>
    <n v="11"/>
    <n v="6"/>
    <s v="M Chinnaswamy Stadium"/>
    <n v="11"/>
    <s v="bat"/>
    <n v="0"/>
    <n v="1"/>
    <n v="0"/>
    <s v="by wickets"/>
    <n v="7"/>
    <n v="2"/>
    <n v="8"/>
    <n v="489"/>
    <n v="490"/>
    <s v="Bangalore"/>
    <s v="India"/>
    <s v="M Chinnaswamy Stadium"/>
    <s v="Bangalore"/>
    <s v="India"/>
    <n v="2013"/>
    <n v="4"/>
    <s v="Royal Challengers Bangalore"/>
    <s v="RCB"/>
    <s v="Sunrisers Hyderabad"/>
    <m/>
    <s v="Royal Challengers Bangalore"/>
    <s v="Standard"/>
    <x v="1"/>
  </r>
  <r>
    <n v="598054"/>
    <d v="2013-05-07T00:00:00"/>
    <n v="5"/>
    <n v="6"/>
    <n v="6"/>
    <s v="Sawai Mansingh Stadium"/>
    <n v="6"/>
    <s v="bat"/>
    <n v="0"/>
    <n v="1"/>
    <n v="0"/>
    <s v="by wickets"/>
    <n v="9"/>
    <n v="5"/>
    <n v="85"/>
    <n v="472"/>
    <n v="518"/>
    <s v="Jaipur"/>
    <s v="India"/>
    <s v="Sawai Mansingh Stadium"/>
    <s v="Jaipur"/>
    <s v="India"/>
    <n v="2013"/>
    <n v="5"/>
    <s v="Rajasthan Royals"/>
    <s v="RR"/>
    <s v="Delhi Daredevils"/>
    <m/>
    <s v="Rajasthan Royals"/>
    <s v="Standard"/>
    <x v="1"/>
  </r>
  <r>
    <n v="598055"/>
    <d v="2013-05-07T00:00:00"/>
    <n v="7"/>
    <n v="1"/>
    <n v="6"/>
    <s v="Wankhede Stadium"/>
    <n v="7"/>
    <s v="bat"/>
    <n v="0"/>
    <n v="1"/>
    <n v="0"/>
    <s v="by runs"/>
    <n v="65"/>
    <n v="7"/>
    <n v="133"/>
    <n v="482"/>
    <n v="489"/>
    <s v="Mumbai"/>
    <s v="India"/>
    <s v="Wankhede Stadium"/>
    <s v="Mumbai"/>
    <s v="India"/>
    <n v="2013"/>
    <n v="5"/>
    <s v="Mumbai Indians"/>
    <s v="MI"/>
    <s v="Kolkata Knight Riders"/>
    <m/>
    <s v="Mumbai Indians"/>
    <s v="Standard"/>
    <x v="0"/>
  </r>
  <r>
    <n v="598056"/>
    <d v="2013-05-08T00:00:00"/>
    <n v="11"/>
    <n v="3"/>
    <n v="6"/>
    <s v="Rajiv Gandhi International Stadium, Uppal"/>
    <n v="11"/>
    <s v="field"/>
    <n v="0"/>
    <n v="1"/>
    <n v="0"/>
    <s v="by runs"/>
    <n v="77"/>
    <n v="3"/>
    <n v="21"/>
    <n v="491"/>
    <n v="500"/>
    <s v="Hyderabad"/>
    <s v="India"/>
    <s v="Rajiv Gandhi International Stadium, Uppal"/>
    <s v="Hyderabad"/>
    <s v="India"/>
    <n v="2013"/>
    <n v="5"/>
    <s v="Sunrisers Hyderabad"/>
    <s v="SRH"/>
    <s v="Chennai Super Kings"/>
    <m/>
    <s v="Chennai Super Kings"/>
    <s v="Standard"/>
    <x v="0"/>
  </r>
  <r>
    <n v="598057"/>
    <d v="2013-05-09T00:00:00"/>
    <n v="4"/>
    <n v="5"/>
    <n v="6"/>
    <s v="Punjab Cricket Association Stadium, Mohali"/>
    <n v="5"/>
    <s v="field"/>
    <n v="0"/>
    <n v="1"/>
    <n v="0"/>
    <s v="by wickets"/>
    <n v="8"/>
    <n v="5"/>
    <n v="309"/>
    <n v="482"/>
    <n v="489"/>
    <s v="Chandigarh"/>
    <s v="India"/>
    <s v="Punjab Cricket Association Stadium, Mohali"/>
    <s v="Chandigarh"/>
    <s v="India"/>
    <n v="2013"/>
    <n v="5"/>
    <s v="Kings XI Punjab"/>
    <s v="KXIP"/>
    <s v="Rajasthan Royals"/>
    <m/>
    <s v="Rajasthan Royals"/>
    <s v="Standard"/>
    <x v="1"/>
  </r>
  <r>
    <n v="598058"/>
    <d v="2013-05-09T00:00:00"/>
    <n v="10"/>
    <n v="1"/>
    <n v="6"/>
    <s v="Subrata Roy Sahara Stadium"/>
    <n v="1"/>
    <s v="bat"/>
    <n v="0"/>
    <n v="1"/>
    <n v="0"/>
    <s v="by runs"/>
    <n v="46"/>
    <n v="1"/>
    <n v="40"/>
    <n v="470"/>
    <n v="483"/>
    <s v="Pune"/>
    <s v="India"/>
    <s v="Subrata Roy Sahara Stadium"/>
    <s v="Pune"/>
    <s v="India"/>
    <n v="2013"/>
    <n v="5"/>
    <s v="Pune Warriors"/>
    <s v="PW"/>
    <s v="Kolkata Knight Riders"/>
    <m/>
    <s v="Kolkata Knight Riders"/>
    <s v="Standard"/>
    <x v="0"/>
  </r>
  <r>
    <n v="598059"/>
    <d v="2013-05-10T00:00:00"/>
    <n v="6"/>
    <n v="2"/>
    <n v="6"/>
    <s v="Feroz Shah Kotla"/>
    <n v="6"/>
    <s v="field"/>
    <n v="0"/>
    <n v="1"/>
    <n v="0"/>
    <s v="by runs"/>
    <n v="4"/>
    <n v="2"/>
    <n v="346"/>
    <n v="500"/>
    <n v="503"/>
    <s v="Delhi"/>
    <s v="India"/>
    <s v="Feroz Shah Kotla"/>
    <s v="Delhi"/>
    <s v="India"/>
    <n v="2013"/>
    <n v="5"/>
    <s v="Delhi Daredevils"/>
    <s v="DD"/>
    <s v="Royal Challengers Bangalore"/>
    <m/>
    <s v="Royal Challengers Bangalore"/>
    <s v="Standard"/>
    <x v="0"/>
  </r>
  <r>
    <n v="598060"/>
    <d v="2013-05-11T00:00:00"/>
    <n v="10"/>
    <n v="7"/>
    <n v="6"/>
    <s v="Subrata Roy Sahara Stadium"/>
    <n v="10"/>
    <s v="bat"/>
    <n v="0"/>
    <n v="1"/>
    <n v="0"/>
    <s v="by wickets"/>
    <n v="5"/>
    <n v="7"/>
    <n v="357"/>
    <n v="470"/>
    <n v="495"/>
    <s v="Pune"/>
    <s v="India"/>
    <s v="Subrata Roy Sahara Stadium"/>
    <s v="Pune"/>
    <s v="India"/>
    <n v="2013"/>
    <n v="5"/>
    <s v="Pune Warriors"/>
    <s v="PW"/>
    <s v="Mumbai Indians"/>
    <m/>
    <s v="Mumbai Indians"/>
    <s v="Standard"/>
    <x v="1"/>
  </r>
  <r>
    <n v="598061"/>
    <d v="2013-05-11T00:00:00"/>
    <n v="4"/>
    <n v="11"/>
    <n v="6"/>
    <s v="Punjab Cricket Association Stadium, Mohali"/>
    <n v="4"/>
    <s v="field"/>
    <n v="0"/>
    <n v="1"/>
    <n v="0"/>
    <s v="by runs"/>
    <n v="30"/>
    <n v="11"/>
    <n v="17"/>
    <n v="491"/>
    <n v="518"/>
    <s v="Chandigarh"/>
    <s v="India"/>
    <s v="Punjab Cricket Association Stadium, Mohali"/>
    <s v="Chandigarh"/>
    <s v="India"/>
    <n v="2013"/>
    <n v="5"/>
    <s v="Kings XI Punjab"/>
    <s v="KXIP"/>
    <s v="Sunrisers Hyderabad"/>
    <m/>
    <s v="Sunrisers Hyderabad"/>
    <s v="Standard"/>
    <x v="0"/>
  </r>
  <r>
    <n v="598062"/>
    <d v="2013-05-12T00:00:00"/>
    <n v="1"/>
    <n v="2"/>
    <n v="6"/>
    <s v="JSCA International Stadium Complex"/>
    <n v="1"/>
    <s v="field"/>
    <n v="0"/>
    <n v="1"/>
    <n v="0"/>
    <s v="by wickets"/>
    <n v="5"/>
    <n v="1"/>
    <n v="9"/>
    <n v="500"/>
    <n v="503"/>
    <s v="Ranchi"/>
    <s v="India"/>
    <s v="Jsca International Stadium Complex"/>
    <s v="Ranchi"/>
    <s v="India"/>
    <n v="2013"/>
    <n v="5"/>
    <s v="Kolkata Knight Riders"/>
    <s v="KKR"/>
    <s v="Royal Challengers Bangalore"/>
    <m/>
    <s v="Kolkata Knight Riders"/>
    <s v="Standard"/>
    <x v="1"/>
  </r>
  <r>
    <n v="598063"/>
    <d v="2013-05-12T00:00:00"/>
    <n v="5"/>
    <n v="3"/>
    <n v="6"/>
    <s v="Sawai Mansingh Stadium"/>
    <n v="5"/>
    <s v="field"/>
    <n v="0"/>
    <n v="1"/>
    <n v="0"/>
    <s v="by wickets"/>
    <n v="5"/>
    <n v="5"/>
    <n v="32"/>
    <n v="482"/>
    <n v="498"/>
    <s v="Jaipur"/>
    <s v="India"/>
    <s v="Sawai Mansingh Stadium"/>
    <s v="Jaipur"/>
    <s v="India"/>
    <n v="2013"/>
    <n v="5"/>
    <s v="Rajasthan Royals"/>
    <s v="RR"/>
    <s v="Chennai Super Kings"/>
    <m/>
    <s v="Rajasthan Royals"/>
    <s v="Standard"/>
    <x v="1"/>
  </r>
  <r>
    <n v="598064"/>
    <d v="2013-04-23T00:00:00"/>
    <n v="6"/>
    <n v="4"/>
    <n v="6"/>
    <s v="Feroz Shah Kotla"/>
    <n v="4"/>
    <s v="field"/>
    <n v="0"/>
    <n v="1"/>
    <n v="0"/>
    <s v="by wickets"/>
    <n v="5"/>
    <n v="4"/>
    <n v="256"/>
    <n v="496"/>
    <n v="503"/>
    <s v="Delhi"/>
    <s v="India"/>
    <s v="Feroz Shah Kotla"/>
    <s v="Delhi"/>
    <s v="India"/>
    <n v="2013"/>
    <n v="4"/>
    <s v="Delhi Daredevils"/>
    <s v="DD"/>
    <s v="Kings XI Punjab"/>
    <m/>
    <s v="Kings XI Punjab"/>
    <s v="Standard"/>
    <x v="1"/>
  </r>
  <r>
    <n v="598065"/>
    <d v="2013-05-13T00:00:00"/>
    <n v="7"/>
    <n v="11"/>
    <n v="6"/>
    <s v="Wankhede Stadium"/>
    <n v="11"/>
    <s v="bat"/>
    <n v="0"/>
    <n v="1"/>
    <n v="0"/>
    <s v="by wickets"/>
    <n v="7"/>
    <n v="7"/>
    <n v="221"/>
    <n v="495"/>
    <n v="490"/>
    <s v="Mumbai"/>
    <s v="India"/>
    <s v="Wankhede Stadium"/>
    <s v="Mumbai"/>
    <s v="India"/>
    <n v="2013"/>
    <n v="5"/>
    <s v="Mumbai Indians"/>
    <s v="MI"/>
    <s v="Sunrisers Hyderabad"/>
    <m/>
    <s v="Mumbai Indians"/>
    <s v="Standard"/>
    <x v="1"/>
  </r>
  <r>
    <n v="598066"/>
    <d v="2013-05-15T00:00:00"/>
    <n v="1"/>
    <n v="10"/>
    <n v="6"/>
    <s v="JSCA International Stadium Complex"/>
    <n v="1"/>
    <s v="field"/>
    <n v="0"/>
    <n v="1"/>
    <n v="0"/>
    <s v="by runs"/>
    <n v="7"/>
    <n v="10"/>
    <n v="96"/>
    <n v="500"/>
    <n v="503"/>
    <s v="Ranchi"/>
    <s v="India"/>
    <s v="Jsca International Stadium Complex"/>
    <s v="Ranchi"/>
    <s v="India"/>
    <n v="2013"/>
    <n v="5"/>
    <s v="Kolkata Knight Riders"/>
    <s v="KKR"/>
    <s v="Pune Warriors"/>
    <m/>
    <s v="Pune Warriors"/>
    <s v="Standard"/>
    <x v="0"/>
  </r>
  <r>
    <n v="598067"/>
    <d v="2013-05-14T00:00:00"/>
    <n v="3"/>
    <n v="6"/>
    <n v="6"/>
    <s v="MA Chidambaram Stadium, Chepauk"/>
    <n v="3"/>
    <s v="bat"/>
    <n v="0"/>
    <n v="1"/>
    <n v="0"/>
    <s v="by runs"/>
    <n v="33"/>
    <n v="3"/>
    <n v="20"/>
    <n v="499"/>
    <n v="518"/>
    <s v="Chennai"/>
    <s v="India"/>
    <s v="Ma Chidambaram Stadium, Chepauk"/>
    <s v="Chennai"/>
    <s v="India"/>
    <n v="2013"/>
    <n v="5"/>
    <s v="Chennai Super Kings"/>
    <s v="CSK"/>
    <s v="Delhi Daredevils"/>
    <m/>
    <s v="Chennai Super Kings"/>
    <s v="Standard"/>
    <x v="0"/>
  </r>
  <r>
    <n v="598068"/>
    <d v="2013-05-15T00:00:00"/>
    <n v="7"/>
    <n v="5"/>
    <n v="6"/>
    <s v="Wankhede Stadium"/>
    <n v="5"/>
    <s v="field"/>
    <n v="0"/>
    <n v="1"/>
    <n v="0"/>
    <s v="by runs"/>
    <n v="14"/>
    <n v="7"/>
    <n v="207"/>
    <n v="470"/>
    <n v="483"/>
    <s v="Mumbai"/>
    <s v="India"/>
    <s v="Wankhede Stadium"/>
    <s v="Mumbai"/>
    <s v="India"/>
    <n v="2013"/>
    <n v="5"/>
    <s v="Mumbai Indians"/>
    <s v="MI"/>
    <s v="Rajasthan Royals"/>
    <m/>
    <s v="Mumbai Indians"/>
    <s v="Standard"/>
    <x v="0"/>
  </r>
  <r>
    <n v="598069"/>
    <d v="2013-05-06T00:00:00"/>
    <n v="4"/>
    <n v="2"/>
    <n v="6"/>
    <s v="Punjab Cricket Association Stadium, Mohali"/>
    <n v="4"/>
    <s v="field"/>
    <n v="0"/>
    <n v="1"/>
    <n v="0"/>
    <s v="by wickets"/>
    <n v="6"/>
    <n v="4"/>
    <n v="320"/>
    <n v="496"/>
    <n v="500"/>
    <s v="Chandigarh"/>
    <s v="India"/>
    <s v="Punjab Cricket Association Stadium, Mohali"/>
    <s v="Chandigarh"/>
    <s v="India"/>
    <n v="2013"/>
    <n v="5"/>
    <s v="Kings XI Punjab"/>
    <s v="KXIP"/>
    <s v="Royal Challengers Bangalore"/>
    <m/>
    <s v="Kings XI Punjab"/>
    <s v="Standard"/>
    <x v="1"/>
  </r>
  <r>
    <n v="598070"/>
    <d v="2013-05-17T00:00:00"/>
    <n v="11"/>
    <n v="5"/>
    <n v="6"/>
    <s v="Rajiv Gandhi International Stadium, Uppal"/>
    <n v="11"/>
    <s v="bat"/>
    <n v="0"/>
    <n v="1"/>
    <n v="0"/>
    <s v="by runs"/>
    <n v="23"/>
    <n v="11"/>
    <n v="136"/>
    <n v="470"/>
    <n v="495"/>
    <s v="Hyderabad"/>
    <s v="India"/>
    <s v="Rajiv Gandhi International Stadium, Uppal"/>
    <s v="Hyderabad"/>
    <s v="India"/>
    <n v="2013"/>
    <n v="5"/>
    <s v="Sunrisers Hyderabad"/>
    <s v="SRH"/>
    <s v="Rajasthan Royals"/>
    <m/>
    <s v="Sunrisers Hyderabad"/>
    <s v="Standard"/>
    <x v="0"/>
  </r>
  <r>
    <n v="598071"/>
    <d v="2013-05-18T00:00:00"/>
    <n v="4"/>
    <n v="7"/>
    <n v="6"/>
    <s v="Himachal Pradesh Cricket Association Stadium"/>
    <n v="7"/>
    <s v="field"/>
    <n v="0"/>
    <n v="1"/>
    <n v="0"/>
    <s v="by runs"/>
    <n v="50"/>
    <n v="4"/>
    <n v="321"/>
    <n v="482"/>
    <n v="498"/>
    <s v="Dharamsala"/>
    <s v="India"/>
    <s v="Himachal Pradesh Cricket Association Stadium"/>
    <s v="Dharamsala"/>
    <s v="India"/>
    <n v="2013"/>
    <n v="5"/>
    <s v="Kings XI Punjab"/>
    <s v="KXIP"/>
    <s v="Mumbai Indians"/>
    <m/>
    <s v="Kings XI Punjab"/>
    <s v="Standard"/>
    <x v="0"/>
  </r>
  <r>
    <n v="598072"/>
    <d v="2013-05-19T00:00:00"/>
    <n v="10"/>
    <n v="6"/>
    <n v="6"/>
    <s v="Subrata Roy Sahara Stadium"/>
    <n v="10"/>
    <s v="bat"/>
    <n v="0"/>
    <n v="1"/>
    <n v="0"/>
    <s v="by runs"/>
    <n v="38"/>
    <n v="10"/>
    <n v="358"/>
    <n v="500"/>
    <n v="490"/>
    <s v="Pune"/>
    <s v="India"/>
    <s v="Subrata Roy Sahara Stadium"/>
    <s v="Pune"/>
    <s v="India"/>
    <n v="2013"/>
    <n v="5"/>
    <s v="Pune Warriors"/>
    <s v="PW"/>
    <s v="Delhi Daredevils"/>
    <m/>
    <s v="Pune Warriors"/>
    <s v="Standard"/>
    <x v="0"/>
  </r>
  <r>
    <n v="598073"/>
    <d v="2013-05-18T00:00:00"/>
    <n v="2"/>
    <n v="3"/>
    <n v="6"/>
    <s v="M Chinnaswamy Stadium"/>
    <n v="3"/>
    <s v="field"/>
    <n v="0"/>
    <n v="1"/>
    <n v="0"/>
    <s v="by runs"/>
    <n v="24"/>
    <n v="2"/>
    <n v="8"/>
    <n v="499"/>
    <n v="518"/>
    <s v="Bangalore"/>
    <s v="India"/>
    <s v="M Chinnaswamy Stadium"/>
    <s v="Bangalore"/>
    <s v="India"/>
    <n v="2013"/>
    <n v="5"/>
    <s v="Royal Challengers Bangalore"/>
    <s v="RCB"/>
    <s v="Chennai Super Kings"/>
    <m/>
    <s v="Royal Challengers Bangalore"/>
    <s v="Standard"/>
    <x v="0"/>
  </r>
  <r>
    <n v="598074"/>
    <d v="2013-05-19T00:00:00"/>
    <n v="11"/>
    <n v="1"/>
    <n v="6"/>
    <s v="Rajiv Gandhi International Stadium, Uppal"/>
    <n v="1"/>
    <s v="bat"/>
    <n v="0"/>
    <n v="1"/>
    <n v="0"/>
    <s v="by wickets"/>
    <n v="5"/>
    <n v="11"/>
    <n v="17"/>
    <n v="470"/>
    <n v="483"/>
    <s v="Hyderabad"/>
    <s v="India"/>
    <s v="Rajiv Gandhi International Stadium, Uppal"/>
    <s v="Hyderabad"/>
    <s v="India"/>
    <n v="2013"/>
    <n v="5"/>
    <s v="Sunrisers Hyderabad"/>
    <s v="SRH"/>
    <s v="Kolkata Knight Riders"/>
    <m/>
    <s v="Sunrisers Hyderabad"/>
    <s v="Standard"/>
    <x v="1"/>
  </r>
  <r>
    <n v="598075"/>
    <d v="2013-05-21T00:00:00"/>
    <n v="3"/>
    <n v="7"/>
    <n v="6"/>
    <s v="Feroz Shah Kotla"/>
    <n v="3"/>
    <s v="bat"/>
    <n v="0"/>
    <n v="1"/>
    <n v="0"/>
    <s v="by runs"/>
    <n v="48"/>
    <n v="3"/>
    <n v="19"/>
    <n v="500"/>
    <n v="518"/>
    <s v="Delhi"/>
    <s v="India"/>
    <s v="Feroz Shah Kotla"/>
    <s v="Delhi"/>
    <s v="India"/>
    <n v="2013"/>
    <n v="5"/>
    <s v="Chennai Super Kings"/>
    <s v="CSK"/>
    <s v="Mumbai Indians"/>
    <m/>
    <s v="Chennai Super Kings"/>
    <s v="Standard"/>
    <x v="0"/>
  </r>
  <r>
    <n v="598076"/>
    <d v="2013-05-22T00:00:00"/>
    <n v="5"/>
    <n v="11"/>
    <n v="6"/>
    <s v="Feroz Shah Kotla"/>
    <n v="11"/>
    <s v="bat"/>
    <n v="0"/>
    <n v="1"/>
    <n v="0"/>
    <s v="by wickets"/>
    <n v="4"/>
    <n v="5"/>
    <n v="104"/>
    <n v="489"/>
    <n v="518"/>
    <s v="Delhi"/>
    <s v="India"/>
    <s v="Feroz Shah Kotla"/>
    <s v="Delhi"/>
    <s v="India"/>
    <n v="2013"/>
    <n v="5"/>
    <s v="Rajasthan Royals"/>
    <s v="RR"/>
    <s v="Sunrisers Hyderabad"/>
    <m/>
    <s v="Rajasthan Royals"/>
    <s v="Standard"/>
    <x v="1"/>
  </r>
  <r>
    <n v="598077"/>
    <d v="2013-05-24T00:00:00"/>
    <n v="7"/>
    <n v="5"/>
    <n v="6"/>
    <s v="Eden Gardens"/>
    <n v="5"/>
    <s v="bat"/>
    <n v="0"/>
    <n v="1"/>
    <n v="0"/>
    <s v="by wickets"/>
    <n v="4"/>
    <n v="7"/>
    <n v="50"/>
    <n v="499"/>
    <n v="490"/>
    <s v="Kolkata"/>
    <s v="India"/>
    <s v="Eden Gardens"/>
    <s v="Kolkata"/>
    <s v="India"/>
    <n v="2013"/>
    <n v="5"/>
    <s v="Mumbai Indians"/>
    <s v="MI"/>
    <s v="Rajasthan Royals"/>
    <m/>
    <s v="Mumbai Indians"/>
    <s v="Standard"/>
    <x v="1"/>
  </r>
  <r>
    <n v="598078"/>
    <d v="2013-05-26T00:00:00"/>
    <n v="3"/>
    <n v="7"/>
    <n v="6"/>
    <s v="Eden Gardens"/>
    <n v="7"/>
    <s v="bat"/>
    <n v="0"/>
    <n v="1"/>
    <n v="0"/>
    <s v="by runs"/>
    <n v="23"/>
    <n v="7"/>
    <n v="221"/>
    <n v="482"/>
    <n v="490"/>
    <s v="Kolkata"/>
    <s v="India"/>
    <s v="Eden Gardens"/>
    <s v="Kolkata"/>
    <s v="India"/>
    <n v="2013"/>
    <n v="5"/>
    <s v="Chennai Super Kings"/>
    <s v="CSK"/>
    <s v="Mumbai Indians"/>
    <m/>
    <s v="Mumbai Indians"/>
    <s v="Standard"/>
    <x v="0"/>
  </r>
  <r>
    <n v="729284"/>
    <d v="2014-04-16T00:00:00"/>
    <n v="7"/>
    <n v="1"/>
    <n v="7"/>
    <s v="Sheikh Zayed Stadium"/>
    <n v="1"/>
    <s v="bat"/>
    <n v="0"/>
    <n v="1"/>
    <n v="0"/>
    <s v="by runs"/>
    <n v="41"/>
    <n v="1"/>
    <n v="9"/>
    <n v="481"/>
    <n v="501"/>
    <s v="Abu Dhabi"/>
    <s v="U.A.E"/>
    <s v="Sheikh Zayed Stadium"/>
    <s v="Abu Dhabi"/>
    <s v="U.A.E"/>
    <n v="2014"/>
    <n v="4"/>
    <s v="Mumbai Indians"/>
    <s v="MI"/>
    <s v="Kolkata Knight Riders"/>
    <m/>
    <s v="Kolkata Knight Riders"/>
    <s v="Standard"/>
    <x v="0"/>
  </r>
  <r>
    <n v="729286"/>
    <d v="2014-04-17T00:00:00"/>
    <n v="6"/>
    <n v="2"/>
    <n v="7"/>
    <s v="Sharjah Cricket Stadium"/>
    <n v="2"/>
    <s v="field"/>
    <n v="0"/>
    <n v="1"/>
    <n v="0"/>
    <s v="by wickets"/>
    <n v="8"/>
    <n v="2"/>
    <n v="382"/>
    <n v="472"/>
    <n v="489"/>
    <s v="Abu Dhabi"/>
    <s v="U.A.E"/>
    <s v="Sharjah Cricket Stadium"/>
    <s v="Abu Dhabi"/>
    <s v="U.A.E"/>
    <n v="2014"/>
    <n v="4"/>
    <s v="Delhi Daredevils"/>
    <s v="DD"/>
    <s v="Royal Challengers Bangalore"/>
    <m/>
    <s v="Royal Challengers Bangalore"/>
    <s v="Standard"/>
    <x v="1"/>
  </r>
  <r>
    <n v="729288"/>
    <d v="2014-04-18T00:00:00"/>
    <n v="3"/>
    <n v="4"/>
    <n v="7"/>
    <s v="Sheikh Zayed Stadium"/>
    <n v="3"/>
    <s v="bat"/>
    <n v="0"/>
    <n v="1"/>
    <n v="0"/>
    <s v="by wickets"/>
    <n v="6"/>
    <n v="4"/>
    <n v="305"/>
    <n v="501"/>
    <n v="499"/>
    <s v="Abu Dhabi"/>
    <s v="U.A.E"/>
    <s v="Sheikh Zayed Stadium"/>
    <s v="Abu Dhabi"/>
    <s v="U.A.E"/>
    <n v="2014"/>
    <n v="4"/>
    <s v="Chennai Super Kings"/>
    <s v="CSK"/>
    <s v="Kings XI Punjab"/>
    <m/>
    <s v="Kings XI Punjab"/>
    <s v="Standard"/>
    <x v="1"/>
  </r>
  <r>
    <n v="729290"/>
    <d v="2014-04-18T00:00:00"/>
    <n v="11"/>
    <n v="5"/>
    <n v="7"/>
    <s v="Sheikh Zayed Stadium"/>
    <n v="5"/>
    <s v="field"/>
    <n v="0"/>
    <n v="1"/>
    <n v="0"/>
    <s v="by wickets"/>
    <n v="4"/>
    <n v="5"/>
    <n v="85"/>
    <n v="474"/>
    <n v="501"/>
    <s v="Abu Dhabi"/>
    <s v="U.A.E"/>
    <s v="Sheikh Zayed Stadium"/>
    <s v="Abu Dhabi"/>
    <s v="U.A.E"/>
    <n v="2014"/>
    <n v="4"/>
    <s v="Sunrisers Hyderabad"/>
    <s v="SRH"/>
    <s v="Rajasthan Royals"/>
    <m/>
    <s v="Rajasthan Royals"/>
    <s v="Standard"/>
    <x v="1"/>
  </r>
  <r>
    <n v="729292"/>
    <d v="2014-04-19T00:00:00"/>
    <n v="2"/>
    <n v="7"/>
    <n v="7"/>
    <s v="Dubai International Cricket Stadium"/>
    <n v="2"/>
    <s v="field"/>
    <n v="0"/>
    <n v="1"/>
    <n v="0"/>
    <s v="by wickets"/>
    <n v="7"/>
    <n v="2"/>
    <n v="17"/>
    <n v="472"/>
    <n v="495"/>
    <s v="Abu Dhabi"/>
    <s v="U.A.E"/>
    <s v="Dubai International Cricket Stadium"/>
    <s v="Abu Dhabi"/>
    <s v="U.A.E"/>
    <n v="2014"/>
    <n v="4"/>
    <s v="Royal Challengers Bangalore"/>
    <s v="RCB"/>
    <s v="Mumbai Indians"/>
    <m/>
    <s v="Royal Challengers Bangalore"/>
    <s v="Standard"/>
    <x v="1"/>
  </r>
  <r>
    <n v="729294"/>
    <d v="2014-04-19T00:00:00"/>
    <n v="1"/>
    <n v="6"/>
    <n v="7"/>
    <s v="Dubai International Cricket Stadium"/>
    <n v="1"/>
    <s v="bat"/>
    <n v="0"/>
    <n v="1"/>
    <n v="0"/>
    <s v="by wickets"/>
    <n v="4"/>
    <n v="6"/>
    <n v="154"/>
    <n v="472"/>
    <n v="496"/>
    <s v="Abu Dhabi"/>
    <s v="U.A.E"/>
    <s v="Dubai International Cricket Stadium"/>
    <s v="Abu Dhabi"/>
    <s v="U.A.E"/>
    <n v="2014"/>
    <n v="4"/>
    <s v="Kolkata Knight Riders"/>
    <s v="KKR"/>
    <s v="Delhi Daredevils"/>
    <m/>
    <s v="Delhi Daredevils"/>
    <s v="Standard"/>
    <x v="1"/>
  </r>
  <r>
    <n v="729296"/>
    <d v="2014-04-20T00:00:00"/>
    <n v="5"/>
    <n v="4"/>
    <n v="7"/>
    <s v="Sharjah Cricket Stadium"/>
    <n v="4"/>
    <s v="field"/>
    <n v="0"/>
    <n v="1"/>
    <n v="0"/>
    <s v="by wickets"/>
    <n v="7"/>
    <n v="4"/>
    <n v="305"/>
    <n v="474"/>
    <n v="481"/>
    <s v="Abu Dhabi"/>
    <s v="U.A.E"/>
    <s v="Sharjah Cricket Stadium"/>
    <s v="Abu Dhabi"/>
    <s v="U.A.E"/>
    <n v="2014"/>
    <n v="4"/>
    <s v="Rajasthan Royals"/>
    <s v="RR"/>
    <s v="Kings XI Punjab"/>
    <m/>
    <s v="Kings XI Punjab"/>
    <s v="Standard"/>
    <x v="1"/>
  </r>
  <r>
    <n v="729298"/>
    <d v="2014-04-21T00:00:00"/>
    <n v="3"/>
    <n v="6"/>
    <n v="7"/>
    <s v="Sheikh Zayed Stadium"/>
    <n v="3"/>
    <s v="bat"/>
    <n v="0"/>
    <n v="1"/>
    <n v="0"/>
    <s v="by runs"/>
    <n v="93"/>
    <n v="3"/>
    <n v="21"/>
    <n v="501"/>
    <n v="499"/>
    <s v="Abu Dhabi"/>
    <s v="U.A.E"/>
    <s v="Sheikh Zayed Stadium"/>
    <s v="Abu Dhabi"/>
    <s v="U.A.E"/>
    <n v="2014"/>
    <n v="4"/>
    <s v="Chennai Super Kings"/>
    <s v="CSK"/>
    <s v="Delhi Daredevils"/>
    <m/>
    <s v="Chennai Super Kings"/>
    <s v="Standard"/>
    <x v="0"/>
  </r>
  <r>
    <n v="729300"/>
    <d v="2014-04-22T00:00:00"/>
    <n v="4"/>
    <n v="11"/>
    <n v="7"/>
    <s v="Sharjah Cricket Stadium"/>
    <n v="11"/>
    <s v="field"/>
    <n v="0"/>
    <n v="1"/>
    <n v="0"/>
    <s v="by runs"/>
    <n v="72"/>
    <n v="4"/>
    <n v="305"/>
    <n v="481"/>
    <n v="489"/>
    <s v="Abu Dhabi"/>
    <s v="U.A.E"/>
    <s v="Sharjah Cricket Stadium"/>
    <s v="Abu Dhabi"/>
    <s v="U.A.E"/>
    <n v="2014"/>
    <n v="4"/>
    <s v="Kings XI Punjab"/>
    <s v="KXIP"/>
    <s v="Sunrisers Hyderabad"/>
    <m/>
    <s v="Kings XI Punjab"/>
    <s v="Standard"/>
    <x v="0"/>
  </r>
  <r>
    <n v="729302"/>
    <d v="2014-04-23T00:00:00"/>
    <n v="5"/>
    <n v="3"/>
    <n v="7"/>
    <s v="Dubai International Cricket Stadium"/>
    <n v="5"/>
    <s v="field"/>
    <n v="0"/>
    <n v="1"/>
    <n v="0"/>
    <s v="by runs"/>
    <n v="7"/>
    <n v="3"/>
    <n v="35"/>
    <n v="482"/>
    <n v="501"/>
    <s v="Abu Dhabi"/>
    <s v="U.A.E"/>
    <s v="Dubai International Cricket Stadium"/>
    <s v="Abu Dhabi"/>
    <s v="U.A.E"/>
    <n v="2014"/>
    <n v="4"/>
    <s v="Rajasthan Royals"/>
    <s v="RR"/>
    <s v="Chennai Super Kings"/>
    <m/>
    <s v="Chennai Super Kings"/>
    <s v="Standard"/>
    <x v="0"/>
  </r>
  <r>
    <n v="729304"/>
    <d v="2014-04-24T00:00:00"/>
    <n v="2"/>
    <n v="1"/>
    <n v="7"/>
    <s v="Sharjah Cricket Stadium"/>
    <n v="2"/>
    <s v="field"/>
    <n v="0"/>
    <n v="1"/>
    <n v="0"/>
    <s v="by runs"/>
    <n v="2"/>
    <n v="1"/>
    <n v="336"/>
    <n v="472"/>
    <n v="496"/>
    <s v="Abu Dhabi"/>
    <s v="U.A.E"/>
    <s v="Sharjah Cricket Stadium"/>
    <s v="Abu Dhabi"/>
    <s v="U.A.E"/>
    <n v="2014"/>
    <n v="4"/>
    <s v="Royal Challengers Bangalore"/>
    <s v="RCB"/>
    <s v="Kolkata Knight Riders"/>
    <m/>
    <s v="Kolkata Knight Riders"/>
    <s v="Standard"/>
    <x v="0"/>
  </r>
  <r>
    <n v="729306"/>
    <d v="2014-04-25T00:00:00"/>
    <n v="11"/>
    <n v="6"/>
    <n v="7"/>
    <s v="Dubai International Cricket Stadium"/>
    <n v="11"/>
    <s v="bat"/>
    <n v="0"/>
    <n v="1"/>
    <n v="0"/>
    <s v="by runs"/>
    <n v="4"/>
    <n v="11"/>
    <n v="254"/>
    <n v="481"/>
    <n v="489"/>
    <s v="Abu Dhabi"/>
    <s v="U.A.E"/>
    <s v="Dubai International Cricket Stadium"/>
    <s v="Abu Dhabi"/>
    <s v="U.A.E"/>
    <n v="2014"/>
    <n v="4"/>
    <s v="Sunrisers Hyderabad"/>
    <s v="SRH"/>
    <s v="Delhi Daredevils"/>
    <m/>
    <s v="Sunrisers Hyderabad"/>
    <s v="Standard"/>
    <x v="0"/>
  </r>
  <r>
    <n v="729308"/>
    <d v="2014-04-25T00:00:00"/>
    <n v="3"/>
    <n v="7"/>
    <n v="7"/>
    <s v="Dubai International Cricket Stadium"/>
    <n v="7"/>
    <s v="bat"/>
    <n v="0"/>
    <n v="1"/>
    <n v="0"/>
    <s v="by wickets"/>
    <n v="7"/>
    <n v="3"/>
    <n v="364"/>
    <n v="474"/>
    <n v="481"/>
    <s v="Abu Dhabi"/>
    <s v="U.A.E"/>
    <s v="Dubai International Cricket Stadium"/>
    <s v="Abu Dhabi"/>
    <s v="U.A.E"/>
    <n v="2014"/>
    <n v="4"/>
    <s v="Chennai Super Kings"/>
    <s v="CSK"/>
    <s v="Mumbai Indians"/>
    <m/>
    <s v="Chennai Super Kings"/>
    <s v="Standard"/>
    <x v="1"/>
  </r>
  <r>
    <n v="729310"/>
    <d v="2014-04-26T00:00:00"/>
    <n v="5"/>
    <n v="2"/>
    <n v="7"/>
    <s v="Sheikh Zayed Stadium"/>
    <n v="5"/>
    <s v="field"/>
    <n v="0"/>
    <n v="1"/>
    <n v="0"/>
    <s v="by wickets"/>
    <n v="6"/>
    <n v="5"/>
    <n v="370"/>
    <n v="482"/>
    <n v="499"/>
    <s v="Abu Dhabi"/>
    <s v="U.A.E"/>
    <s v="Sheikh Zayed Stadium"/>
    <s v="Abu Dhabi"/>
    <s v="U.A.E"/>
    <n v="2014"/>
    <n v="4"/>
    <s v="Rajasthan Royals"/>
    <s v="RR"/>
    <s v="Royal Challengers Bangalore"/>
    <m/>
    <s v="Rajasthan Royals"/>
    <s v="Standard"/>
    <x v="1"/>
  </r>
  <r>
    <n v="729312"/>
    <d v="2014-04-26T00:00:00"/>
    <n v="1"/>
    <n v="4"/>
    <n v="7"/>
    <s v="Sheikh Zayed Stadium"/>
    <n v="1"/>
    <s v="field"/>
    <n v="0"/>
    <n v="1"/>
    <n v="0"/>
    <s v="by runs"/>
    <n v="23"/>
    <n v="4"/>
    <n v="367"/>
    <n v="482"/>
    <n v="501"/>
    <s v="Abu Dhabi"/>
    <s v="U.A.E"/>
    <s v="Sheikh Zayed Stadium"/>
    <s v="Abu Dhabi"/>
    <s v="U.A.E"/>
    <n v="2014"/>
    <n v="4"/>
    <s v="Kolkata Knight Riders"/>
    <s v="KKR"/>
    <s v="Kings XI Punjab"/>
    <m/>
    <s v="Kings XI Punjab"/>
    <s v="Standard"/>
    <x v="0"/>
  </r>
  <r>
    <n v="729314"/>
    <d v="2014-04-27T00:00:00"/>
    <n v="6"/>
    <n v="7"/>
    <n v="7"/>
    <s v="Sharjah Cricket Stadium"/>
    <n v="7"/>
    <s v="bat"/>
    <n v="0"/>
    <n v="1"/>
    <n v="0"/>
    <s v="by wickets"/>
    <n v="6"/>
    <n v="6"/>
    <n v="185"/>
    <n v="472"/>
    <n v="496"/>
    <s v="Abu Dhabi"/>
    <s v="U.A.E"/>
    <s v="Sharjah Cricket Stadium"/>
    <s v="Abu Dhabi"/>
    <s v="U.A.E"/>
    <n v="2014"/>
    <n v="4"/>
    <s v="Delhi Daredevils"/>
    <s v="DD"/>
    <s v="Mumbai Indians"/>
    <m/>
    <s v="Delhi Daredevils"/>
    <s v="Standard"/>
    <x v="1"/>
  </r>
  <r>
    <n v="729316"/>
    <d v="2014-04-27T00:00:00"/>
    <n v="11"/>
    <n v="3"/>
    <n v="7"/>
    <s v="Sharjah Cricket Stadium"/>
    <n v="11"/>
    <s v="bat"/>
    <n v="0"/>
    <n v="1"/>
    <n v="0"/>
    <s v="by wickets"/>
    <n v="5"/>
    <n v="3"/>
    <n v="147"/>
    <n v="495"/>
    <n v="496"/>
    <s v="Abu Dhabi"/>
    <s v="U.A.E"/>
    <s v="Sharjah Cricket Stadium"/>
    <s v="Abu Dhabi"/>
    <s v="U.A.E"/>
    <n v="2014"/>
    <n v="4"/>
    <s v="Sunrisers Hyderabad"/>
    <s v="SRH"/>
    <s v="Chennai Super Kings"/>
    <m/>
    <s v="Chennai Super Kings"/>
    <s v="Standard"/>
    <x v="1"/>
  </r>
  <r>
    <n v="729318"/>
    <d v="2014-04-28T00:00:00"/>
    <n v="4"/>
    <n v="2"/>
    <n v="7"/>
    <s v="Dubai International Cricket Stadium"/>
    <n v="4"/>
    <s v="field"/>
    <n v="0"/>
    <n v="1"/>
    <n v="0"/>
    <s v="by wickets"/>
    <n v="5"/>
    <n v="4"/>
    <n v="367"/>
    <n v="474"/>
    <n v="489"/>
    <s v="Abu Dhabi"/>
    <s v="U.A.E"/>
    <s v="Dubai International Cricket Stadium"/>
    <s v="Abu Dhabi"/>
    <s v="U.A.E"/>
    <n v="2014"/>
    <n v="4"/>
    <s v="Kings XI Punjab"/>
    <s v="KXIP"/>
    <s v="Royal Challengers Bangalore"/>
    <m/>
    <s v="Kings XI Punjab"/>
    <s v="Standard"/>
    <x v="1"/>
  </r>
  <r>
    <n v="729320"/>
    <d v="2014-04-29T00:00:00"/>
    <n v="1"/>
    <n v="5"/>
    <n v="7"/>
    <s v="Sheikh Zayed Stadium"/>
    <n v="5"/>
    <s v="bat"/>
    <n v="1"/>
    <n v="1"/>
    <n v="0"/>
    <s v="Tie"/>
    <s v="NULL"/>
    <n v="5"/>
    <n v="310"/>
    <n v="472"/>
    <n v="495"/>
    <s v="Abu Dhabi"/>
    <s v="U.A.E"/>
    <s v="Sheikh Zayed Stadium"/>
    <s v="Abu Dhabi"/>
    <s v="U.A.E"/>
    <n v="2014"/>
    <n v="4"/>
    <s v="Kolkata Knight Riders"/>
    <s v="KKR"/>
    <s v="Rajasthan Royals"/>
    <m/>
    <s v="Rajasthan Royals"/>
    <s v="Non-Standard"/>
    <x v="2"/>
  </r>
  <r>
    <n v="729322"/>
    <d v="2014-04-30T00:00:00"/>
    <n v="7"/>
    <n v="11"/>
    <n v="7"/>
    <s v="Dubai International Cricket Stadium"/>
    <n v="7"/>
    <s v="field"/>
    <n v="0"/>
    <n v="1"/>
    <n v="0"/>
    <s v="by runs"/>
    <n v="15"/>
    <n v="11"/>
    <n v="299"/>
    <n v="482"/>
    <n v="481"/>
    <s v="Abu Dhabi"/>
    <s v="U.A.E"/>
    <s v="Dubai International Cricket Stadium"/>
    <s v="Abu Dhabi"/>
    <s v="U.A.E"/>
    <n v="2014"/>
    <n v="4"/>
    <s v="Mumbai Indians"/>
    <s v="MI"/>
    <s v="Sunrisers Hyderabad"/>
    <m/>
    <s v="Sunrisers Hyderabad"/>
    <s v="Standard"/>
    <x v="0"/>
  </r>
  <r>
    <n v="733976"/>
    <d v="2014-05-02T00:00:00"/>
    <n v="3"/>
    <n v="1"/>
    <n v="7"/>
    <s v="JSCA International Stadium Complex"/>
    <n v="3"/>
    <s v="bat"/>
    <n v="0"/>
    <n v="1"/>
    <n v="0"/>
    <s v="by runs"/>
    <n v="34"/>
    <n v="3"/>
    <n v="35"/>
    <n v="495"/>
    <n v="500"/>
    <s v="Ranchi"/>
    <s v="India"/>
    <s v="Jsca International Stadium Complex"/>
    <s v="Ranchi"/>
    <s v="India"/>
    <n v="2014"/>
    <n v="5"/>
    <s v="Chennai Super Kings"/>
    <s v="CSK"/>
    <s v="Kolkata Knight Riders"/>
    <m/>
    <s v="Chennai Super Kings"/>
    <s v="Standard"/>
    <x v="0"/>
  </r>
  <r>
    <n v="733978"/>
    <d v="2014-05-03T00:00:00"/>
    <n v="7"/>
    <n v="4"/>
    <n v="7"/>
    <s v="Wankhede Stadium"/>
    <n v="4"/>
    <s v="bat"/>
    <n v="0"/>
    <n v="1"/>
    <n v="0"/>
    <s v="by wickets"/>
    <n v="5"/>
    <n v="7"/>
    <n v="372"/>
    <n v="497"/>
    <n v="499"/>
    <s v="Mumbai"/>
    <s v="India"/>
    <s v="Wankhede Stadium"/>
    <s v="Mumbai"/>
    <s v="India"/>
    <n v="2014"/>
    <n v="5"/>
    <s v="Mumbai Indians"/>
    <s v="MI"/>
    <s v="Kings XI Punjab"/>
    <m/>
    <s v="Mumbai Indians"/>
    <s v="Standard"/>
    <x v="1"/>
  </r>
  <r>
    <n v="733980"/>
    <d v="2014-05-03T00:00:00"/>
    <n v="6"/>
    <n v="5"/>
    <n v="7"/>
    <s v="Feroz Shah Kotla"/>
    <n v="5"/>
    <s v="field"/>
    <n v="0"/>
    <n v="1"/>
    <n v="0"/>
    <s v="by wickets"/>
    <n v="7"/>
    <n v="5"/>
    <n v="339"/>
    <n v="485"/>
    <n v="489"/>
    <s v="Delhi"/>
    <s v="India"/>
    <s v="Feroz Shah Kotla"/>
    <s v="Delhi"/>
    <s v="India"/>
    <n v="2014"/>
    <n v="5"/>
    <s v="Delhi Daredevils"/>
    <s v="DD"/>
    <s v="Rajasthan Royals"/>
    <m/>
    <s v="Rajasthan Royals"/>
    <s v="Standard"/>
    <x v="1"/>
  </r>
  <r>
    <n v="733982"/>
    <d v="2014-05-04T00:00:00"/>
    <n v="2"/>
    <n v="11"/>
    <n v="7"/>
    <s v="M Chinnaswamy Stadium"/>
    <n v="2"/>
    <s v="field"/>
    <n v="0"/>
    <n v="1"/>
    <n v="0"/>
    <s v="by wickets"/>
    <n v="4"/>
    <n v="2"/>
    <n v="110"/>
    <n v="482"/>
    <n v="496"/>
    <s v="Bangalore"/>
    <s v="India"/>
    <s v="M Chinnaswamy Stadium"/>
    <s v="Bangalore"/>
    <s v="India"/>
    <n v="2014"/>
    <n v="5"/>
    <s v="Royal Challengers Bangalore"/>
    <s v="RCB"/>
    <s v="Sunrisers Hyderabad"/>
    <m/>
    <s v="Royal Challengers Bangalore"/>
    <s v="Standard"/>
    <x v="1"/>
  </r>
  <r>
    <n v="733984"/>
    <d v="2014-05-05T00:00:00"/>
    <n v="5"/>
    <n v="1"/>
    <n v="7"/>
    <s v="Sardar Patel Stadium, Motera"/>
    <n v="1"/>
    <s v="field"/>
    <n v="0"/>
    <n v="1"/>
    <n v="0"/>
    <s v="by runs"/>
    <n v="10"/>
    <n v="5"/>
    <n v="370"/>
    <n v="500"/>
    <n v="498"/>
    <s v="Ahmedabad"/>
    <s v="India"/>
    <s v="Sardar Patel Stadium, Motera"/>
    <s v="Ahmedabad"/>
    <s v="India"/>
    <n v="2014"/>
    <n v="5"/>
    <s v="Rajasthan Royals"/>
    <s v="RR"/>
    <s v="Kolkata Knight Riders"/>
    <m/>
    <s v="Rajasthan Royals"/>
    <s v="Standard"/>
    <x v="0"/>
  </r>
  <r>
    <n v="733986"/>
    <d v="2014-05-05T00:00:00"/>
    <n v="6"/>
    <n v="3"/>
    <n v="7"/>
    <s v="Feroz Shah Kotla"/>
    <n v="3"/>
    <s v="field"/>
    <n v="0"/>
    <n v="1"/>
    <n v="0"/>
    <s v="by wickets"/>
    <n v="8"/>
    <n v="3"/>
    <n v="147"/>
    <n v="502"/>
    <n v="497"/>
    <s v="Delhi"/>
    <s v="India"/>
    <s v="Feroz Shah Kotla"/>
    <s v="Delhi"/>
    <s v="India"/>
    <n v="2014"/>
    <n v="5"/>
    <s v="Delhi Daredevils"/>
    <s v="DD"/>
    <s v="Chennai Super Kings"/>
    <m/>
    <s v="Chennai Super Kings"/>
    <s v="Standard"/>
    <x v="1"/>
  </r>
  <r>
    <n v="733988"/>
    <d v="2014-05-06T00:00:00"/>
    <n v="7"/>
    <n v="2"/>
    <n v="7"/>
    <s v="Wankhede Stadium"/>
    <n v="2"/>
    <s v="field"/>
    <n v="0"/>
    <n v="1"/>
    <n v="0"/>
    <s v="by runs"/>
    <n v="19"/>
    <n v="7"/>
    <n v="57"/>
    <n v="489"/>
    <n v="503"/>
    <s v="Mumbai"/>
    <s v="India"/>
    <s v="Wankhede Stadium"/>
    <s v="Mumbai"/>
    <s v="India"/>
    <n v="2014"/>
    <n v="5"/>
    <s v="Mumbai Indians"/>
    <s v="MI"/>
    <s v="Royal Challengers Bangalore"/>
    <m/>
    <s v="Mumbai Indians"/>
    <s v="Standard"/>
    <x v="0"/>
  </r>
  <r>
    <n v="733990"/>
    <d v="2014-05-07T00:00:00"/>
    <n v="6"/>
    <n v="1"/>
    <n v="7"/>
    <s v="Feroz Shah Kotla"/>
    <n v="6"/>
    <s v="bat"/>
    <n v="0"/>
    <n v="1"/>
    <n v="0"/>
    <s v="by wickets"/>
    <n v="8"/>
    <n v="1"/>
    <n v="40"/>
    <n v="497"/>
    <n v="499"/>
    <s v="Delhi"/>
    <s v="India"/>
    <s v="Feroz Shah Kotla"/>
    <s v="Delhi"/>
    <s v="India"/>
    <n v="2014"/>
    <n v="5"/>
    <s v="Delhi Daredevils"/>
    <s v="DD"/>
    <s v="Kolkata Knight Riders"/>
    <m/>
    <s v="Kolkata Knight Riders"/>
    <s v="Standard"/>
    <x v="1"/>
  </r>
  <r>
    <n v="733992"/>
    <d v="2014-05-07T00:00:00"/>
    <n v="4"/>
    <n v="3"/>
    <n v="7"/>
    <s v="Barabati Stadium"/>
    <n v="3"/>
    <s v="field"/>
    <n v="0"/>
    <n v="1"/>
    <n v="0"/>
    <s v="by runs"/>
    <n v="44"/>
    <n v="4"/>
    <n v="305"/>
    <n v="482"/>
    <n v="506"/>
    <s v="Cuttack"/>
    <s v="India"/>
    <s v="Barabati Stadium"/>
    <s v="Cuttack"/>
    <s v="India"/>
    <n v="2014"/>
    <n v="5"/>
    <s v="Kings XI Punjab"/>
    <s v="KXIP"/>
    <s v="Chennai Super Kings"/>
    <m/>
    <s v="Kings XI Punjab"/>
    <s v="Standard"/>
    <x v="0"/>
  </r>
  <r>
    <n v="733994"/>
    <d v="2014-05-08T00:00:00"/>
    <n v="5"/>
    <n v="11"/>
    <n v="7"/>
    <s v="Sardar Patel Stadium, Motera"/>
    <n v="5"/>
    <s v="field"/>
    <n v="0"/>
    <n v="1"/>
    <n v="0"/>
    <s v="by runs"/>
    <n v="32"/>
    <n v="11"/>
    <n v="299"/>
    <n v="495"/>
    <n v="500"/>
    <s v="Ahmedabad"/>
    <s v="India"/>
    <s v="Sardar Patel Stadium, Motera"/>
    <s v="Ahmedabad"/>
    <s v="India"/>
    <n v="2014"/>
    <n v="5"/>
    <s v="Rajasthan Royals"/>
    <s v="RR"/>
    <s v="Sunrisers Hyderabad"/>
    <m/>
    <s v="Sunrisers Hyderabad"/>
    <s v="Standard"/>
    <x v="0"/>
  </r>
  <r>
    <n v="733996"/>
    <d v="2014-05-09T00:00:00"/>
    <n v="2"/>
    <n v="4"/>
    <n v="7"/>
    <s v="M Chinnaswamy Stadium"/>
    <n v="2"/>
    <s v="field"/>
    <n v="0"/>
    <n v="1"/>
    <n v="0"/>
    <s v="by runs"/>
    <n v="32"/>
    <n v="4"/>
    <n v="367"/>
    <n v="489"/>
    <n v="503"/>
    <s v="Bangalore"/>
    <s v="India"/>
    <s v="M Chinnaswamy Stadium"/>
    <s v="Bangalore"/>
    <s v="India"/>
    <n v="2014"/>
    <n v="5"/>
    <s v="Royal Challengers Bangalore"/>
    <s v="RCB"/>
    <s v="Kings XI Punjab"/>
    <m/>
    <s v="Kings XI Punjab"/>
    <s v="Standard"/>
    <x v="0"/>
  </r>
  <r>
    <n v="733998"/>
    <d v="2014-05-10T00:00:00"/>
    <n v="6"/>
    <n v="11"/>
    <n v="7"/>
    <s v="Feroz Shah Kotla"/>
    <n v="11"/>
    <s v="field"/>
    <n v="0"/>
    <n v="1"/>
    <n v="1"/>
    <s v="by wickets"/>
    <n v="8"/>
    <n v="11"/>
    <n v="94"/>
    <n v="502"/>
    <n v="497"/>
    <s v="Delhi"/>
    <s v="India"/>
    <s v="Feroz Shah Kotla"/>
    <s v="Delhi"/>
    <s v="India"/>
    <n v="2014"/>
    <n v="5"/>
    <s v="Delhi Daredevils"/>
    <s v="DD"/>
    <s v="Sunrisers Hyderabad"/>
    <m/>
    <s v="Sunrisers Hyderabad"/>
    <s v="Standard"/>
    <x v="1"/>
  </r>
  <r>
    <n v="734000"/>
    <d v="2014-05-10T00:00:00"/>
    <n v="7"/>
    <n v="3"/>
    <n v="7"/>
    <s v="Wankhede Stadium"/>
    <n v="3"/>
    <s v="field"/>
    <n v="0"/>
    <n v="1"/>
    <n v="0"/>
    <s v="by wickets"/>
    <n v="4"/>
    <n v="3"/>
    <n v="147"/>
    <n v="482"/>
    <n v="496"/>
    <s v="Mumbai"/>
    <s v="India"/>
    <s v="Wankhede Stadium"/>
    <s v="Mumbai"/>
    <s v="India"/>
    <n v="2014"/>
    <n v="5"/>
    <s v="Mumbai Indians"/>
    <s v="MI"/>
    <s v="Chennai Super Kings"/>
    <m/>
    <s v="Chennai Super Kings"/>
    <s v="Standard"/>
    <x v="1"/>
  </r>
  <r>
    <n v="734002"/>
    <d v="2014-05-11T00:00:00"/>
    <n v="4"/>
    <n v="1"/>
    <n v="7"/>
    <s v="Barabati Stadium"/>
    <n v="1"/>
    <s v="field"/>
    <n v="0"/>
    <n v="1"/>
    <n v="0"/>
    <s v="by wickets"/>
    <n v="9"/>
    <n v="1"/>
    <n v="40"/>
    <n v="500"/>
    <n v="498"/>
    <s v="Cuttack"/>
    <s v="India"/>
    <s v="Barabati Stadium"/>
    <s v="Cuttack"/>
    <s v="India"/>
    <n v="2014"/>
    <n v="5"/>
    <s v="Kings XI Punjab"/>
    <s v="KXIP"/>
    <s v="Kolkata Knight Riders"/>
    <m/>
    <s v="Kolkata Knight Riders"/>
    <s v="Standard"/>
    <x v="1"/>
  </r>
  <r>
    <n v="734004"/>
    <d v="2014-05-11T00:00:00"/>
    <n v="2"/>
    <n v="5"/>
    <n v="7"/>
    <s v="M Chinnaswamy Stadium"/>
    <n v="2"/>
    <s v="bat"/>
    <n v="0"/>
    <n v="1"/>
    <n v="0"/>
    <s v="by wickets"/>
    <n v="5"/>
    <n v="5"/>
    <n v="310"/>
    <n v="489"/>
    <n v="518"/>
    <s v="Bangalore"/>
    <s v="India"/>
    <s v="M Chinnaswamy Stadium"/>
    <s v="Bangalore"/>
    <s v="India"/>
    <n v="2014"/>
    <n v="5"/>
    <s v="Royal Challengers Bangalore"/>
    <s v="RCB"/>
    <s v="Rajasthan Royals"/>
    <m/>
    <s v="Rajasthan Royals"/>
    <s v="Standard"/>
    <x v="1"/>
  </r>
  <r>
    <n v="734006"/>
    <d v="2014-05-12T00:00:00"/>
    <n v="11"/>
    <n v="7"/>
    <n v="7"/>
    <s v="Rajiv Gandhi International Stadium, Uppal"/>
    <n v="11"/>
    <s v="bat"/>
    <n v="0"/>
    <n v="1"/>
    <n v="0"/>
    <s v="by wickets"/>
    <n v="7"/>
    <n v="7"/>
    <n v="208"/>
    <n v="482"/>
    <n v="496"/>
    <s v="Hyderabad"/>
    <s v="India"/>
    <s v="Rajiv Gandhi International Stadium, Uppal"/>
    <s v="Hyderabad"/>
    <s v="India"/>
    <n v="2014"/>
    <n v="5"/>
    <s v="Sunrisers Hyderabad"/>
    <s v="SRH"/>
    <s v="Mumbai Indians"/>
    <m/>
    <s v="Mumbai Indians"/>
    <s v="Standard"/>
    <x v="1"/>
  </r>
  <r>
    <n v="734008"/>
    <d v="2014-05-13T00:00:00"/>
    <n v="3"/>
    <n v="5"/>
    <n v="7"/>
    <s v="JSCA International Stadium Complex"/>
    <n v="5"/>
    <s v="bat"/>
    <n v="0"/>
    <n v="1"/>
    <n v="0"/>
    <s v="by wickets"/>
    <n v="5"/>
    <n v="3"/>
    <n v="35"/>
    <n v="497"/>
    <n v="499"/>
    <s v="Ranchi"/>
    <s v="India"/>
    <s v="Jsca International Stadium Complex"/>
    <s v="Ranchi"/>
    <s v="India"/>
    <n v="2014"/>
    <n v="5"/>
    <s v="Chennai Super Kings"/>
    <s v="CSK"/>
    <s v="Rajasthan Royals"/>
    <m/>
    <s v="Chennai Super Kings"/>
    <s v="Standard"/>
    <x v="1"/>
  </r>
  <r>
    <n v="734010"/>
    <d v="2014-05-13T00:00:00"/>
    <n v="2"/>
    <n v="6"/>
    <n v="7"/>
    <s v="M Chinnaswamy Stadium"/>
    <n v="6"/>
    <s v="field"/>
    <n v="0"/>
    <n v="1"/>
    <n v="0"/>
    <s v="by runs"/>
    <n v="16"/>
    <n v="2"/>
    <n v="27"/>
    <n v="503"/>
    <n v="518"/>
    <s v="Bangalore"/>
    <s v="India"/>
    <s v="M Chinnaswamy Stadium"/>
    <s v="Bangalore"/>
    <s v="India"/>
    <n v="2014"/>
    <n v="5"/>
    <s v="Royal Challengers Bangalore"/>
    <s v="RCB"/>
    <s v="Delhi Daredevils"/>
    <m/>
    <s v="Royal Challengers Bangalore"/>
    <s v="Standard"/>
    <x v="0"/>
  </r>
  <r>
    <n v="734012"/>
    <d v="2014-05-14T00:00:00"/>
    <n v="11"/>
    <n v="4"/>
    <n v="7"/>
    <s v="Rajiv Gandhi International Stadium, Uppal"/>
    <n v="4"/>
    <s v="field"/>
    <n v="0"/>
    <n v="1"/>
    <n v="0"/>
    <s v="by wickets"/>
    <n v="6"/>
    <n v="4"/>
    <n v="62"/>
    <n v="496"/>
    <n v="506"/>
    <s v="Hyderabad"/>
    <s v="India"/>
    <s v="Rajiv Gandhi International Stadium, Uppal"/>
    <s v="Hyderabad"/>
    <s v="India"/>
    <n v="2014"/>
    <n v="5"/>
    <s v="Sunrisers Hyderabad"/>
    <s v="SRH"/>
    <s v="Kings XI Punjab"/>
    <m/>
    <s v="Kings XI Punjab"/>
    <s v="Standard"/>
    <x v="1"/>
  </r>
  <r>
    <n v="734014"/>
    <d v="2014-05-14T00:00:00"/>
    <n v="1"/>
    <n v="7"/>
    <n v="7"/>
    <s v="Barabati Stadium"/>
    <n v="1"/>
    <s v="field"/>
    <n v="0"/>
    <n v="1"/>
    <n v="0"/>
    <s v="by wickets"/>
    <n v="6"/>
    <n v="1"/>
    <n v="46"/>
    <n v="495"/>
    <n v="500"/>
    <s v="Cuttack"/>
    <s v="India"/>
    <s v="Barabati Stadium"/>
    <s v="Cuttack"/>
    <s v="India"/>
    <n v="2014"/>
    <n v="5"/>
    <s v="Kolkata Knight Riders"/>
    <s v="KKR"/>
    <s v="Mumbai Indians"/>
    <m/>
    <s v="Kolkata Knight Riders"/>
    <s v="Standard"/>
    <x v="1"/>
  </r>
  <r>
    <n v="734016"/>
    <d v="2014-05-15T00:00:00"/>
    <n v="5"/>
    <n v="6"/>
    <n v="7"/>
    <s v="Sardar Patel Stadium, Motera"/>
    <n v="6"/>
    <s v="field"/>
    <n v="0"/>
    <n v="1"/>
    <n v="0"/>
    <s v="by runs"/>
    <n v="62"/>
    <n v="5"/>
    <n v="85"/>
    <n v="489"/>
    <n v="518"/>
    <s v="Ahmedabad"/>
    <s v="India"/>
    <s v="Sardar Patel Stadium, Motera"/>
    <s v="Ahmedabad"/>
    <s v="India"/>
    <n v="2014"/>
    <n v="5"/>
    <s v="Rajasthan Royals"/>
    <s v="RR"/>
    <s v="Delhi Daredevils"/>
    <m/>
    <s v="Rajasthan Royals"/>
    <s v="Standard"/>
    <x v="0"/>
  </r>
  <r>
    <n v="734018"/>
    <d v="2014-05-18T00:00:00"/>
    <n v="3"/>
    <n v="2"/>
    <n v="7"/>
    <s v="JSCA International Stadium Complex"/>
    <n v="3"/>
    <s v="bat"/>
    <n v="0"/>
    <n v="1"/>
    <n v="0"/>
    <s v="by wickets"/>
    <n v="5"/>
    <n v="2"/>
    <n v="110"/>
    <n v="497"/>
    <n v="499"/>
    <s v="Ranchi"/>
    <s v="India"/>
    <s v="Jsca International Stadium Complex"/>
    <s v="Ranchi"/>
    <s v="India"/>
    <n v="2014"/>
    <n v="5"/>
    <s v="Chennai Super Kings"/>
    <s v="CSK"/>
    <s v="Royal Challengers Bangalore"/>
    <m/>
    <s v="Royal Challengers Bangalore"/>
    <s v="Standard"/>
    <x v="1"/>
  </r>
  <r>
    <n v="734020"/>
    <d v="2014-05-18T00:00:00"/>
    <n v="11"/>
    <n v="1"/>
    <n v="7"/>
    <s v="Rajiv Gandhi International Stadium, Uppal"/>
    <n v="11"/>
    <s v="bat"/>
    <n v="0"/>
    <n v="1"/>
    <n v="0"/>
    <s v="by wickets"/>
    <n v="7"/>
    <n v="1"/>
    <n v="232"/>
    <n v="500"/>
    <n v="498"/>
    <s v="Hyderabad"/>
    <s v="India"/>
    <s v="Rajiv Gandhi International Stadium, Uppal"/>
    <s v="Hyderabad"/>
    <s v="India"/>
    <n v="2014"/>
    <n v="5"/>
    <s v="Sunrisers Hyderabad"/>
    <s v="SRH"/>
    <s v="Kolkata Knight Riders"/>
    <m/>
    <s v="Kolkata Knight Riders"/>
    <s v="Standard"/>
    <x v="1"/>
  </r>
  <r>
    <n v="734022"/>
    <d v="2014-05-19T00:00:00"/>
    <n v="5"/>
    <n v="7"/>
    <n v="7"/>
    <s v="Sardar Patel Stadium, Motera"/>
    <n v="7"/>
    <s v="bat"/>
    <n v="0"/>
    <n v="1"/>
    <n v="0"/>
    <s v="by runs"/>
    <n v="25"/>
    <n v="7"/>
    <n v="19"/>
    <n v="489"/>
    <n v="518"/>
    <s v="Ahmedabad"/>
    <s v="India"/>
    <s v="Sardar Patel Stadium, Motera"/>
    <s v="Ahmedabad"/>
    <s v="India"/>
    <n v="2014"/>
    <n v="5"/>
    <s v="Rajasthan Royals"/>
    <s v="RR"/>
    <s v="Mumbai Indians"/>
    <m/>
    <s v="Mumbai Indians"/>
    <s v="Standard"/>
    <x v="0"/>
  </r>
  <r>
    <n v="734024"/>
    <d v="2014-05-19T00:00:00"/>
    <n v="6"/>
    <n v="4"/>
    <n v="7"/>
    <s v="Feroz Shah Kotla"/>
    <n v="4"/>
    <s v="field"/>
    <n v="0"/>
    <n v="1"/>
    <n v="0"/>
    <s v="by wickets"/>
    <n v="4"/>
    <n v="4"/>
    <n v="374"/>
    <n v="482"/>
    <n v="506"/>
    <s v="Delhi"/>
    <s v="India"/>
    <s v="Feroz Shah Kotla"/>
    <s v="Delhi"/>
    <s v="India"/>
    <n v="2014"/>
    <n v="5"/>
    <s v="Delhi Daredevils"/>
    <s v="DD"/>
    <s v="Kings XI Punjab"/>
    <m/>
    <s v="Kings XI Punjab"/>
    <s v="Standard"/>
    <x v="1"/>
  </r>
  <r>
    <n v="734026"/>
    <d v="2014-05-20T00:00:00"/>
    <n v="11"/>
    <n v="2"/>
    <n v="7"/>
    <s v="Rajiv Gandhi International Stadium, Uppal"/>
    <n v="2"/>
    <s v="bat"/>
    <n v="0"/>
    <n v="1"/>
    <n v="0"/>
    <s v="by wickets"/>
    <n v="7"/>
    <n v="11"/>
    <n v="187"/>
    <n v="495"/>
    <n v="500"/>
    <s v="Hyderabad"/>
    <s v="India"/>
    <s v="Rajiv Gandhi International Stadium, Uppal"/>
    <s v="Hyderabad"/>
    <s v="India"/>
    <n v="2014"/>
    <n v="5"/>
    <s v="Sunrisers Hyderabad"/>
    <s v="SRH"/>
    <s v="Royal Challengers Bangalore"/>
    <m/>
    <s v="Sunrisers Hyderabad"/>
    <s v="Standard"/>
    <x v="1"/>
  </r>
  <r>
    <n v="734028"/>
    <d v="2014-05-20T00:00:00"/>
    <n v="1"/>
    <n v="3"/>
    <n v="7"/>
    <s v="Eden Gardens"/>
    <n v="1"/>
    <s v="field"/>
    <n v="0"/>
    <n v="1"/>
    <n v="0"/>
    <s v="by wickets"/>
    <n v="8"/>
    <n v="1"/>
    <n v="46"/>
    <n v="502"/>
    <n v="499"/>
    <s v="Kolkata"/>
    <s v="India"/>
    <s v="Eden Gardens"/>
    <s v="Kolkata"/>
    <s v="India"/>
    <n v="2014"/>
    <n v="5"/>
    <s v="Kolkata Knight Riders"/>
    <s v="KKR"/>
    <s v="Chennai Super Kings"/>
    <m/>
    <s v="Kolkata Knight Riders"/>
    <s v="Standard"/>
    <x v="1"/>
  </r>
  <r>
    <n v="734030"/>
    <d v="2014-05-21T00:00:00"/>
    <n v="4"/>
    <n v="7"/>
    <n v="7"/>
    <s v="Punjab Cricket Association Stadium, Mohali"/>
    <n v="7"/>
    <s v="field"/>
    <n v="0"/>
    <n v="1"/>
    <n v="0"/>
    <s v="by wickets"/>
    <n v="7"/>
    <n v="7"/>
    <n v="383"/>
    <n v="482"/>
    <n v="496"/>
    <s v="Chandigarh"/>
    <s v="India"/>
    <s v="Punjab Cricket Association Stadium, Mohali"/>
    <s v="Chandigarh"/>
    <s v="India"/>
    <n v="2014"/>
    <n v="5"/>
    <s v="Kings XI Punjab"/>
    <s v="KXIP"/>
    <s v="Mumbai Indians"/>
    <m/>
    <s v="Mumbai Indians"/>
    <s v="Standard"/>
    <x v="1"/>
  </r>
  <r>
    <n v="734032"/>
    <d v="2014-05-22T00:00:00"/>
    <n v="1"/>
    <n v="2"/>
    <n v="7"/>
    <s v="Eden Gardens"/>
    <n v="2"/>
    <s v="field"/>
    <n v="0"/>
    <n v="1"/>
    <n v="0"/>
    <s v="by runs"/>
    <n v="30"/>
    <n v="1"/>
    <n v="46"/>
    <n v="495"/>
    <n v="498"/>
    <s v="Kolkata"/>
    <s v="India"/>
    <s v="Eden Gardens"/>
    <s v="Kolkata"/>
    <s v="India"/>
    <n v="2014"/>
    <n v="5"/>
    <s v="Kolkata Knight Riders"/>
    <s v="KKR"/>
    <s v="Royal Challengers Bangalore"/>
    <m/>
    <s v="Kolkata Knight Riders"/>
    <s v="Standard"/>
    <x v="0"/>
  </r>
  <r>
    <n v="734034"/>
    <d v="2014-05-22T00:00:00"/>
    <n v="3"/>
    <n v="11"/>
    <n v="7"/>
    <s v="JSCA International Stadium Complex"/>
    <n v="11"/>
    <s v="field"/>
    <n v="0"/>
    <n v="1"/>
    <n v="0"/>
    <s v="by wickets"/>
    <n v="6"/>
    <n v="11"/>
    <n v="187"/>
    <n v="497"/>
    <n v="499"/>
    <s v="Ranchi"/>
    <s v="India"/>
    <s v="Jsca International Stadium Complex"/>
    <s v="Ranchi"/>
    <s v="India"/>
    <n v="2014"/>
    <n v="5"/>
    <s v="Chennai Super Kings"/>
    <s v="CSK"/>
    <s v="Sunrisers Hyderabad"/>
    <m/>
    <s v="Sunrisers Hyderabad"/>
    <s v="Standard"/>
    <x v="1"/>
  </r>
  <r>
    <n v="734036"/>
    <d v="2014-05-23T00:00:00"/>
    <n v="7"/>
    <n v="6"/>
    <n v="7"/>
    <s v="Wankhede Stadium"/>
    <n v="6"/>
    <s v="field"/>
    <n v="0"/>
    <n v="1"/>
    <n v="0"/>
    <s v="by runs"/>
    <n v="15"/>
    <n v="7"/>
    <n v="19"/>
    <n v="489"/>
    <n v="518"/>
    <s v="Mumbai"/>
    <s v="India"/>
    <s v="Wankhede Stadium"/>
    <s v="Mumbai"/>
    <s v="India"/>
    <n v="2014"/>
    <n v="5"/>
    <s v="Mumbai Indians"/>
    <s v="MI"/>
    <s v="Delhi Daredevils"/>
    <m/>
    <s v="Mumbai Indians"/>
    <s v="Standard"/>
    <x v="0"/>
  </r>
  <r>
    <n v="734038"/>
    <d v="2014-05-23T00:00:00"/>
    <n v="4"/>
    <n v="5"/>
    <n v="7"/>
    <s v="Punjab Cricket Association Stadium, Mohali"/>
    <n v="5"/>
    <s v="field"/>
    <n v="0"/>
    <n v="1"/>
    <n v="0"/>
    <s v="by runs"/>
    <n v="16"/>
    <n v="4"/>
    <n v="100"/>
    <n v="482"/>
    <n v="506"/>
    <s v="Chandigarh"/>
    <s v="India"/>
    <s v="Punjab Cricket Association Stadium, Mohali"/>
    <s v="Chandigarh"/>
    <s v="India"/>
    <n v="2014"/>
    <n v="5"/>
    <s v="Kings XI Punjab"/>
    <s v="KXIP"/>
    <s v="Rajasthan Royals"/>
    <m/>
    <s v="Kings XI Punjab"/>
    <s v="Standard"/>
    <x v="0"/>
  </r>
  <r>
    <n v="734040"/>
    <d v="2014-05-24T00:00:00"/>
    <n v="2"/>
    <n v="3"/>
    <n v="7"/>
    <s v="M Chinnaswamy Stadium"/>
    <n v="3"/>
    <s v="field"/>
    <n v="0"/>
    <n v="1"/>
    <n v="0"/>
    <s v="by wickets"/>
    <n v="8"/>
    <n v="3"/>
    <n v="20"/>
    <n v="495"/>
    <n v="500"/>
    <s v="Bangalore"/>
    <s v="India"/>
    <s v="M Chinnaswamy Stadium"/>
    <s v="Bangalore"/>
    <s v="India"/>
    <n v="2014"/>
    <n v="5"/>
    <s v="Royal Challengers Bangalore"/>
    <s v="RCB"/>
    <s v="Chennai Super Kings"/>
    <m/>
    <s v="Chennai Super Kings"/>
    <s v="Standard"/>
    <x v="1"/>
  </r>
  <r>
    <n v="734042"/>
    <d v="2014-05-24T00:00:00"/>
    <n v="1"/>
    <n v="11"/>
    <n v="7"/>
    <s v="Eden Gardens"/>
    <n v="1"/>
    <s v="field"/>
    <n v="0"/>
    <n v="1"/>
    <n v="0"/>
    <s v="by wickets"/>
    <n v="4"/>
    <n v="1"/>
    <n v="31"/>
    <n v="502"/>
    <n v="497"/>
    <s v="Kolkata"/>
    <s v="India"/>
    <s v="Eden Gardens"/>
    <s v="Kolkata"/>
    <s v="India"/>
    <n v="2014"/>
    <n v="5"/>
    <s v="Kolkata Knight Riders"/>
    <s v="KKR"/>
    <s v="Sunrisers Hyderabad"/>
    <m/>
    <s v="Kolkata Knight Riders"/>
    <s v="Standard"/>
    <x v="1"/>
  </r>
  <r>
    <n v="734044"/>
    <d v="2014-05-25T00:00:00"/>
    <n v="4"/>
    <n v="6"/>
    <n v="7"/>
    <s v="Punjab Cricket Association Stadium, Mohali"/>
    <n v="4"/>
    <s v="field"/>
    <n v="0"/>
    <n v="1"/>
    <n v="0"/>
    <s v="by wickets"/>
    <n v="7"/>
    <n v="4"/>
    <n v="345"/>
    <n v="482"/>
    <n v="496"/>
    <s v="Chandigarh"/>
    <s v="India"/>
    <s v="Punjab Cricket Association Stadium, Mohali"/>
    <s v="Chandigarh"/>
    <s v="India"/>
    <n v="2014"/>
    <n v="5"/>
    <s v="Kings XI Punjab"/>
    <s v="KXIP"/>
    <s v="Delhi Daredevils"/>
    <m/>
    <s v="Kings XI Punjab"/>
    <s v="Standard"/>
    <x v="1"/>
  </r>
  <r>
    <n v="734046"/>
    <d v="2014-05-25T00:00:00"/>
    <n v="7"/>
    <n v="5"/>
    <n v="7"/>
    <s v="Wankhede Stadium"/>
    <n v="7"/>
    <s v="field"/>
    <n v="0"/>
    <n v="1"/>
    <n v="0"/>
    <s v="by wickets"/>
    <n v="5"/>
    <n v="7"/>
    <n v="372"/>
    <n v="503"/>
    <n v="518"/>
    <s v="Mumbai"/>
    <s v="India"/>
    <s v="Wankhede Stadium"/>
    <s v="Mumbai"/>
    <s v="India"/>
    <n v="2014"/>
    <n v="5"/>
    <s v="Mumbai Indians"/>
    <s v="MI"/>
    <s v="Rajasthan Royals"/>
    <m/>
    <s v="Mumbai Indians"/>
    <s v="Standard"/>
    <x v="1"/>
  </r>
  <r>
    <n v="734048"/>
    <d v="2014-05-27T00:00:00"/>
    <n v="4"/>
    <n v="1"/>
    <n v="7"/>
    <s v="Eden Gardens"/>
    <n v="4"/>
    <s v="field"/>
    <n v="0"/>
    <n v="1"/>
    <n v="0"/>
    <s v="by runs"/>
    <n v="28"/>
    <n v="1"/>
    <n v="232"/>
    <n v="500"/>
    <n v="489"/>
    <s v="Kolkata"/>
    <s v="India"/>
    <s v="Eden Gardens"/>
    <s v="Kolkata"/>
    <s v="India"/>
    <n v="2014"/>
    <n v="5"/>
    <s v="Kings XI Punjab"/>
    <s v="KXIP"/>
    <s v="Kolkata Knight Riders"/>
    <m/>
    <s v="Kolkata Knight Riders"/>
    <s v="Standard"/>
    <x v="0"/>
  </r>
  <r>
    <n v="734050"/>
    <d v="2014-05-28T00:00:00"/>
    <n v="3"/>
    <n v="7"/>
    <n v="7"/>
    <s v="Brabourne Stadium"/>
    <n v="3"/>
    <s v="field"/>
    <n v="0"/>
    <n v="1"/>
    <n v="0"/>
    <s v="by wickets"/>
    <n v="7"/>
    <n v="3"/>
    <n v="21"/>
    <n v="496"/>
    <n v="497"/>
    <s v="Mumbai"/>
    <s v="India"/>
    <s v="Brabourne Stadium"/>
    <s v="Mumbai"/>
    <s v="India"/>
    <n v="2014"/>
    <n v="5"/>
    <s v="Chennai Super Kings"/>
    <s v="CSK"/>
    <s v="Mumbai Indians"/>
    <m/>
    <s v="Chennai Super Kings"/>
    <s v="Standard"/>
    <x v="1"/>
  </r>
  <r>
    <n v="734052"/>
    <d v="2014-05-30T00:00:00"/>
    <n v="3"/>
    <n v="4"/>
    <n v="7"/>
    <s v="Wankhede Stadium"/>
    <n v="3"/>
    <s v="field"/>
    <n v="0"/>
    <n v="1"/>
    <n v="0"/>
    <s v="by runs"/>
    <n v="24"/>
    <n v="4"/>
    <n v="41"/>
    <n v="482"/>
    <n v="518"/>
    <s v="Mumbai"/>
    <s v="India"/>
    <s v="Wankhede Stadium"/>
    <s v="Mumbai"/>
    <s v="India"/>
    <n v="2014"/>
    <n v="5"/>
    <s v="Chennai Super Kings"/>
    <s v="CSK"/>
    <s v="Kings XI Punjab"/>
    <m/>
    <s v="Kings XI Punjab"/>
    <s v="Standard"/>
    <x v="0"/>
  </r>
  <r>
    <n v="734054"/>
    <d v="2014-06-01T00:00:00"/>
    <n v="1"/>
    <n v="4"/>
    <n v="7"/>
    <s v="M Chinnaswamy Stadium"/>
    <n v="1"/>
    <s v="field"/>
    <n v="0"/>
    <n v="1"/>
    <n v="0"/>
    <s v="by wickets"/>
    <n v="3"/>
    <n v="1"/>
    <n v="96"/>
    <n v="482"/>
    <n v="497"/>
    <s v="Bangalore"/>
    <s v="India"/>
    <s v="M Chinnaswamy Stadium"/>
    <s v="Bangalore"/>
    <s v="India"/>
    <n v="2014"/>
    <n v="6"/>
    <s v="Kolkata Knight Riders"/>
    <s v="KKR"/>
    <s v="Kings XI Punjab"/>
    <m/>
    <s v="Kolkata Knight Riders"/>
    <s v="Standard"/>
    <x v="1"/>
  </r>
  <r>
    <n v="829710"/>
    <d v="2015-04-08T00:00:00"/>
    <n v="1"/>
    <n v="7"/>
    <n v="8"/>
    <s v="Eden Gardens"/>
    <n v="1"/>
    <s v="field"/>
    <n v="0"/>
    <n v="1"/>
    <n v="0"/>
    <s v="by wickets"/>
    <n v="7"/>
    <n v="1"/>
    <n v="190"/>
    <n v="489"/>
    <n v="499"/>
    <s v="Kolkata"/>
    <s v="India"/>
    <s v="Eden Gardens"/>
    <s v="Kolkata"/>
    <s v="India"/>
    <n v="2015"/>
    <n v="4"/>
    <s v="Kolkata Knight Riders"/>
    <s v="KKR"/>
    <s v="Mumbai Indians"/>
    <m/>
    <s v="Kolkata Knight Riders"/>
    <s v="Standard"/>
    <x v="1"/>
  </r>
  <r>
    <n v="829712"/>
    <d v="2015-04-09T00:00:00"/>
    <n v="3"/>
    <n v="6"/>
    <n v="8"/>
    <s v="MA Chidambaram Stadium, Chepauk"/>
    <n v="6"/>
    <s v="field"/>
    <n v="0"/>
    <n v="1"/>
    <n v="0"/>
    <s v="by runs"/>
    <n v="1"/>
    <n v="3"/>
    <n v="73"/>
    <n v="501"/>
    <n v="496"/>
    <s v="Chennai"/>
    <s v="India"/>
    <s v="Ma Chidambaram Stadium, Chepauk"/>
    <s v="Chennai"/>
    <s v="India"/>
    <n v="2015"/>
    <n v="4"/>
    <s v="Chennai Super Kings"/>
    <s v="CSK"/>
    <s v="Delhi Daredevils"/>
    <m/>
    <s v="Chennai Super Kings"/>
    <s v="Standard"/>
    <x v="0"/>
  </r>
  <r>
    <n v="829714"/>
    <d v="2015-04-10T00:00:00"/>
    <n v="4"/>
    <n v="5"/>
    <n v="8"/>
    <s v="Maharashtra Cricket Association Stadium"/>
    <n v="4"/>
    <s v="field"/>
    <n v="0"/>
    <n v="1"/>
    <n v="0"/>
    <s v="by runs"/>
    <n v="26"/>
    <n v="5"/>
    <n v="310"/>
    <n v="504"/>
    <n v="505"/>
    <s v="Pune"/>
    <s v="India"/>
    <s v="Maharashtra Cricket Association Stadium"/>
    <s v="Pune"/>
    <s v="India"/>
    <n v="2015"/>
    <n v="4"/>
    <s v="Kings XI Punjab"/>
    <s v="KXIP"/>
    <s v="Rajasthan Royals"/>
    <m/>
    <s v="Rajasthan Royals"/>
    <s v="Standard"/>
    <x v="0"/>
  </r>
  <r>
    <n v="829716"/>
    <d v="2015-04-11T00:00:00"/>
    <n v="3"/>
    <n v="11"/>
    <n v="8"/>
    <s v="MA Chidambaram Stadium, Chepauk"/>
    <n v="3"/>
    <s v="bat"/>
    <n v="0"/>
    <n v="1"/>
    <n v="0"/>
    <s v="by runs"/>
    <n v="45"/>
    <n v="3"/>
    <n v="2"/>
    <n v="501"/>
    <n v="496"/>
    <s v="Chennai"/>
    <s v="India"/>
    <s v="Ma Chidambaram Stadium, Chepauk"/>
    <s v="Chennai"/>
    <s v="India"/>
    <n v="2015"/>
    <n v="4"/>
    <s v="Chennai Super Kings"/>
    <s v="CSK"/>
    <s v="Sunrisers Hyderabad"/>
    <m/>
    <s v="Chennai Super Kings"/>
    <s v="Standard"/>
    <x v="0"/>
  </r>
  <r>
    <n v="829718"/>
    <d v="2015-04-11T00:00:00"/>
    <n v="1"/>
    <n v="2"/>
    <n v="8"/>
    <s v="Eden Gardens"/>
    <n v="2"/>
    <s v="field"/>
    <n v="0"/>
    <n v="1"/>
    <n v="0"/>
    <s v="by wickets"/>
    <n v="3"/>
    <n v="2"/>
    <n v="162"/>
    <n v="489"/>
    <n v="499"/>
    <s v="Kolkata"/>
    <s v="India"/>
    <s v="Eden Gardens"/>
    <s v="Kolkata"/>
    <s v="India"/>
    <n v="2015"/>
    <n v="4"/>
    <s v="Kolkata Knight Riders"/>
    <s v="KKR"/>
    <s v="Royal Challengers Bangalore"/>
    <m/>
    <s v="Royal Challengers Bangalore"/>
    <s v="Standard"/>
    <x v="1"/>
  </r>
  <r>
    <n v="829720"/>
    <d v="2015-04-12T00:00:00"/>
    <n v="6"/>
    <n v="5"/>
    <n v="8"/>
    <s v="Feroz Shah Kotla"/>
    <n v="5"/>
    <s v="field"/>
    <n v="0"/>
    <n v="1"/>
    <n v="0"/>
    <s v="by wickets"/>
    <n v="3"/>
    <n v="5"/>
    <n v="394"/>
    <n v="504"/>
    <n v="505"/>
    <s v="Delhi"/>
    <s v="India"/>
    <s v="Feroz Shah Kotla"/>
    <s v="Delhi"/>
    <s v="India"/>
    <n v="2015"/>
    <n v="4"/>
    <s v="Delhi Daredevils"/>
    <s v="DD"/>
    <s v="Rajasthan Royals"/>
    <m/>
    <s v="Rajasthan Royals"/>
    <s v="Standard"/>
    <x v="1"/>
  </r>
  <r>
    <n v="829722"/>
    <d v="2015-04-12T00:00:00"/>
    <n v="7"/>
    <n v="4"/>
    <n v="8"/>
    <s v="Wankhede Stadium"/>
    <n v="7"/>
    <s v="field"/>
    <n v="0"/>
    <n v="1"/>
    <n v="0"/>
    <s v="by runs"/>
    <n v="18"/>
    <n v="4"/>
    <n v="197"/>
    <n v="495"/>
    <n v="520"/>
    <s v="Mumbai"/>
    <s v="India"/>
    <s v="Wankhede Stadium"/>
    <s v="Mumbai"/>
    <s v="India"/>
    <n v="2015"/>
    <n v="4"/>
    <s v="Mumbai Indians"/>
    <s v="MI"/>
    <s v="Kings XI Punjab"/>
    <m/>
    <s v="Kings XI Punjab"/>
    <s v="Standard"/>
    <x v="0"/>
  </r>
  <r>
    <n v="829724"/>
    <d v="2015-04-13T00:00:00"/>
    <n v="2"/>
    <n v="11"/>
    <n v="8"/>
    <s v="M Chinnaswamy Stadium"/>
    <n v="11"/>
    <s v="field"/>
    <n v="0"/>
    <n v="1"/>
    <n v="0"/>
    <s v="by wickets"/>
    <n v="8"/>
    <n v="11"/>
    <n v="187"/>
    <n v="502"/>
    <n v="501"/>
    <s v="Bangalore"/>
    <s v="India"/>
    <s v="M Chinnaswamy Stadium"/>
    <s v="Bangalore"/>
    <s v="India"/>
    <n v="2015"/>
    <n v="4"/>
    <s v="Royal Challengers Bangalore"/>
    <s v="RCB"/>
    <s v="Sunrisers Hyderabad"/>
    <m/>
    <s v="Sunrisers Hyderabad"/>
    <s v="Standard"/>
    <x v="1"/>
  </r>
  <r>
    <n v="829726"/>
    <d v="2015-04-14T00:00:00"/>
    <n v="5"/>
    <n v="7"/>
    <n v="8"/>
    <s v="Sardar Patel Stadium, Motera"/>
    <n v="7"/>
    <s v="bat"/>
    <n v="0"/>
    <n v="1"/>
    <n v="0"/>
    <s v="by wickets"/>
    <n v="7"/>
    <n v="5"/>
    <n v="306"/>
    <n v="495"/>
    <n v="504"/>
    <s v="Ahmedabad"/>
    <s v="India"/>
    <s v="Sardar Patel Stadium, Motera"/>
    <s v="Ahmedabad"/>
    <s v="India"/>
    <n v="2015"/>
    <n v="4"/>
    <s v="Rajasthan Royals"/>
    <s v="RR"/>
    <s v="Mumbai Indians"/>
    <m/>
    <s v="Rajasthan Royals"/>
    <s v="Standard"/>
    <x v="1"/>
  </r>
  <r>
    <n v="829728"/>
    <d v="2015-04-30T00:00:00"/>
    <n v="1"/>
    <n v="3"/>
    <n v="8"/>
    <s v="Eden Gardens"/>
    <n v="1"/>
    <s v="field"/>
    <n v="0"/>
    <n v="1"/>
    <n v="0"/>
    <s v="by wickets"/>
    <n v="7"/>
    <n v="1"/>
    <n v="334"/>
    <n v="495"/>
    <n v="481"/>
    <s v="Kolkata"/>
    <s v="India"/>
    <s v="Eden Gardens"/>
    <s v="Kolkata"/>
    <s v="India"/>
    <n v="2015"/>
    <n v="4"/>
    <s v="Kolkata Knight Riders"/>
    <s v="KKR"/>
    <s v="Chennai Super Kings"/>
    <m/>
    <s v="Kolkata Knight Riders"/>
    <s v="Standard"/>
    <x v="1"/>
  </r>
  <r>
    <n v="829730"/>
    <d v="2015-04-15T00:00:00"/>
    <n v="4"/>
    <n v="6"/>
    <n v="8"/>
    <s v="Maharashtra Cricket Association Stadium"/>
    <n v="4"/>
    <s v="bat"/>
    <n v="0"/>
    <n v="1"/>
    <n v="0"/>
    <s v="by wickets"/>
    <n v="5"/>
    <n v="6"/>
    <n v="260"/>
    <n v="505"/>
    <n v="503"/>
    <s v="Pune"/>
    <s v="India"/>
    <s v="Maharashtra Cricket Association Stadium"/>
    <s v="Pune"/>
    <s v="India"/>
    <n v="2015"/>
    <n v="4"/>
    <s v="Kings XI Punjab"/>
    <s v="KXIP"/>
    <s v="Delhi Daredevils"/>
    <m/>
    <s v="Delhi Daredevils"/>
    <s v="Standard"/>
    <x v="1"/>
  </r>
  <r>
    <n v="829732"/>
    <d v="2015-04-16T00:00:00"/>
    <n v="11"/>
    <n v="5"/>
    <n v="8"/>
    <s v="Dr. Y.S. Rajasekhara Reddy ACA-VDCA Cricket Stadium"/>
    <n v="5"/>
    <s v="field"/>
    <n v="0"/>
    <n v="1"/>
    <n v="0"/>
    <s v="by wickets"/>
    <n v="6"/>
    <n v="5"/>
    <n v="85"/>
    <n v="506"/>
    <n v="489"/>
    <s v="Visakhapatnam"/>
    <s v="India"/>
    <s v="Dr. Y.S. Rajasekhara Reddy Aca-Vdca Cricket Stadium"/>
    <s v="Visakhapatnam"/>
    <s v="India"/>
    <n v="2015"/>
    <n v="4"/>
    <s v="Sunrisers Hyderabad"/>
    <s v="SRH"/>
    <s v="Rajasthan Royals"/>
    <m/>
    <s v="Rajasthan Royals"/>
    <s v="Standard"/>
    <x v="1"/>
  </r>
  <r>
    <n v="829734"/>
    <d v="2015-04-17T00:00:00"/>
    <n v="7"/>
    <n v="3"/>
    <n v="8"/>
    <s v="Wankhede Stadium"/>
    <n v="7"/>
    <s v="bat"/>
    <n v="0"/>
    <n v="1"/>
    <n v="0"/>
    <s v="by wickets"/>
    <n v="6"/>
    <n v="3"/>
    <n v="73"/>
    <n v="495"/>
    <n v="481"/>
    <s v="Mumbai"/>
    <s v="India"/>
    <s v="Wankhede Stadium"/>
    <s v="Mumbai"/>
    <s v="India"/>
    <n v="2015"/>
    <n v="4"/>
    <s v="Mumbai Indians"/>
    <s v="MI"/>
    <s v="Chennai Super Kings"/>
    <m/>
    <s v="Chennai Super Kings"/>
    <s v="Standard"/>
    <x v="1"/>
  </r>
  <r>
    <n v="829736"/>
    <d v="2015-04-18T00:00:00"/>
    <n v="11"/>
    <n v="6"/>
    <n v="8"/>
    <s v="Dr. Y.S. Rajasekhara Reddy ACA-VDCA Cricket Stadium"/>
    <n v="6"/>
    <s v="bat"/>
    <n v="0"/>
    <n v="1"/>
    <n v="0"/>
    <s v="by runs"/>
    <n v="4"/>
    <n v="6"/>
    <n v="154"/>
    <n v="506"/>
    <n v="489"/>
    <s v="Visakhapatnam"/>
    <s v="India"/>
    <s v="Dr. Y.S. Rajasekhara Reddy Aca-Vdca Cricket Stadium"/>
    <s v="Visakhapatnam"/>
    <s v="India"/>
    <n v="2015"/>
    <n v="4"/>
    <s v="Sunrisers Hyderabad"/>
    <s v="SRH"/>
    <s v="Delhi Daredevils"/>
    <m/>
    <s v="Delhi Daredevils"/>
    <s v="Standard"/>
    <x v="0"/>
  </r>
  <r>
    <n v="829738"/>
    <d v="2015-04-18T00:00:00"/>
    <n v="4"/>
    <n v="1"/>
    <n v="8"/>
    <s v="Maharashtra Cricket Association Stadium"/>
    <n v="1"/>
    <s v="field"/>
    <n v="0"/>
    <n v="1"/>
    <n v="0"/>
    <s v="by wickets"/>
    <n v="4"/>
    <n v="1"/>
    <n v="334"/>
    <n v="504"/>
    <n v="498"/>
    <s v="Pune"/>
    <s v="India"/>
    <s v="Maharashtra Cricket Association Stadium"/>
    <s v="Pune"/>
    <s v="India"/>
    <n v="2015"/>
    <n v="4"/>
    <s v="Kings XI Punjab"/>
    <s v="KXIP"/>
    <s v="Kolkata Knight Riders"/>
    <m/>
    <s v="Kolkata Knight Riders"/>
    <s v="Standard"/>
    <x v="1"/>
  </r>
  <r>
    <n v="829740"/>
    <d v="2015-04-19T00:00:00"/>
    <n v="5"/>
    <n v="3"/>
    <n v="8"/>
    <s v="Sardar Patel Stadium, Motera"/>
    <n v="3"/>
    <s v="bat"/>
    <n v="0"/>
    <n v="1"/>
    <n v="0"/>
    <s v="by wickets"/>
    <n v="8"/>
    <n v="5"/>
    <n v="85"/>
    <n v="495"/>
    <n v="481"/>
    <s v="Ahmedabad"/>
    <s v="India"/>
    <s v="Sardar Patel Stadium, Motera"/>
    <s v="Ahmedabad"/>
    <s v="India"/>
    <n v="2015"/>
    <n v="4"/>
    <s v="Rajasthan Royals"/>
    <s v="RR"/>
    <s v="Chennai Super Kings"/>
    <m/>
    <s v="Rajasthan Royals"/>
    <s v="Standard"/>
    <x v="1"/>
  </r>
  <r>
    <n v="829742"/>
    <d v="2015-04-19T00:00:00"/>
    <n v="2"/>
    <n v="7"/>
    <n v="8"/>
    <s v="M Chinnaswamy Stadium"/>
    <n v="2"/>
    <s v="field"/>
    <n v="0"/>
    <n v="1"/>
    <n v="0"/>
    <s v="by runs"/>
    <n v="18"/>
    <n v="7"/>
    <n v="50"/>
    <n v="501"/>
    <n v="496"/>
    <s v="Bangalore"/>
    <s v="India"/>
    <s v="M Chinnaswamy Stadium"/>
    <s v="Bangalore"/>
    <s v="India"/>
    <n v="2015"/>
    <n v="4"/>
    <s v="Royal Challengers Bangalore"/>
    <s v="RCB"/>
    <s v="Mumbai Indians"/>
    <m/>
    <s v="Mumbai Indians"/>
    <s v="Standard"/>
    <x v="0"/>
  </r>
  <r>
    <n v="829744"/>
    <d v="2015-04-20T00:00:00"/>
    <n v="6"/>
    <n v="1"/>
    <n v="8"/>
    <s v="Feroz Shah Kotla"/>
    <n v="1"/>
    <s v="field"/>
    <n v="0"/>
    <n v="1"/>
    <n v="0"/>
    <s v="by wickets"/>
    <n v="6"/>
    <n v="1"/>
    <n v="232"/>
    <n v="504"/>
    <n v="505"/>
    <s v="Delhi"/>
    <s v="India"/>
    <s v="Feroz Shah Kotla"/>
    <s v="Delhi"/>
    <s v="India"/>
    <n v="2015"/>
    <n v="4"/>
    <s v="Delhi Daredevils"/>
    <s v="DD"/>
    <s v="Kolkata Knight Riders"/>
    <m/>
    <s v="Kolkata Knight Riders"/>
    <s v="Standard"/>
    <x v="1"/>
  </r>
  <r>
    <n v="829746"/>
    <d v="2015-04-21T00:00:00"/>
    <n v="5"/>
    <n v="4"/>
    <n v="8"/>
    <s v="Sardar Patel Stadium, Motera"/>
    <n v="4"/>
    <s v="field"/>
    <n v="1"/>
    <n v="1"/>
    <n v="0"/>
    <s v="Tie"/>
    <s v="NULL"/>
    <n v="4"/>
    <n v="100"/>
    <n v="481"/>
    <n v="489"/>
    <s v="Ahmedabad"/>
    <s v="India"/>
    <s v="Sardar Patel Stadium, Motera"/>
    <s v="Ahmedabad"/>
    <s v="India"/>
    <n v="2015"/>
    <n v="4"/>
    <s v="Rajasthan Royals"/>
    <s v="RR"/>
    <s v="Kings XI Punjab"/>
    <m/>
    <s v="Kings XI Punjab"/>
    <s v="Non-Standard"/>
    <x v="2"/>
  </r>
  <r>
    <n v="829748"/>
    <d v="2015-04-22T00:00:00"/>
    <n v="11"/>
    <n v="1"/>
    <n v="8"/>
    <s v="Dr. Y.S. Rajasekhara Reddy ACA-VDCA Cricket Stadium"/>
    <n v="1"/>
    <s v="field"/>
    <n v="0"/>
    <n v="1"/>
    <n v="1"/>
    <s v="by runs"/>
    <n v="16"/>
    <n v="11"/>
    <n v="187"/>
    <n v="501"/>
    <n v="496"/>
    <s v="Visakhapatnam"/>
    <s v="India"/>
    <s v="Dr. Y.S. Rajasekhara Reddy Aca-Vdca Cricket Stadium"/>
    <s v="Visakhapatnam"/>
    <s v="India"/>
    <n v="2015"/>
    <n v="4"/>
    <s v="Sunrisers Hyderabad"/>
    <s v="SRH"/>
    <s v="Kolkata Knight Riders"/>
    <m/>
    <s v="Sunrisers Hyderabad"/>
    <s v="Standard"/>
    <x v="0"/>
  </r>
  <r>
    <n v="829750"/>
    <d v="2015-04-22T00:00:00"/>
    <n v="2"/>
    <n v="3"/>
    <n v="8"/>
    <s v="M Chinnaswamy Stadium"/>
    <n v="2"/>
    <s v="field"/>
    <n v="0"/>
    <n v="1"/>
    <n v="0"/>
    <s v="by runs"/>
    <n v="27"/>
    <n v="3"/>
    <n v="21"/>
    <n v="494"/>
    <n v="499"/>
    <s v="Bangalore"/>
    <s v="India"/>
    <s v="M Chinnaswamy Stadium"/>
    <s v="Bangalore"/>
    <s v="India"/>
    <n v="2015"/>
    <n v="4"/>
    <s v="Royal Challengers Bangalore"/>
    <s v="RCB"/>
    <s v="Chennai Super Kings"/>
    <m/>
    <s v="Chennai Super Kings"/>
    <s v="Standard"/>
    <x v="0"/>
  </r>
  <r>
    <n v="829752"/>
    <d v="2015-04-23T00:00:00"/>
    <n v="6"/>
    <n v="7"/>
    <n v="8"/>
    <s v="Feroz Shah Kotla"/>
    <n v="7"/>
    <s v="field"/>
    <n v="0"/>
    <n v="1"/>
    <n v="0"/>
    <s v="by runs"/>
    <n v="37"/>
    <n v="6"/>
    <n v="393"/>
    <n v="504"/>
    <n v="498"/>
    <s v="Delhi"/>
    <s v="India"/>
    <s v="Feroz Shah Kotla"/>
    <s v="Delhi"/>
    <s v="India"/>
    <n v="2015"/>
    <n v="4"/>
    <s v="Delhi Daredevils"/>
    <s v="DD"/>
    <s v="Mumbai Indians"/>
    <m/>
    <s v="Delhi Daredevils"/>
    <s v="Standard"/>
    <x v="0"/>
  </r>
  <r>
    <n v="829754"/>
    <d v="2015-04-24T00:00:00"/>
    <n v="5"/>
    <n v="2"/>
    <n v="8"/>
    <s v="Sardar Patel Stadium, Motera"/>
    <n v="2"/>
    <s v="field"/>
    <n v="0"/>
    <n v="1"/>
    <n v="0"/>
    <s v="by wickets"/>
    <n v="9"/>
    <n v="2"/>
    <n v="378"/>
    <n v="481"/>
    <n v="489"/>
    <s v="Ahmedabad"/>
    <s v="India"/>
    <s v="Sardar Patel Stadium, Motera"/>
    <s v="Ahmedabad"/>
    <s v="India"/>
    <n v="2015"/>
    <n v="4"/>
    <s v="Rajasthan Royals"/>
    <s v="RR"/>
    <s v="Royal Challengers Bangalore"/>
    <m/>
    <s v="Royal Challengers Bangalore"/>
    <s v="Standard"/>
    <x v="1"/>
  </r>
  <r>
    <n v="829756"/>
    <d v="2015-04-25T00:00:00"/>
    <n v="7"/>
    <n v="11"/>
    <n v="8"/>
    <s v="Wankhede Stadium"/>
    <n v="7"/>
    <s v="bat"/>
    <n v="0"/>
    <n v="1"/>
    <n v="0"/>
    <s v="by runs"/>
    <n v="20"/>
    <n v="7"/>
    <n v="194"/>
    <n v="482"/>
    <n v="505"/>
    <s v="Mumbai"/>
    <s v="India"/>
    <s v="Wankhede Stadium"/>
    <s v="Mumbai"/>
    <s v="India"/>
    <n v="2015"/>
    <n v="4"/>
    <s v="Mumbai Indians"/>
    <s v="MI"/>
    <s v="Sunrisers Hyderabad"/>
    <m/>
    <s v="Mumbai Indians"/>
    <s v="Standard"/>
    <x v="0"/>
  </r>
  <r>
    <n v="829758"/>
    <d v="2015-04-25T00:00:00"/>
    <n v="3"/>
    <n v="4"/>
    <n v="8"/>
    <s v="MA Chidambaram Stadium, Chepauk"/>
    <n v="3"/>
    <s v="bat"/>
    <n v="0"/>
    <n v="1"/>
    <n v="0"/>
    <s v="by runs"/>
    <n v="97"/>
    <n v="3"/>
    <n v="2"/>
    <n v="494"/>
    <n v="499"/>
    <s v="Chennai"/>
    <s v="India"/>
    <s v="Ma Chidambaram Stadium, Chepauk"/>
    <s v="Chennai"/>
    <s v="India"/>
    <n v="2015"/>
    <n v="4"/>
    <s v="Chennai Super Kings"/>
    <s v="CSK"/>
    <s v="Kings XI Punjab"/>
    <m/>
    <s v="Chennai Super Kings"/>
    <s v="Standard"/>
    <x v="0"/>
  </r>
  <r>
    <n v="829762"/>
    <d v="2015-04-26T00:00:00"/>
    <n v="6"/>
    <n v="2"/>
    <n v="8"/>
    <s v="Feroz Shah Kotla"/>
    <n v="2"/>
    <s v="field"/>
    <n v="0"/>
    <n v="1"/>
    <n v="0"/>
    <s v="by wickets"/>
    <n v="10"/>
    <n v="2"/>
    <n v="296"/>
    <n v="481"/>
    <n v="489"/>
    <s v="Delhi"/>
    <s v="India"/>
    <s v="Feroz Shah Kotla"/>
    <s v="Delhi"/>
    <s v="India"/>
    <n v="2015"/>
    <n v="4"/>
    <s v="Delhi Daredevils"/>
    <s v="DD"/>
    <s v="Royal Challengers Bangalore"/>
    <m/>
    <s v="Royal Challengers Bangalore"/>
    <s v="Standard"/>
    <x v="1"/>
  </r>
  <r>
    <n v="829764"/>
    <d v="2015-04-27T00:00:00"/>
    <n v="4"/>
    <n v="11"/>
    <n v="8"/>
    <s v="Punjab Cricket Association Stadium, Mohali"/>
    <n v="4"/>
    <s v="field"/>
    <n v="0"/>
    <n v="1"/>
    <n v="0"/>
    <s v="by runs"/>
    <n v="20"/>
    <n v="11"/>
    <n v="458"/>
    <n v="482"/>
    <n v="505"/>
    <s v="Chandigarh"/>
    <s v="India"/>
    <s v="Punjab Cricket Association Stadium, Mohali"/>
    <s v="Chandigarh"/>
    <s v="India"/>
    <n v="2015"/>
    <n v="4"/>
    <s v="Kings XI Punjab"/>
    <s v="KXIP"/>
    <s v="Sunrisers Hyderabad"/>
    <m/>
    <s v="Sunrisers Hyderabad"/>
    <s v="Standard"/>
    <x v="0"/>
  </r>
  <r>
    <n v="829766"/>
    <d v="2015-05-07T00:00:00"/>
    <n v="1"/>
    <n v="6"/>
    <n v="8"/>
    <s v="Eden Gardens"/>
    <n v="1"/>
    <s v="bat"/>
    <n v="0"/>
    <n v="1"/>
    <n v="0"/>
    <s v="by runs"/>
    <n v="13"/>
    <n v="1"/>
    <n v="67"/>
    <n v="495"/>
    <n v="481"/>
    <s v="Kolkata"/>
    <s v="India"/>
    <s v="Eden Gardens"/>
    <s v="Kolkata"/>
    <s v="India"/>
    <n v="2015"/>
    <n v="5"/>
    <s v="Kolkata Knight Riders"/>
    <s v="KKR"/>
    <s v="Delhi Daredevils"/>
    <m/>
    <s v="Kolkata Knight Riders"/>
    <s v="Standard"/>
    <x v="0"/>
  </r>
  <r>
    <n v="829768"/>
    <d v="2015-04-29T00:00:00"/>
    <n v="2"/>
    <n v="5"/>
    <n v="8"/>
    <s v="M Chinnaswamy Stadium"/>
    <n v="5"/>
    <s v="field"/>
    <n v="0"/>
    <n v="0"/>
    <n v="0"/>
    <s v="No Result"/>
    <s v="NULL"/>
    <m/>
    <m/>
    <n v="494"/>
    <n v="506"/>
    <s v="Bangalore"/>
    <s v="India"/>
    <s v="M Chinnaswamy Stadium"/>
    <s v="Bangalore"/>
    <s v="India"/>
    <n v="2015"/>
    <n v="4"/>
    <s v="Royal Challengers Bangalore"/>
    <s v="RCB"/>
    <s v="Rajasthan Royals"/>
    <m/>
    <e v="#N/A"/>
    <s v="Non-Standard"/>
    <x v="2"/>
  </r>
  <r>
    <n v="829770"/>
    <d v="2015-04-28T00:00:00"/>
    <n v="3"/>
    <n v="1"/>
    <n v="8"/>
    <s v="MA Chidambaram Stadium, Chepauk"/>
    <n v="1"/>
    <s v="field"/>
    <n v="0"/>
    <n v="1"/>
    <n v="0"/>
    <s v="by runs"/>
    <n v="2"/>
    <n v="3"/>
    <n v="71"/>
    <n v="502"/>
    <n v="496"/>
    <s v="Chennai"/>
    <s v="India"/>
    <s v="Ma Chidambaram Stadium, Chepauk"/>
    <s v="Chennai"/>
    <s v="India"/>
    <n v="2015"/>
    <n v="4"/>
    <s v="Chennai Super Kings"/>
    <s v="CSK"/>
    <s v="Kolkata Knight Riders"/>
    <m/>
    <s v="Chennai Super Kings"/>
    <s v="Standard"/>
    <x v="0"/>
  </r>
  <r>
    <n v="829772"/>
    <d v="2015-05-01T00:00:00"/>
    <n v="6"/>
    <n v="4"/>
    <n v="8"/>
    <s v="Feroz Shah Kotla"/>
    <n v="6"/>
    <s v="field"/>
    <n v="0"/>
    <n v="1"/>
    <n v="0"/>
    <s v="by wickets"/>
    <n v="9"/>
    <n v="6"/>
    <n v="371"/>
    <n v="501"/>
    <n v="489"/>
    <s v="Delhi"/>
    <s v="India"/>
    <s v="Feroz Shah Kotla"/>
    <s v="Delhi"/>
    <s v="India"/>
    <n v="2015"/>
    <n v="5"/>
    <s v="Delhi Daredevils"/>
    <s v="DD"/>
    <s v="Kings XI Punjab"/>
    <m/>
    <s v="Delhi Daredevils"/>
    <s v="Standard"/>
    <x v="1"/>
  </r>
  <r>
    <n v="829774"/>
    <d v="2015-05-01T00:00:00"/>
    <n v="7"/>
    <n v="5"/>
    <n v="8"/>
    <s v="Wankhede Stadium"/>
    <n v="5"/>
    <s v="field"/>
    <n v="0"/>
    <n v="1"/>
    <n v="0"/>
    <s v="by runs"/>
    <n v="8"/>
    <n v="7"/>
    <n v="208"/>
    <n v="482"/>
    <n v="498"/>
    <s v="Mumbai"/>
    <s v="India"/>
    <s v="Wankhede Stadium"/>
    <s v="Mumbai"/>
    <s v="India"/>
    <n v="2015"/>
    <n v="5"/>
    <s v="Mumbai Indians"/>
    <s v="MI"/>
    <s v="Rajasthan Royals"/>
    <m/>
    <s v="Mumbai Indians"/>
    <s v="Standard"/>
    <x v="0"/>
  </r>
  <r>
    <n v="829776"/>
    <d v="2015-05-02T00:00:00"/>
    <n v="2"/>
    <n v="1"/>
    <n v="8"/>
    <s v="M Chinnaswamy Stadium"/>
    <n v="2"/>
    <s v="field"/>
    <n v="0"/>
    <n v="1"/>
    <n v="0"/>
    <s v="by wickets"/>
    <n v="7"/>
    <n v="2"/>
    <n v="236"/>
    <n v="494"/>
    <n v="506"/>
    <s v="Bangalore"/>
    <s v="India"/>
    <s v="M Chinnaswamy Stadium"/>
    <s v="Bangalore"/>
    <s v="India"/>
    <n v="2015"/>
    <n v="5"/>
    <s v="Royal Challengers Bangalore"/>
    <s v="RCB"/>
    <s v="Kolkata Knight Riders"/>
    <m/>
    <s v="Royal Challengers Bangalore"/>
    <s v="Standard"/>
    <x v="1"/>
  </r>
  <r>
    <n v="829778"/>
    <d v="2015-05-02T00:00:00"/>
    <n v="11"/>
    <n v="3"/>
    <n v="8"/>
    <s v="Rajiv Gandhi International Stadium, Uppal"/>
    <n v="3"/>
    <s v="field"/>
    <n v="0"/>
    <n v="1"/>
    <n v="0"/>
    <s v="by runs"/>
    <n v="22"/>
    <n v="11"/>
    <n v="187"/>
    <n v="495"/>
    <n v="520"/>
    <s v="Hyderabad"/>
    <s v="India"/>
    <s v="Rajiv Gandhi International Stadium, Uppal"/>
    <s v="Hyderabad"/>
    <s v="India"/>
    <n v="2015"/>
    <n v="5"/>
    <s v="Sunrisers Hyderabad"/>
    <s v="SRH"/>
    <s v="Chennai Super Kings"/>
    <m/>
    <s v="Sunrisers Hyderabad"/>
    <s v="Standard"/>
    <x v="0"/>
  </r>
  <r>
    <n v="829780"/>
    <d v="2015-05-03T00:00:00"/>
    <n v="4"/>
    <n v="7"/>
    <n v="8"/>
    <s v="Punjab Cricket Association Stadium, Mohali"/>
    <n v="7"/>
    <s v="bat"/>
    <n v="0"/>
    <n v="1"/>
    <n v="0"/>
    <s v="by runs"/>
    <n v="23"/>
    <n v="7"/>
    <n v="383"/>
    <n v="501"/>
    <n v="496"/>
    <s v="Chandigarh"/>
    <s v="India"/>
    <s v="Punjab Cricket Association Stadium, Mohali"/>
    <s v="Chandigarh"/>
    <s v="India"/>
    <n v="2015"/>
    <n v="5"/>
    <s v="Kings XI Punjab"/>
    <s v="KXIP"/>
    <s v="Mumbai Indians"/>
    <m/>
    <s v="Mumbai Indians"/>
    <s v="Standard"/>
    <x v="0"/>
  </r>
  <r>
    <n v="829782"/>
    <d v="2015-05-03T00:00:00"/>
    <n v="5"/>
    <n v="6"/>
    <n v="8"/>
    <s v="Brabourne Stadium"/>
    <n v="6"/>
    <s v="field"/>
    <n v="0"/>
    <n v="1"/>
    <n v="0"/>
    <s v="by runs"/>
    <n v="14"/>
    <n v="5"/>
    <n v="85"/>
    <n v="482"/>
    <n v="505"/>
    <s v="Mumbai"/>
    <s v="India"/>
    <s v="Brabourne Stadium"/>
    <s v="Mumbai"/>
    <s v="India"/>
    <n v="2015"/>
    <n v="5"/>
    <s v="Rajasthan Royals"/>
    <s v="RR"/>
    <s v="Delhi Daredevils"/>
    <m/>
    <s v="Rajasthan Royals"/>
    <s v="Standard"/>
    <x v="0"/>
  </r>
  <r>
    <n v="829784"/>
    <d v="2015-05-04T00:00:00"/>
    <n v="3"/>
    <n v="2"/>
    <n v="8"/>
    <s v="MA Chidambaram Stadium, Chepauk"/>
    <n v="3"/>
    <s v="bat"/>
    <n v="0"/>
    <n v="1"/>
    <n v="0"/>
    <s v="by runs"/>
    <n v="24"/>
    <n v="3"/>
    <n v="21"/>
    <n v="499"/>
    <n v="503"/>
    <s v="Chennai"/>
    <s v="India"/>
    <s v="Ma Chidambaram Stadium, Chepauk"/>
    <s v="Chennai"/>
    <s v="India"/>
    <n v="2015"/>
    <n v="5"/>
    <s v="Chennai Super Kings"/>
    <s v="CSK"/>
    <s v="Royal Challengers Bangalore"/>
    <m/>
    <s v="Chennai Super Kings"/>
    <s v="Standard"/>
    <x v="0"/>
  </r>
  <r>
    <n v="829786"/>
    <d v="2015-05-04T00:00:00"/>
    <n v="1"/>
    <n v="11"/>
    <n v="8"/>
    <s v="Eden Gardens"/>
    <n v="11"/>
    <s v="field"/>
    <n v="0"/>
    <n v="1"/>
    <n v="0"/>
    <s v="by runs"/>
    <n v="35"/>
    <n v="1"/>
    <n v="232"/>
    <n v="495"/>
    <n v="481"/>
    <s v="Kolkata"/>
    <s v="India"/>
    <s v="Eden Gardens"/>
    <s v="Kolkata"/>
    <s v="India"/>
    <n v="2015"/>
    <n v="5"/>
    <s v="Kolkata Knight Riders"/>
    <s v="KKR"/>
    <s v="Sunrisers Hyderabad"/>
    <m/>
    <s v="Kolkata Knight Riders"/>
    <s v="Standard"/>
    <x v="0"/>
  </r>
  <r>
    <n v="829788"/>
    <d v="2015-05-05T00:00:00"/>
    <n v="7"/>
    <n v="6"/>
    <n v="8"/>
    <s v="Wankhede Stadium"/>
    <n v="6"/>
    <s v="bat"/>
    <n v="0"/>
    <n v="1"/>
    <n v="0"/>
    <s v="by wickets"/>
    <n v="5"/>
    <n v="7"/>
    <n v="50"/>
    <n v="482"/>
    <n v="505"/>
    <s v="Mumbai"/>
    <s v="India"/>
    <s v="Wankhede Stadium"/>
    <s v="Mumbai"/>
    <s v="India"/>
    <n v="2015"/>
    <n v="5"/>
    <s v="Mumbai Indians"/>
    <s v="MI"/>
    <s v="Delhi Daredevils"/>
    <m/>
    <s v="Mumbai Indians"/>
    <s v="Standard"/>
    <x v="1"/>
  </r>
  <r>
    <n v="829790"/>
    <d v="2015-05-06T00:00:00"/>
    <n v="2"/>
    <n v="4"/>
    <n v="8"/>
    <s v="M Chinnaswamy Stadium"/>
    <n v="4"/>
    <s v="field"/>
    <n v="0"/>
    <n v="1"/>
    <n v="0"/>
    <s v="by runs"/>
    <n v="138"/>
    <n v="2"/>
    <n v="162"/>
    <n v="501"/>
    <n v="496"/>
    <s v="Bangalore"/>
    <s v="India"/>
    <s v="M Chinnaswamy Stadium"/>
    <s v="Bangalore"/>
    <s v="India"/>
    <n v="2015"/>
    <n v="5"/>
    <s v="Royal Challengers Bangalore"/>
    <s v="RCB"/>
    <s v="Kings XI Punjab"/>
    <m/>
    <s v="Royal Challengers Bangalore"/>
    <s v="Standard"/>
    <x v="0"/>
  </r>
  <r>
    <n v="829792"/>
    <d v="2015-05-07T00:00:00"/>
    <n v="5"/>
    <n v="11"/>
    <n v="8"/>
    <s v="Brabourne Stadium"/>
    <n v="5"/>
    <s v="field"/>
    <n v="0"/>
    <n v="1"/>
    <n v="0"/>
    <s v="by runs"/>
    <n v="7"/>
    <n v="11"/>
    <n v="216"/>
    <n v="494"/>
    <n v="499"/>
    <s v="Mumbai"/>
    <s v="India"/>
    <s v="Brabourne Stadium"/>
    <s v="Mumbai"/>
    <s v="India"/>
    <n v="2015"/>
    <n v="5"/>
    <s v="Rajasthan Royals"/>
    <s v="RR"/>
    <s v="Sunrisers Hyderabad"/>
    <m/>
    <s v="Sunrisers Hyderabad"/>
    <s v="Standard"/>
    <x v="0"/>
  </r>
  <r>
    <n v="829794"/>
    <d v="2015-05-08T00:00:00"/>
    <n v="3"/>
    <n v="7"/>
    <n v="8"/>
    <s v="MA Chidambaram Stadium, Chepauk"/>
    <n v="3"/>
    <s v="bat"/>
    <n v="0"/>
    <n v="1"/>
    <n v="0"/>
    <s v="by wickets"/>
    <n v="6"/>
    <n v="7"/>
    <n v="400"/>
    <n v="505"/>
    <n v="498"/>
    <s v="Chennai"/>
    <s v="India"/>
    <s v="Ma Chidambaram Stadium, Chepauk"/>
    <s v="Chennai"/>
    <s v="India"/>
    <n v="2015"/>
    <n v="5"/>
    <s v="Chennai Super Kings"/>
    <s v="CSK"/>
    <s v="Mumbai Indians"/>
    <m/>
    <s v="Mumbai Indians"/>
    <s v="Standard"/>
    <x v="1"/>
  </r>
  <r>
    <n v="829796"/>
    <d v="2015-05-09T00:00:00"/>
    <n v="1"/>
    <n v="4"/>
    <n v="8"/>
    <s v="Eden Gardens"/>
    <n v="4"/>
    <s v="bat"/>
    <n v="0"/>
    <n v="1"/>
    <n v="0"/>
    <s v="by wickets"/>
    <n v="1"/>
    <n v="1"/>
    <n v="334"/>
    <n v="495"/>
    <n v="482"/>
    <s v="Kolkata"/>
    <s v="India"/>
    <s v="Eden Gardens"/>
    <s v="Kolkata"/>
    <s v="India"/>
    <n v="2015"/>
    <n v="5"/>
    <s v="Kolkata Knight Riders"/>
    <s v="KKR"/>
    <s v="Kings XI Punjab"/>
    <m/>
    <s v="Kolkata Knight Riders"/>
    <s v="Standard"/>
    <x v="1"/>
  </r>
  <r>
    <n v="829798"/>
    <d v="2015-05-09T00:00:00"/>
    <n v="6"/>
    <n v="11"/>
    <n v="8"/>
    <s v="Shaheed Veer Narayan Singh International Stadium"/>
    <n v="11"/>
    <s v="bat"/>
    <n v="0"/>
    <n v="1"/>
    <n v="0"/>
    <s v="by runs"/>
    <n v="6"/>
    <n v="11"/>
    <n v="163"/>
    <n v="496"/>
    <n v="489"/>
    <s v="Raipur"/>
    <s v="India"/>
    <s v="Shaheed Veer Narayan Singh International Stadium"/>
    <s v="Raipur"/>
    <s v="India"/>
    <n v="2015"/>
    <n v="5"/>
    <s v="Delhi Daredevils"/>
    <s v="DD"/>
    <s v="Sunrisers Hyderabad"/>
    <m/>
    <s v="Sunrisers Hyderabad"/>
    <s v="Standard"/>
    <x v="0"/>
  </r>
  <r>
    <n v="829800"/>
    <d v="2015-05-10T00:00:00"/>
    <n v="7"/>
    <n v="2"/>
    <n v="8"/>
    <s v="Wankhede Stadium"/>
    <n v="2"/>
    <s v="bat"/>
    <n v="0"/>
    <n v="1"/>
    <n v="0"/>
    <s v="by runs"/>
    <n v="39"/>
    <n v="2"/>
    <n v="110"/>
    <n v="494"/>
    <n v="499"/>
    <s v="Mumbai"/>
    <s v="India"/>
    <s v="Wankhede Stadium"/>
    <s v="Mumbai"/>
    <s v="India"/>
    <n v="2015"/>
    <n v="5"/>
    <s v="Mumbai Indians"/>
    <s v="MI"/>
    <s v="Royal Challengers Bangalore"/>
    <m/>
    <s v="Royal Challengers Bangalore"/>
    <s v="Standard"/>
    <x v="0"/>
  </r>
  <r>
    <n v="829802"/>
    <d v="2015-05-10T00:00:00"/>
    <n v="3"/>
    <n v="5"/>
    <n v="8"/>
    <s v="MA Chidambaram Stadium, Chepauk"/>
    <n v="3"/>
    <s v="bat"/>
    <n v="0"/>
    <n v="1"/>
    <n v="0"/>
    <s v="by runs"/>
    <n v="12"/>
    <n v="3"/>
    <n v="35"/>
    <n v="481"/>
    <n v="498"/>
    <s v="Chennai"/>
    <s v="India"/>
    <s v="Ma Chidambaram Stadium, Chepauk"/>
    <s v="Chennai"/>
    <s v="India"/>
    <n v="2015"/>
    <n v="5"/>
    <s v="Chennai Super Kings"/>
    <s v="CSK"/>
    <s v="Rajasthan Royals"/>
    <m/>
    <s v="Chennai Super Kings"/>
    <s v="Standard"/>
    <x v="0"/>
  </r>
  <r>
    <n v="829804"/>
    <d v="2015-05-11T00:00:00"/>
    <n v="11"/>
    <n v="4"/>
    <n v="8"/>
    <s v="Rajiv Gandhi International Stadium, Uppal"/>
    <n v="11"/>
    <s v="bat"/>
    <n v="0"/>
    <n v="1"/>
    <n v="0"/>
    <s v="by runs"/>
    <n v="5"/>
    <n v="11"/>
    <n v="187"/>
    <n v="495"/>
    <n v="482"/>
    <s v="Hyderabad"/>
    <s v="India"/>
    <s v="Rajiv Gandhi International Stadium, Uppal"/>
    <s v="Hyderabad"/>
    <s v="India"/>
    <n v="2015"/>
    <n v="5"/>
    <s v="Sunrisers Hyderabad"/>
    <s v="SRH"/>
    <s v="Kings XI Punjab"/>
    <m/>
    <s v="Sunrisers Hyderabad"/>
    <s v="Standard"/>
    <x v="0"/>
  </r>
  <r>
    <n v="829806"/>
    <d v="2015-05-12T00:00:00"/>
    <n v="6"/>
    <n v="3"/>
    <n v="8"/>
    <s v="Shaheed Veer Narayan Singh International Stadium"/>
    <n v="3"/>
    <s v="bat"/>
    <n v="0"/>
    <n v="1"/>
    <n v="0"/>
    <s v="by wickets"/>
    <n v="6"/>
    <n v="6"/>
    <n v="15"/>
    <n v="501"/>
    <n v="496"/>
    <s v="Raipur"/>
    <s v="India"/>
    <s v="Shaheed Veer Narayan Singh International Stadium"/>
    <s v="Raipur"/>
    <s v="India"/>
    <n v="2015"/>
    <n v="5"/>
    <s v="Delhi Daredevils"/>
    <s v="DD"/>
    <s v="Chennai Super Kings"/>
    <m/>
    <s v="Delhi Daredevils"/>
    <s v="Standard"/>
    <x v="1"/>
  </r>
  <r>
    <n v="829808"/>
    <d v="2015-05-13T00:00:00"/>
    <n v="4"/>
    <n v="2"/>
    <n v="8"/>
    <s v="Punjab Cricket Association Stadium, Mohali"/>
    <n v="2"/>
    <s v="field"/>
    <n v="0"/>
    <n v="1"/>
    <n v="0"/>
    <s v="by runs"/>
    <n v="22"/>
    <n v="4"/>
    <n v="374"/>
    <n v="494"/>
    <n v="499"/>
    <s v="Chandigarh"/>
    <s v="India"/>
    <s v="Punjab Cricket Association Stadium, Mohali"/>
    <s v="Chandigarh"/>
    <s v="India"/>
    <n v="2015"/>
    <n v="5"/>
    <s v="Kings XI Punjab"/>
    <s v="KXIP"/>
    <s v="Royal Challengers Bangalore"/>
    <m/>
    <s v="Kings XI Punjab"/>
    <s v="Standard"/>
    <x v="0"/>
  </r>
  <r>
    <n v="829810"/>
    <d v="2015-05-14T00:00:00"/>
    <n v="7"/>
    <n v="1"/>
    <n v="8"/>
    <s v="Wankhede Stadium"/>
    <n v="1"/>
    <s v="field"/>
    <n v="0"/>
    <n v="1"/>
    <n v="0"/>
    <s v="by runs"/>
    <n v="5"/>
    <n v="7"/>
    <n v="400"/>
    <n v="501"/>
    <n v="496"/>
    <s v="Mumbai"/>
    <s v="India"/>
    <s v="Wankhede Stadium"/>
    <s v="Mumbai"/>
    <s v="India"/>
    <n v="2015"/>
    <n v="5"/>
    <s v="Mumbai Indians"/>
    <s v="MI"/>
    <s v="Kolkata Knight Riders"/>
    <m/>
    <s v="Mumbai Indians"/>
    <s v="Standard"/>
    <x v="0"/>
  </r>
  <r>
    <n v="829812"/>
    <d v="2015-05-15T00:00:00"/>
    <n v="11"/>
    <n v="2"/>
    <n v="8"/>
    <s v="Rajiv Gandhi International Stadium, Uppal"/>
    <n v="11"/>
    <s v="bat"/>
    <n v="0"/>
    <n v="1"/>
    <n v="1"/>
    <s v="by wickets"/>
    <n v="6"/>
    <n v="2"/>
    <n v="8"/>
    <n v="495"/>
    <n v="482"/>
    <s v="Hyderabad"/>
    <s v="India"/>
    <s v="Rajiv Gandhi International Stadium, Uppal"/>
    <s v="Hyderabad"/>
    <s v="India"/>
    <n v="2015"/>
    <n v="5"/>
    <s v="Sunrisers Hyderabad"/>
    <s v="SRH"/>
    <s v="Royal Challengers Bangalore"/>
    <m/>
    <s v="Royal Challengers Bangalore"/>
    <s v="Standard"/>
    <x v="1"/>
  </r>
  <r>
    <n v="829814"/>
    <d v="2015-05-16T00:00:00"/>
    <n v="4"/>
    <n v="3"/>
    <n v="8"/>
    <s v="Punjab Cricket Association Stadium, Mohali"/>
    <n v="4"/>
    <s v="bat"/>
    <n v="0"/>
    <n v="1"/>
    <n v="0"/>
    <s v="by wickets"/>
    <n v="7"/>
    <n v="3"/>
    <n v="322"/>
    <n v="498"/>
    <n v="499"/>
    <s v="Chandigarh"/>
    <s v="India"/>
    <s v="Punjab Cricket Association Stadium, Mohali"/>
    <s v="Chandigarh"/>
    <s v="India"/>
    <n v="2015"/>
    <n v="5"/>
    <s v="Kings XI Punjab"/>
    <s v="KXIP"/>
    <s v="Chennai Super Kings"/>
    <m/>
    <s v="Chennai Super Kings"/>
    <s v="Standard"/>
    <x v="1"/>
  </r>
  <r>
    <n v="829816"/>
    <d v="2015-05-16T00:00:00"/>
    <n v="5"/>
    <n v="1"/>
    <n v="8"/>
    <s v="Brabourne Stadium"/>
    <n v="5"/>
    <s v="bat"/>
    <n v="0"/>
    <n v="1"/>
    <n v="0"/>
    <s v="by runs"/>
    <n v="9"/>
    <n v="5"/>
    <n v="32"/>
    <n v="502"/>
    <n v="501"/>
    <s v="Mumbai"/>
    <s v="India"/>
    <s v="Brabourne Stadium"/>
    <s v="Mumbai"/>
    <s v="India"/>
    <n v="2015"/>
    <n v="5"/>
    <s v="Rajasthan Royals"/>
    <s v="RR"/>
    <s v="Kolkata Knight Riders"/>
    <m/>
    <s v="Rajasthan Royals"/>
    <s v="Standard"/>
    <x v="0"/>
  </r>
  <r>
    <n v="829818"/>
    <d v="2015-05-17T00:00:00"/>
    <n v="2"/>
    <n v="6"/>
    <n v="8"/>
    <s v="M Chinnaswamy Stadium"/>
    <n v="2"/>
    <s v="field"/>
    <n v="0"/>
    <n v="0"/>
    <n v="0"/>
    <s v="No Result"/>
    <s v="NULL"/>
    <m/>
    <m/>
    <n v="482"/>
    <n v="520"/>
    <s v="Bangalore"/>
    <s v="India"/>
    <s v="M Chinnaswamy Stadium"/>
    <s v="Bangalore"/>
    <s v="India"/>
    <n v="2015"/>
    <n v="5"/>
    <s v="Royal Challengers Bangalore"/>
    <s v="RCB"/>
    <s v="Delhi Daredevils"/>
    <m/>
    <e v="#N/A"/>
    <s v="Non-Standard"/>
    <x v="2"/>
  </r>
  <r>
    <n v="829820"/>
    <d v="2015-05-17T00:00:00"/>
    <n v="11"/>
    <n v="7"/>
    <n v="8"/>
    <s v="Rajiv Gandhi International Stadium, Uppal"/>
    <n v="11"/>
    <s v="bat"/>
    <n v="0"/>
    <n v="1"/>
    <n v="0"/>
    <s v="by wickets"/>
    <n v="9"/>
    <n v="7"/>
    <n v="403"/>
    <n v="505"/>
    <n v="503"/>
    <s v="Hyderabad"/>
    <s v="India"/>
    <s v="Rajiv Gandhi International Stadium, Uppal"/>
    <s v="Hyderabad"/>
    <s v="India"/>
    <n v="2015"/>
    <n v="5"/>
    <s v="Sunrisers Hyderabad"/>
    <s v="SRH"/>
    <s v="Mumbai Indians"/>
    <m/>
    <s v="Mumbai Indians"/>
    <s v="Standard"/>
    <x v="1"/>
  </r>
  <r>
    <n v="829822"/>
    <d v="2015-05-19T00:00:00"/>
    <n v="3"/>
    <n v="7"/>
    <n v="8"/>
    <s v="Wankhede Stadium"/>
    <n v="7"/>
    <s v="bat"/>
    <n v="0"/>
    <n v="1"/>
    <n v="0"/>
    <s v="by runs"/>
    <n v="25"/>
    <n v="7"/>
    <n v="221"/>
    <n v="482"/>
    <n v="501"/>
    <s v="Mumbai"/>
    <s v="India"/>
    <s v="Wankhede Stadium"/>
    <s v="Mumbai"/>
    <s v="India"/>
    <n v="2015"/>
    <n v="5"/>
    <s v="Chennai Super Kings"/>
    <s v="CSK"/>
    <s v="Mumbai Indians"/>
    <m/>
    <s v="Mumbai Indians"/>
    <s v="Standard"/>
    <x v="0"/>
  </r>
  <r>
    <n v="829824"/>
    <d v="2015-05-20T00:00:00"/>
    <n v="2"/>
    <n v="5"/>
    <n v="8"/>
    <s v="Maharashtra Cricket Association Stadium"/>
    <n v="2"/>
    <s v="bat"/>
    <n v="0"/>
    <n v="1"/>
    <n v="0"/>
    <s v="by runs"/>
    <n v="71"/>
    <n v="2"/>
    <n v="110"/>
    <n v="495"/>
    <n v="499"/>
    <s v="Pune"/>
    <s v="India"/>
    <s v="Maharashtra Cricket Association Stadium"/>
    <s v="Pune"/>
    <s v="India"/>
    <n v="2015"/>
    <n v="5"/>
    <s v="Royal Challengers Bangalore"/>
    <s v="RCB"/>
    <s v="Rajasthan Royals"/>
    <m/>
    <s v="Royal Challengers Bangalore"/>
    <s v="Standard"/>
    <x v="0"/>
  </r>
  <r>
    <n v="829826"/>
    <d v="2015-05-22T00:00:00"/>
    <n v="3"/>
    <n v="2"/>
    <n v="8"/>
    <s v="JSCA International Stadium Complex"/>
    <n v="3"/>
    <s v="field"/>
    <n v="0"/>
    <n v="1"/>
    <n v="0"/>
    <s v="by wickets"/>
    <n v="3"/>
    <n v="3"/>
    <n v="73"/>
    <n v="495"/>
    <n v="505"/>
    <s v="Ranchi"/>
    <s v="India"/>
    <s v="Jsca International Stadium Complex"/>
    <s v="Ranchi"/>
    <s v="India"/>
    <n v="2015"/>
    <n v="5"/>
    <s v="Chennai Super Kings"/>
    <s v="CSK"/>
    <s v="Royal Challengers Bangalore"/>
    <m/>
    <s v="Chennai Super Kings"/>
    <s v="Standard"/>
    <x v="1"/>
  </r>
  <r>
    <n v="829828"/>
    <d v="2015-05-24T00:00:00"/>
    <n v="7"/>
    <n v="3"/>
    <n v="8"/>
    <s v="Eden Gardens"/>
    <n v="3"/>
    <s v="field"/>
    <n v="0"/>
    <n v="1"/>
    <n v="0"/>
    <s v="by runs"/>
    <n v="41"/>
    <n v="7"/>
    <n v="57"/>
    <n v="482"/>
    <n v="501"/>
    <s v="Kolkata"/>
    <s v="India"/>
    <s v="Eden Gardens"/>
    <s v="Kolkata"/>
    <s v="India"/>
    <n v="2015"/>
    <n v="5"/>
    <s v="Mumbai Indians"/>
    <s v="MI"/>
    <s v="Chennai Super Kings"/>
    <m/>
    <s v="Mumbai Indians"/>
    <s v="Standard"/>
    <x v="0"/>
  </r>
  <r>
    <n v="980906"/>
    <d v="2016-04-09T00:00:00"/>
    <n v="7"/>
    <n v="12"/>
    <n v="9"/>
    <s v="Wankhede Stadium"/>
    <n v="7"/>
    <s v="bat"/>
    <n v="0"/>
    <n v="1"/>
    <n v="0"/>
    <s v="by wickets"/>
    <n v="9"/>
    <n v="12"/>
    <n v="85"/>
    <n v="482"/>
    <n v="498"/>
    <s v="Mumbai"/>
    <s v="India"/>
    <s v="Wankhede Stadium"/>
    <s v="Mumbai"/>
    <s v="India"/>
    <n v="2016"/>
    <n v="4"/>
    <s v="Mumbai Indians"/>
    <s v="MI"/>
    <s v="Rising Pune Supergiants"/>
    <m/>
    <s v="Rising Pune Supergiants"/>
    <s v="Standard"/>
    <x v="1"/>
  </r>
  <r>
    <n v="980908"/>
    <d v="2016-04-10T00:00:00"/>
    <n v="1"/>
    <n v="6"/>
    <n v="9"/>
    <s v="Eden Gardens"/>
    <n v="1"/>
    <s v="field"/>
    <n v="0"/>
    <n v="1"/>
    <n v="0"/>
    <s v="by wickets"/>
    <n v="9"/>
    <n v="1"/>
    <n v="334"/>
    <n v="489"/>
    <n v="499"/>
    <s v="Kolkata"/>
    <s v="India"/>
    <s v="Eden Gardens"/>
    <s v="Kolkata"/>
    <s v="India"/>
    <n v="2016"/>
    <n v="4"/>
    <s v="Kolkata Knight Riders"/>
    <s v="KKR"/>
    <s v="Delhi Daredevils"/>
    <m/>
    <s v="Kolkata Knight Riders"/>
    <s v="Standard"/>
    <x v="1"/>
  </r>
  <r>
    <n v="980910"/>
    <d v="2016-04-11T00:00:00"/>
    <n v="4"/>
    <n v="13"/>
    <n v="9"/>
    <s v="Punjab Cricket Association IS Bindra Stadium, Mohali"/>
    <n v="13"/>
    <s v="field"/>
    <n v="0"/>
    <n v="1"/>
    <n v="0"/>
    <s v="by wickets"/>
    <n v="5"/>
    <n v="13"/>
    <n v="254"/>
    <n v="495"/>
    <n v="496"/>
    <s v="Chandigarh"/>
    <s v="India"/>
    <s v="Punjab Cricket Association Is Bindra Stadium, Mohali"/>
    <s v="Chandigarh"/>
    <s v="India"/>
    <n v="2016"/>
    <n v="4"/>
    <s v="Kings XI Punjab"/>
    <s v="KXIP"/>
    <s v="Gujarat Lions"/>
    <m/>
    <s v="Gujarat Lions"/>
    <s v="Standard"/>
    <x v="1"/>
  </r>
  <r>
    <n v="980912"/>
    <d v="2016-04-12T00:00:00"/>
    <n v="2"/>
    <n v="11"/>
    <n v="9"/>
    <s v="M Chinnaswamy Stadium"/>
    <n v="11"/>
    <s v="field"/>
    <n v="0"/>
    <n v="1"/>
    <n v="0"/>
    <s v="by runs"/>
    <n v="45"/>
    <n v="2"/>
    <n v="110"/>
    <n v="482"/>
    <n v="521"/>
    <s v="Bangalore"/>
    <s v="India"/>
    <s v="M Chinnaswamy Stadium"/>
    <s v="Bangalore"/>
    <s v="India"/>
    <n v="2016"/>
    <n v="4"/>
    <s v="Royal Challengers Bangalore"/>
    <s v="RCB"/>
    <s v="Sunrisers Hyderabad"/>
    <m/>
    <s v="Royal Challengers Bangalore"/>
    <s v="Standard"/>
    <x v="0"/>
  </r>
  <r>
    <n v="980914"/>
    <d v="2016-04-13T00:00:00"/>
    <n v="1"/>
    <n v="7"/>
    <n v="9"/>
    <s v="Eden Gardens"/>
    <n v="7"/>
    <s v="field"/>
    <n v="0"/>
    <n v="1"/>
    <n v="0"/>
    <s v="by wickets"/>
    <n v="6"/>
    <n v="7"/>
    <n v="57"/>
    <n v="507"/>
    <n v="489"/>
    <s v="Kolkata"/>
    <s v="India"/>
    <s v="Eden Gardens"/>
    <s v="Kolkata"/>
    <s v="India"/>
    <n v="2016"/>
    <n v="4"/>
    <s v="Kolkata Knight Riders"/>
    <s v="KKR"/>
    <s v="Mumbai Indians"/>
    <m/>
    <s v="Mumbai Indians"/>
    <s v="Standard"/>
    <x v="1"/>
  </r>
  <r>
    <n v="980916"/>
    <d v="2016-04-14T00:00:00"/>
    <n v="13"/>
    <n v="12"/>
    <n v="9"/>
    <s v="Saurashtra Cricket Association Stadium"/>
    <n v="12"/>
    <s v="bat"/>
    <n v="0"/>
    <n v="1"/>
    <n v="0"/>
    <s v="by wickets"/>
    <n v="7"/>
    <n v="13"/>
    <n v="254"/>
    <n v="496"/>
    <n v="498"/>
    <s v="Rajkot"/>
    <s v="India"/>
    <s v="Saurashtra Cricket Association Stadium"/>
    <s v="Rajkot"/>
    <s v="India"/>
    <n v="2016"/>
    <n v="4"/>
    <s v="Gujarat Lions"/>
    <s v="GL"/>
    <s v="Rising Pune Supergiants"/>
    <m/>
    <s v="Gujarat Lions"/>
    <s v="Standard"/>
    <x v="1"/>
  </r>
  <r>
    <n v="980918"/>
    <d v="2016-04-15T00:00:00"/>
    <n v="6"/>
    <n v="4"/>
    <n v="9"/>
    <s v="Feroz Shah Kotla"/>
    <n v="6"/>
    <s v="field"/>
    <n v="0"/>
    <n v="1"/>
    <n v="0"/>
    <s v="by wickets"/>
    <n v="8"/>
    <n v="6"/>
    <n v="136"/>
    <n v="489"/>
    <n v="499"/>
    <s v="Delhi"/>
    <s v="India"/>
    <s v="Feroz Shah Kotla"/>
    <s v="Delhi"/>
    <s v="India"/>
    <n v="2016"/>
    <n v="4"/>
    <s v="Delhi Daredevils"/>
    <s v="DD"/>
    <s v="Kings XI Punjab"/>
    <m/>
    <s v="Delhi Daredevils"/>
    <s v="Standard"/>
    <x v="1"/>
  </r>
  <r>
    <n v="980920"/>
    <d v="2016-04-16T00:00:00"/>
    <n v="11"/>
    <n v="1"/>
    <n v="9"/>
    <s v="Rajiv Gandhi International Stadium, Uppal"/>
    <n v="11"/>
    <s v="bat"/>
    <n v="0"/>
    <n v="1"/>
    <n v="0"/>
    <s v="by wickets"/>
    <n v="8"/>
    <n v="1"/>
    <n v="40"/>
    <n v="495"/>
    <n v="498"/>
    <s v="Hyderabad"/>
    <s v="India"/>
    <s v="Rajiv Gandhi International Stadium, Uppal"/>
    <s v="Hyderabad"/>
    <s v="India"/>
    <n v="2016"/>
    <n v="4"/>
    <s v="Sunrisers Hyderabad"/>
    <s v="SRH"/>
    <s v="Kolkata Knight Riders"/>
    <m/>
    <s v="Kolkata Knight Riders"/>
    <s v="Standard"/>
    <x v="1"/>
  </r>
  <r>
    <n v="980922"/>
    <d v="2016-04-16T00:00:00"/>
    <n v="7"/>
    <n v="13"/>
    <n v="9"/>
    <s v="Wankhede Stadium"/>
    <n v="13"/>
    <s v="field"/>
    <n v="0"/>
    <n v="1"/>
    <n v="0"/>
    <s v="by wickets"/>
    <n v="3"/>
    <n v="13"/>
    <n v="254"/>
    <n v="482"/>
    <n v="521"/>
    <s v="Mumbai"/>
    <s v="India"/>
    <s v="Wankhede Stadium"/>
    <s v="Mumbai"/>
    <s v="India"/>
    <n v="2016"/>
    <n v="4"/>
    <s v="Mumbai Indians"/>
    <s v="MI"/>
    <s v="Gujarat Lions"/>
    <m/>
    <s v="Gujarat Lions"/>
    <s v="Standard"/>
    <x v="1"/>
  </r>
  <r>
    <n v="980924"/>
    <d v="2016-04-17T00:00:00"/>
    <n v="4"/>
    <n v="12"/>
    <n v="9"/>
    <s v="Punjab Cricket Association IS Bindra Stadium, Mohali"/>
    <n v="12"/>
    <s v="bat"/>
    <n v="0"/>
    <n v="1"/>
    <n v="0"/>
    <s v="by wickets"/>
    <n v="6"/>
    <n v="4"/>
    <n v="345"/>
    <n v="489"/>
    <n v="499"/>
    <s v="Chandigarh"/>
    <s v="India"/>
    <s v="Punjab Cricket Association Is Bindra Stadium, Mohali"/>
    <s v="Chandigarh"/>
    <s v="India"/>
    <n v="2016"/>
    <n v="4"/>
    <s v="Kings XI Punjab"/>
    <s v="KXIP"/>
    <s v="Rising Pune Supergiants"/>
    <m/>
    <s v="Kings XI Punjab"/>
    <s v="Standard"/>
    <x v="1"/>
  </r>
  <r>
    <n v="980926"/>
    <d v="2016-04-17T00:00:00"/>
    <n v="2"/>
    <n v="6"/>
    <n v="9"/>
    <s v="M Chinnaswamy Stadium"/>
    <n v="6"/>
    <s v="field"/>
    <n v="0"/>
    <n v="1"/>
    <n v="0"/>
    <s v="by wickets"/>
    <n v="7"/>
    <n v="6"/>
    <n v="355"/>
    <n v="496"/>
    <n v="511"/>
    <s v="Bangalore"/>
    <s v="India"/>
    <s v="M Chinnaswamy Stadium"/>
    <s v="Bangalore"/>
    <s v="India"/>
    <n v="2016"/>
    <n v="4"/>
    <s v="Royal Challengers Bangalore"/>
    <s v="RCB"/>
    <s v="Delhi Daredevils"/>
    <m/>
    <s v="Delhi Daredevils"/>
    <s v="Standard"/>
    <x v="1"/>
  </r>
  <r>
    <n v="980928"/>
    <d v="2016-04-18T00:00:00"/>
    <n v="11"/>
    <n v="7"/>
    <n v="9"/>
    <s v="Rajiv Gandhi International Stadium, Uppal"/>
    <n v="11"/>
    <s v="field"/>
    <n v="0"/>
    <n v="1"/>
    <n v="0"/>
    <s v="by wickets"/>
    <n v="7"/>
    <n v="11"/>
    <n v="187"/>
    <n v="482"/>
    <n v="521"/>
    <s v="Hyderabad"/>
    <s v="India"/>
    <s v="Rajiv Gandhi International Stadium, Uppal"/>
    <s v="Hyderabad"/>
    <s v="India"/>
    <n v="2016"/>
    <n v="4"/>
    <s v="Sunrisers Hyderabad"/>
    <s v="SRH"/>
    <s v="Mumbai Indians"/>
    <m/>
    <s v="Sunrisers Hyderabad"/>
    <s v="Standard"/>
    <x v="1"/>
  </r>
  <r>
    <n v="980930"/>
    <d v="2016-04-19T00:00:00"/>
    <n v="4"/>
    <n v="1"/>
    <n v="9"/>
    <s v="Punjab Cricket Association IS Bindra Stadium, Mohali"/>
    <n v="1"/>
    <s v="field"/>
    <n v="0"/>
    <n v="1"/>
    <n v="0"/>
    <s v="by wickets"/>
    <n v="6"/>
    <n v="1"/>
    <n v="46"/>
    <n v="489"/>
    <n v="499"/>
    <s v="Chandigarh"/>
    <s v="India"/>
    <s v="Punjab Cricket Association Is Bindra Stadium, Mohali"/>
    <s v="Chandigarh"/>
    <s v="India"/>
    <n v="2016"/>
    <n v="4"/>
    <s v="Kings XI Punjab"/>
    <s v="KXIP"/>
    <s v="Kolkata Knight Riders"/>
    <m/>
    <s v="Kolkata Knight Riders"/>
    <s v="Standard"/>
    <x v="1"/>
  </r>
  <r>
    <n v="980932"/>
    <d v="2016-04-20T00:00:00"/>
    <n v="7"/>
    <n v="2"/>
    <n v="9"/>
    <s v="Wankhede Stadium"/>
    <n v="7"/>
    <s v="field"/>
    <n v="0"/>
    <n v="1"/>
    <n v="0"/>
    <s v="by wickets"/>
    <n v="6"/>
    <n v="7"/>
    <n v="57"/>
    <n v="495"/>
    <n v="498"/>
    <s v="Mumbai"/>
    <s v="India"/>
    <s v="Wankhede Stadium"/>
    <s v="Mumbai"/>
    <s v="India"/>
    <n v="2016"/>
    <n v="4"/>
    <s v="Mumbai Indians"/>
    <s v="MI"/>
    <s v="Royal Challengers Bangalore"/>
    <m/>
    <s v="Mumbai Indians"/>
    <s v="Standard"/>
    <x v="1"/>
  </r>
  <r>
    <n v="980934"/>
    <d v="2016-04-21T00:00:00"/>
    <n v="13"/>
    <n v="11"/>
    <n v="9"/>
    <s v="Saurashtra Cricket Association Stadium"/>
    <n v="11"/>
    <s v="field"/>
    <n v="0"/>
    <n v="1"/>
    <n v="0"/>
    <s v="by wickets"/>
    <n v="10"/>
    <n v="11"/>
    <n v="299"/>
    <n v="508"/>
    <n v="482"/>
    <s v="Rajkot"/>
    <s v="India"/>
    <s v="Saurashtra Cricket Association Stadium"/>
    <s v="Rajkot"/>
    <s v="India"/>
    <n v="2016"/>
    <n v="4"/>
    <s v="Gujarat Lions"/>
    <s v="GL"/>
    <s v="Sunrisers Hyderabad"/>
    <m/>
    <s v="Sunrisers Hyderabad"/>
    <s v="Standard"/>
    <x v="1"/>
  </r>
  <r>
    <n v="980936"/>
    <d v="2016-04-22T00:00:00"/>
    <n v="12"/>
    <n v="2"/>
    <n v="9"/>
    <s v="Maharashtra Cricket Association Stadium"/>
    <n v="12"/>
    <s v="field"/>
    <n v="0"/>
    <n v="1"/>
    <n v="0"/>
    <s v="by runs"/>
    <n v="13"/>
    <n v="2"/>
    <n v="110"/>
    <n v="505"/>
    <n v="521"/>
    <s v="Pune"/>
    <s v="India"/>
    <s v="Maharashtra Cricket Association Stadium"/>
    <s v="Pune"/>
    <s v="India"/>
    <n v="2016"/>
    <n v="4"/>
    <s v="Rising Pune Supergiants"/>
    <s v="RPS"/>
    <s v="Royal Challengers Bangalore"/>
    <m/>
    <s v="Royal Challengers Bangalore"/>
    <s v="Standard"/>
    <x v="0"/>
  </r>
  <r>
    <n v="980938"/>
    <d v="2016-04-23T00:00:00"/>
    <n v="6"/>
    <n v="7"/>
    <n v="9"/>
    <s v="Feroz Shah Kotla"/>
    <n v="7"/>
    <s v="field"/>
    <n v="0"/>
    <n v="1"/>
    <n v="0"/>
    <s v="by runs"/>
    <n v="10"/>
    <n v="6"/>
    <n v="351"/>
    <n v="489"/>
    <n v="499"/>
    <s v="Delhi"/>
    <s v="India"/>
    <s v="Feroz Shah Kotla"/>
    <s v="Delhi"/>
    <s v="India"/>
    <n v="2016"/>
    <n v="4"/>
    <s v="Delhi Daredevils"/>
    <s v="DD"/>
    <s v="Mumbai Indians"/>
    <m/>
    <s v="Delhi Daredevils"/>
    <s v="Standard"/>
    <x v="0"/>
  </r>
  <r>
    <n v="980940"/>
    <d v="2016-04-23T00:00:00"/>
    <n v="11"/>
    <n v="4"/>
    <n v="9"/>
    <s v="Rajiv Gandhi International Stadium, Uppal"/>
    <n v="11"/>
    <s v="field"/>
    <n v="0"/>
    <n v="1"/>
    <n v="0"/>
    <s v="by wickets"/>
    <n v="5"/>
    <n v="11"/>
    <n v="460"/>
    <n v="495"/>
    <n v="498"/>
    <s v="Hyderabad"/>
    <s v="India"/>
    <s v="Rajiv Gandhi International Stadium, Uppal"/>
    <s v="Hyderabad"/>
    <s v="India"/>
    <n v="2016"/>
    <n v="4"/>
    <s v="Sunrisers Hyderabad"/>
    <s v="SRH"/>
    <s v="Kings XI Punjab"/>
    <m/>
    <s v="Sunrisers Hyderabad"/>
    <s v="Standard"/>
    <x v="1"/>
  </r>
  <r>
    <n v="980942"/>
    <d v="2016-04-24T00:00:00"/>
    <n v="13"/>
    <n v="2"/>
    <n v="9"/>
    <s v="Saurashtra Cricket Association Stadium"/>
    <n v="2"/>
    <s v="bat"/>
    <n v="0"/>
    <n v="1"/>
    <n v="0"/>
    <s v="by wickets"/>
    <n v="6"/>
    <n v="13"/>
    <n v="8"/>
    <n v="508"/>
    <n v="497"/>
    <s v="Rajkot"/>
    <s v="India"/>
    <s v="Saurashtra Cricket Association Stadium"/>
    <s v="Rajkot"/>
    <s v="India"/>
    <n v="2016"/>
    <n v="4"/>
    <s v="Gujarat Lions"/>
    <s v="GL"/>
    <s v="Royal Challengers Bangalore"/>
    <m/>
    <s v="Gujarat Lions"/>
    <s v="Standard"/>
    <x v="1"/>
  </r>
  <r>
    <n v="980944"/>
    <d v="2016-04-24T00:00:00"/>
    <n v="12"/>
    <n v="1"/>
    <n v="9"/>
    <s v="Maharashtra Cricket Association Stadium"/>
    <n v="1"/>
    <s v="field"/>
    <n v="0"/>
    <n v="1"/>
    <n v="0"/>
    <s v="by wickets"/>
    <n v="2"/>
    <n v="1"/>
    <n v="308"/>
    <n v="505"/>
    <n v="511"/>
    <s v="Pune"/>
    <s v="India"/>
    <s v="Maharashtra Cricket Association Stadium"/>
    <s v="Pune"/>
    <s v="India"/>
    <n v="2016"/>
    <n v="4"/>
    <s v="Rising Pune Supergiants"/>
    <s v="RPS"/>
    <s v="Kolkata Knight Riders"/>
    <m/>
    <s v="Kolkata Knight Riders"/>
    <s v="Standard"/>
    <x v="1"/>
  </r>
  <r>
    <n v="980946"/>
    <d v="2016-04-25T00:00:00"/>
    <n v="4"/>
    <n v="7"/>
    <n v="9"/>
    <s v="Punjab Cricket Association IS Bindra Stadium, Mohali"/>
    <n v="4"/>
    <s v="field"/>
    <n v="0"/>
    <n v="1"/>
    <n v="0"/>
    <s v="by runs"/>
    <n v="25"/>
    <n v="7"/>
    <n v="17"/>
    <n v="507"/>
    <n v="518"/>
    <s v="Chandigarh"/>
    <s v="India"/>
    <s v="Punjab Cricket Association Is Bindra Stadium, Mohali"/>
    <s v="Chandigarh"/>
    <s v="India"/>
    <n v="2016"/>
    <n v="4"/>
    <s v="Kings XI Punjab"/>
    <s v="KXIP"/>
    <s v="Mumbai Indians"/>
    <m/>
    <s v="Mumbai Indians"/>
    <s v="Standard"/>
    <x v="0"/>
  </r>
  <r>
    <n v="980948"/>
    <d v="2016-04-26T00:00:00"/>
    <n v="11"/>
    <n v="12"/>
    <n v="9"/>
    <s v="Rajiv Gandhi International Stadium, Uppal"/>
    <n v="12"/>
    <s v="field"/>
    <n v="0"/>
    <n v="1"/>
    <n v="1"/>
    <s v="by runs"/>
    <n v="34"/>
    <n v="12"/>
    <n v="106"/>
    <n v="509"/>
    <n v="498"/>
    <s v="Hyderabad"/>
    <s v="India"/>
    <s v="Rajiv Gandhi International Stadium, Uppal"/>
    <s v="Hyderabad"/>
    <s v="India"/>
    <n v="2016"/>
    <n v="4"/>
    <s v="Sunrisers Hyderabad"/>
    <s v="SRH"/>
    <s v="Rising Pune Supergiants"/>
    <m/>
    <s v="Rising Pune Supergiants"/>
    <s v="Standard"/>
    <x v="0"/>
  </r>
  <r>
    <n v="980950"/>
    <d v="2016-04-27T00:00:00"/>
    <n v="6"/>
    <n v="13"/>
    <n v="9"/>
    <s v="Feroz Shah Kotla"/>
    <n v="6"/>
    <s v="field"/>
    <n v="0"/>
    <n v="1"/>
    <n v="0"/>
    <s v="by runs"/>
    <n v="1"/>
    <n v="13"/>
    <n v="350"/>
    <n v="481"/>
    <n v="489"/>
    <s v="Delhi"/>
    <s v="India"/>
    <s v="Feroz Shah Kotla"/>
    <s v="Delhi"/>
    <s v="India"/>
    <n v="2016"/>
    <n v="4"/>
    <s v="Delhi Daredevils"/>
    <s v="DD"/>
    <s v="Gujarat Lions"/>
    <m/>
    <s v="Gujarat Lions"/>
    <s v="Standard"/>
    <x v="0"/>
  </r>
  <r>
    <n v="980952"/>
    <d v="2016-04-28T00:00:00"/>
    <n v="7"/>
    <n v="1"/>
    <n v="9"/>
    <s v="Wankhede Stadium"/>
    <n v="7"/>
    <s v="field"/>
    <n v="0"/>
    <n v="1"/>
    <n v="0"/>
    <s v="by wickets"/>
    <n v="6"/>
    <n v="7"/>
    <n v="57"/>
    <n v="507"/>
    <n v="518"/>
    <s v="Mumbai"/>
    <s v="India"/>
    <s v="Wankhede Stadium"/>
    <s v="Mumbai"/>
    <s v="India"/>
    <n v="2016"/>
    <n v="4"/>
    <s v="Mumbai Indians"/>
    <s v="MI"/>
    <s v="Kolkata Knight Riders"/>
    <m/>
    <s v="Mumbai Indians"/>
    <s v="Standard"/>
    <x v="1"/>
  </r>
  <r>
    <n v="980954"/>
    <d v="2016-04-29T00:00:00"/>
    <n v="12"/>
    <n v="13"/>
    <n v="9"/>
    <s v="Maharashtra Cricket Association Stadium"/>
    <n v="13"/>
    <s v="field"/>
    <n v="0"/>
    <n v="1"/>
    <n v="0"/>
    <s v="by wickets"/>
    <n v="3"/>
    <n v="13"/>
    <n v="147"/>
    <n v="505"/>
    <n v="497"/>
    <s v="Pune"/>
    <s v="India"/>
    <s v="Maharashtra Cricket Association Stadium"/>
    <s v="Pune"/>
    <s v="India"/>
    <n v="2016"/>
    <n v="4"/>
    <s v="Rising Pune Supergiants"/>
    <s v="RPS"/>
    <s v="Gujarat Lions"/>
    <m/>
    <s v="Gujarat Lions"/>
    <s v="Standard"/>
    <x v="1"/>
  </r>
  <r>
    <n v="980956"/>
    <d v="2016-04-30T00:00:00"/>
    <n v="6"/>
    <n v="1"/>
    <n v="9"/>
    <s v="Feroz Shah Kotla"/>
    <n v="1"/>
    <s v="field"/>
    <n v="0"/>
    <n v="1"/>
    <n v="0"/>
    <s v="by runs"/>
    <n v="27"/>
    <n v="6"/>
    <n v="408"/>
    <n v="510"/>
    <n v="481"/>
    <s v="Delhi"/>
    <s v="India"/>
    <s v="Feroz Shah Kotla"/>
    <s v="Delhi"/>
    <s v="India"/>
    <n v="2016"/>
    <n v="4"/>
    <s v="Delhi Daredevils"/>
    <s v="DD"/>
    <s v="Kolkata Knight Riders"/>
    <m/>
    <s v="Delhi Daredevils"/>
    <s v="Standard"/>
    <x v="0"/>
  </r>
  <r>
    <n v="980958"/>
    <d v="2016-04-30T00:00:00"/>
    <n v="11"/>
    <n v="2"/>
    <n v="9"/>
    <s v="Rajiv Gandhi International Stadium, Uppal"/>
    <n v="2"/>
    <s v="field"/>
    <n v="0"/>
    <n v="1"/>
    <n v="0"/>
    <s v="by runs"/>
    <n v="15"/>
    <n v="11"/>
    <n v="187"/>
    <n v="495"/>
    <n v="482"/>
    <s v="Hyderabad"/>
    <s v="India"/>
    <s v="Rajiv Gandhi International Stadium, Uppal"/>
    <s v="Hyderabad"/>
    <s v="India"/>
    <n v="2016"/>
    <n v="4"/>
    <s v="Sunrisers Hyderabad"/>
    <s v="SRH"/>
    <s v="Royal Challengers Bangalore"/>
    <m/>
    <s v="Sunrisers Hyderabad"/>
    <s v="Standard"/>
    <x v="0"/>
  </r>
  <r>
    <n v="980960"/>
    <d v="2016-05-01T00:00:00"/>
    <n v="13"/>
    <n v="4"/>
    <n v="9"/>
    <s v="Saurashtra Cricket Association Stadium"/>
    <n v="13"/>
    <s v="field"/>
    <n v="0"/>
    <n v="1"/>
    <n v="0"/>
    <s v="by runs"/>
    <n v="23"/>
    <n v="4"/>
    <n v="374"/>
    <n v="497"/>
    <n v="521"/>
    <s v="Rajkot"/>
    <s v="India"/>
    <s v="Saurashtra Cricket Association Stadium"/>
    <s v="Rajkot"/>
    <s v="India"/>
    <n v="2016"/>
    <n v="5"/>
    <s v="Gujarat Lions"/>
    <s v="GL"/>
    <s v="Kings XI Punjab"/>
    <m/>
    <s v="Kings XI Punjab"/>
    <s v="Standard"/>
    <x v="0"/>
  </r>
  <r>
    <n v="980962"/>
    <d v="2016-05-01T00:00:00"/>
    <n v="12"/>
    <n v="7"/>
    <n v="9"/>
    <s v="Maharashtra Cricket Association Stadium"/>
    <n v="7"/>
    <s v="field"/>
    <n v="0"/>
    <n v="1"/>
    <n v="0"/>
    <s v="by wickets"/>
    <n v="8"/>
    <n v="7"/>
    <n v="57"/>
    <n v="509"/>
    <n v="518"/>
    <s v="Pune"/>
    <s v="India"/>
    <s v="Maharashtra Cricket Association Stadium"/>
    <s v="Pune"/>
    <s v="India"/>
    <n v="2016"/>
    <n v="5"/>
    <s v="Rising Pune Supergiants"/>
    <s v="RPS"/>
    <s v="Mumbai Indians"/>
    <m/>
    <s v="Mumbai Indians"/>
    <s v="Standard"/>
    <x v="1"/>
  </r>
  <r>
    <n v="980964"/>
    <d v="2016-05-02T00:00:00"/>
    <n v="2"/>
    <n v="1"/>
    <n v="9"/>
    <s v="M Chinnaswamy Stadium"/>
    <n v="1"/>
    <s v="field"/>
    <n v="0"/>
    <n v="1"/>
    <n v="0"/>
    <s v="by wickets"/>
    <n v="5"/>
    <n v="1"/>
    <n v="334"/>
    <n v="481"/>
    <n v="489"/>
    <s v="Bangalore"/>
    <s v="India"/>
    <s v="M Chinnaswamy Stadium"/>
    <s v="Bangalore"/>
    <s v="India"/>
    <n v="2016"/>
    <n v="5"/>
    <s v="Royal Challengers Bangalore"/>
    <s v="RCB"/>
    <s v="Kolkata Knight Riders"/>
    <m/>
    <s v="Kolkata Knight Riders"/>
    <s v="Standard"/>
    <x v="1"/>
  </r>
  <r>
    <n v="980966"/>
    <d v="2016-05-03T00:00:00"/>
    <n v="13"/>
    <n v="6"/>
    <n v="9"/>
    <s v="Saurashtra Cricket Association Stadium"/>
    <n v="6"/>
    <s v="field"/>
    <n v="0"/>
    <n v="1"/>
    <n v="0"/>
    <s v="by wickets"/>
    <n v="8"/>
    <n v="6"/>
    <n v="420"/>
    <n v="505"/>
    <n v="497"/>
    <s v="Rajkot"/>
    <s v="India"/>
    <s v="Saurashtra Cricket Association Stadium"/>
    <s v="Rajkot"/>
    <s v="India"/>
    <n v="2016"/>
    <n v="5"/>
    <s v="Gujarat Lions"/>
    <s v="GL"/>
    <s v="Delhi Daredevils"/>
    <m/>
    <s v="Delhi Daredevils"/>
    <s v="Standard"/>
    <x v="1"/>
  </r>
  <r>
    <n v="980968"/>
    <d v="2016-05-04T00:00:00"/>
    <n v="1"/>
    <n v="4"/>
    <n v="9"/>
    <s v="Eden Gardens"/>
    <n v="4"/>
    <s v="field"/>
    <n v="0"/>
    <n v="1"/>
    <n v="0"/>
    <s v="by runs"/>
    <n v="7"/>
    <n v="1"/>
    <n v="334"/>
    <n v="495"/>
    <n v="482"/>
    <s v="Kolkata"/>
    <s v="India"/>
    <s v="Eden Gardens"/>
    <s v="Kolkata"/>
    <s v="India"/>
    <n v="2016"/>
    <n v="5"/>
    <s v="Kolkata Knight Riders"/>
    <s v="KKR"/>
    <s v="Kings XI Punjab"/>
    <m/>
    <s v="Kolkata Knight Riders"/>
    <s v="Standard"/>
    <x v="0"/>
  </r>
  <r>
    <n v="980970"/>
    <d v="2016-05-05T00:00:00"/>
    <n v="6"/>
    <n v="12"/>
    <n v="9"/>
    <s v="Feroz Shah Kotla"/>
    <n v="12"/>
    <s v="field"/>
    <n v="0"/>
    <n v="1"/>
    <n v="0"/>
    <s v="by wickets"/>
    <n v="7"/>
    <n v="12"/>
    <n v="85"/>
    <n v="499"/>
    <n v="518"/>
    <s v="Delhi"/>
    <s v="India"/>
    <s v="Feroz Shah Kotla"/>
    <s v="Delhi"/>
    <s v="India"/>
    <n v="2016"/>
    <n v="5"/>
    <s v="Delhi Daredevils"/>
    <s v="DD"/>
    <s v="Rising Pune Supergiants"/>
    <m/>
    <s v="Rising Pune Supergiants"/>
    <s v="Standard"/>
    <x v="1"/>
  </r>
  <r>
    <n v="980972"/>
    <d v="2016-05-06T00:00:00"/>
    <n v="11"/>
    <n v="13"/>
    <n v="9"/>
    <s v="Rajiv Gandhi International Stadium, Uppal"/>
    <n v="11"/>
    <s v="field"/>
    <n v="0"/>
    <n v="1"/>
    <n v="0"/>
    <s v="by wickets"/>
    <n v="5"/>
    <n v="11"/>
    <n v="299"/>
    <n v="481"/>
    <n v="489"/>
    <s v="Hyderabad"/>
    <s v="India"/>
    <s v="Rajiv Gandhi International Stadium, Uppal"/>
    <s v="Hyderabad"/>
    <s v="India"/>
    <n v="2016"/>
    <n v="5"/>
    <s v="Sunrisers Hyderabad"/>
    <s v="SRH"/>
    <s v="Gujarat Lions"/>
    <m/>
    <s v="Sunrisers Hyderabad"/>
    <s v="Standard"/>
    <x v="1"/>
  </r>
  <r>
    <n v="980974"/>
    <d v="2016-05-07T00:00:00"/>
    <n v="2"/>
    <n v="12"/>
    <n v="9"/>
    <s v="M Chinnaswamy Stadium"/>
    <n v="2"/>
    <s v="field"/>
    <n v="0"/>
    <n v="1"/>
    <n v="0"/>
    <s v="by wickets"/>
    <n v="7"/>
    <n v="2"/>
    <n v="8"/>
    <n v="505"/>
    <n v="497"/>
    <s v="Bangalore"/>
    <s v="India"/>
    <s v="M Chinnaswamy Stadium"/>
    <s v="Bangalore"/>
    <s v="India"/>
    <n v="2016"/>
    <n v="5"/>
    <s v="Royal Challengers Bangalore"/>
    <s v="RCB"/>
    <s v="Rising Pune Supergiants"/>
    <m/>
    <s v="Royal Challengers Bangalore"/>
    <s v="Standard"/>
    <x v="1"/>
  </r>
  <r>
    <n v="980976"/>
    <d v="2016-05-07T00:00:00"/>
    <n v="4"/>
    <n v="6"/>
    <n v="9"/>
    <s v="Punjab Cricket Association IS Bindra Stadium, Mohali"/>
    <n v="6"/>
    <s v="field"/>
    <n v="0"/>
    <n v="1"/>
    <n v="0"/>
    <s v="by runs"/>
    <n v="9"/>
    <n v="4"/>
    <n v="409"/>
    <n v="482"/>
    <n v="498"/>
    <s v="Chandigarh"/>
    <s v="India"/>
    <s v="Punjab Cricket Association Is Bindra Stadium, Mohali"/>
    <s v="Chandigarh"/>
    <s v="India"/>
    <n v="2016"/>
    <n v="5"/>
    <s v="Kings XI Punjab"/>
    <s v="KXIP"/>
    <s v="Delhi Daredevils"/>
    <m/>
    <s v="Kings XI Punjab"/>
    <s v="Standard"/>
    <x v="0"/>
  </r>
  <r>
    <n v="980978"/>
    <d v="2016-05-08T00:00:00"/>
    <n v="7"/>
    <n v="11"/>
    <n v="9"/>
    <s v="Dr. Y.S. Rajasekhara Reddy ACA-VDCA Cricket Stadium"/>
    <n v="7"/>
    <s v="field"/>
    <n v="0"/>
    <n v="1"/>
    <n v="0"/>
    <s v="by runs"/>
    <n v="85"/>
    <n v="11"/>
    <n v="73"/>
    <n v="489"/>
    <n v="499"/>
    <s v="Visakhapatnam"/>
    <s v="India"/>
    <s v="Dr. Y.S. Rajasekhara Reddy Aca-Vdca Cricket Stadium"/>
    <s v="Visakhapatnam"/>
    <s v="India"/>
    <n v="2016"/>
    <n v="5"/>
    <s v="Mumbai Indians"/>
    <s v="MI"/>
    <s v="Sunrisers Hyderabad"/>
    <m/>
    <s v="Sunrisers Hyderabad"/>
    <s v="Standard"/>
    <x v="0"/>
  </r>
  <r>
    <n v="980980"/>
    <d v="2016-05-08T00:00:00"/>
    <n v="1"/>
    <n v="13"/>
    <n v="9"/>
    <s v="Eden Gardens"/>
    <n v="13"/>
    <s v="field"/>
    <n v="0"/>
    <n v="1"/>
    <n v="0"/>
    <s v="by wickets"/>
    <n v="5"/>
    <n v="13"/>
    <n v="14"/>
    <n v="481"/>
    <n v="518"/>
    <s v="Kolkata"/>
    <s v="India"/>
    <s v="Eden Gardens"/>
    <s v="Kolkata"/>
    <s v="India"/>
    <n v="2016"/>
    <n v="5"/>
    <s v="Kolkata Knight Riders"/>
    <s v="KKR"/>
    <s v="Gujarat Lions"/>
    <m/>
    <s v="Gujarat Lions"/>
    <s v="Standard"/>
    <x v="1"/>
  </r>
  <r>
    <n v="980982"/>
    <d v="2016-05-09T00:00:00"/>
    <n v="4"/>
    <n v="2"/>
    <n v="9"/>
    <s v="Punjab Cricket Association IS Bindra Stadium, Mohali"/>
    <n v="4"/>
    <s v="field"/>
    <n v="0"/>
    <n v="1"/>
    <n v="0"/>
    <s v="by runs"/>
    <n v="1"/>
    <n v="2"/>
    <n v="32"/>
    <n v="495"/>
    <n v="482"/>
    <s v="Chandigarh"/>
    <s v="India"/>
    <s v="Punjab Cricket Association Is Bindra Stadium, Mohali"/>
    <s v="Chandigarh"/>
    <s v="India"/>
    <n v="2016"/>
    <n v="5"/>
    <s v="Kings XI Punjab"/>
    <s v="KXIP"/>
    <s v="Royal Challengers Bangalore"/>
    <m/>
    <s v="Royal Challengers Bangalore"/>
    <s v="Standard"/>
    <x v="0"/>
  </r>
  <r>
    <n v="980984"/>
    <d v="2016-05-10T00:00:00"/>
    <n v="12"/>
    <n v="11"/>
    <n v="9"/>
    <s v="Dr. Y.S. Rajasekhara Reddy ACA-VDCA Cricket Stadium"/>
    <n v="11"/>
    <s v="bat"/>
    <n v="0"/>
    <n v="1"/>
    <n v="0"/>
    <s v="by runs"/>
    <n v="4"/>
    <n v="11"/>
    <n v="430"/>
    <n v="505"/>
    <n v="521"/>
    <s v="Visakhapatnam"/>
    <s v="India"/>
    <s v="Dr. Y.S. Rajasekhara Reddy Aca-Vdca Cricket Stadium"/>
    <s v="Visakhapatnam"/>
    <s v="India"/>
    <n v="2016"/>
    <n v="5"/>
    <s v="Rising Pune Supergiants"/>
    <s v="RPS"/>
    <s v="Sunrisers Hyderabad"/>
    <m/>
    <s v="Sunrisers Hyderabad"/>
    <s v="Standard"/>
    <x v="0"/>
  </r>
  <r>
    <n v="980986"/>
    <d v="2016-05-11T00:00:00"/>
    <n v="2"/>
    <n v="7"/>
    <n v="9"/>
    <s v="M Chinnaswamy Stadium"/>
    <n v="7"/>
    <s v="field"/>
    <n v="0"/>
    <n v="1"/>
    <n v="0"/>
    <s v="by wickets"/>
    <n v="6"/>
    <n v="7"/>
    <n v="413"/>
    <n v="509"/>
    <n v="499"/>
    <s v="Bangalore"/>
    <s v="India"/>
    <s v="M Chinnaswamy Stadium"/>
    <s v="Bangalore"/>
    <s v="India"/>
    <n v="2016"/>
    <n v="5"/>
    <s v="Royal Challengers Bangalore"/>
    <s v="RCB"/>
    <s v="Mumbai Indians"/>
    <m/>
    <s v="Mumbai Indians"/>
    <s v="Standard"/>
    <x v="1"/>
  </r>
  <r>
    <n v="980988"/>
    <d v="2016-05-12T00:00:00"/>
    <n v="11"/>
    <n v="6"/>
    <n v="9"/>
    <s v="Rajiv Gandhi International Stadium, Uppal"/>
    <n v="6"/>
    <s v="field"/>
    <n v="0"/>
    <n v="1"/>
    <n v="0"/>
    <s v="by wickets"/>
    <n v="7"/>
    <n v="6"/>
    <n v="350"/>
    <n v="508"/>
    <n v="481"/>
    <s v="Hyderabad"/>
    <s v="India"/>
    <s v="Rajiv Gandhi International Stadium, Uppal"/>
    <s v="Hyderabad"/>
    <s v="India"/>
    <n v="2016"/>
    <n v="5"/>
    <s v="Sunrisers Hyderabad"/>
    <s v="SRH"/>
    <s v="Delhi Daredevils"/>
    <m/>
    <s v="Delhi Daredevils"/>
    <s v="Standard"/>
    <x v="1"/>
  </r>
  <r>
    <n v="980990"/>
    <d v="2016-05-13T00:00:00"/>
    <n v="7"/>
    <n v="4"/>
    <n v="9"/>
    <s v="Dr. Y.S. Rajasekhara Reddy ACA-VDCA Cricket Stadium"/>
    <n v="7"/>
    <s v="bat"/>
    <n v="0"/>
    <n v="1"/>
    <n v="0"/>
    <s v="by wickets"/>
    <n v="7"/>
    <n v="4"/>
    <n v="409"/>
    <n v="482"/>
    <n v="498"/>
    <s v="Visakhapatnam"/>
    <s v="India"/>
    <s v="Dr. Y.S. Rajasekhara Reddy Aca-Vdca Cricket Stadium"/>
    <s v="Visakhapatnam"/>
    <s v="India"/>
    <n v="2016"/>
    <n v="5"/>
    <s v="Mumbai Indians"/>
    <s v="MI"/>
    <s v="Kings XI Punjab"/>
    <m/>
    <s v="Kings XI Punjab"/>
    <s v="Standard"/>
    <x v="1"/>
  </r>
  <r>
    <n v="980992"/>
    <d v="2016-05-14T00:00:00"/>
    <n v="2"/>
    <n v="13"/>
    <n v="9"/>
    <s v="M Chinnaswamy Stadium"/>
    <n v="13"/>
    <s v="field"/>
    <n v="0"/>
    <n v="1"/>
    <n v="0"/>
    <s v="by runs"/>
    <n v="144"/>
    <n v="2"/>
    <n v="110"/>
    <n v="509"/>
    <n v="521"/>
    <s v="Bangalore"/>
    <s v="India"/>
    <s v="M Chinnaswamy Stadium"/>
    <s v="Bangalore"/>
    <s v="India"/>
    <n v="2016"/>
    <n v="5"/>
    <s v="Royal Challengers Bangalore"/>
    <s v="RCB"/>
    <s v="Gujarat Lions"/>
    <m/>
    <s v="Royal Challengers Bangalore"/>
    <s v="Standard"/>
    <x v="0"/>
  </r>
  <r>
    <n v="980994"/>
    <d v="2016-05-14T00:00:00"/>
    <n v="1"/>
    <n v="12"/>
    <n v="9"/>
    <s v="Eden Gardens"/>
    <n v="12"/>
    <s v="bat"/>
    <n v="0"/>
    <n v="1"/>
    <n v="1"/>
    <s v="by wickets"/>
    <n v="8"/>
    <n v="1"/>
    <n v="31"/>
    <n v="511"/>
    <n v="497"/>
    <s v="Kolkata"/>
    <s v="India"/>
    <s v="Eden Gardens"/>
    <s v="Kolkata"/>
    <s v="India"/>
    <n v="2016"/>
    <n v="5"/>
    <s v="Kolkata Knight Riders"/>
    <s v="KKR"/>
    <s v="Rising Pune Supergiants"/>
    <m/>
    <s v="Kolkata Knight Riders"/>
    <s v="Standard"/>
    <x v="1"/>
  </r>
  <r>
    <n v="980996"/>
    <d v="2016-05-15T00:00:00"/>
    <n v="4"/>
    <n v="11"/>
    <n v="9"/>
    <s v="Punjab Cricket Association IS Bindra Stadium, Mohali"/>
    <n v="4"/>
    <s v="bat"/>
    <n v="0"/>
    <n v="1"/>
    <n v="0"/>
    <s v="by wickets"/>
    <n v="7"/>
    <n v="11"/>
    <n v="427"/>
    <n v="510"/>
    <n v="481"/>
    <s v="Chandigarh"/>
    <s v="India"/>
    <s v="Punjab Cricket Association Is Bindra Stadium, Mohali"/>
    <s v="Chandigarh"/>
    <s v="India"/>
    <n v="2016"/>
    <n v="5"/>
    <s v="Kings XI Punjab"/>
    <s v="KXIP"/>
    <s v="Sunrisers Hyderabad"/>
    <m/>
    <s v="Sunrisers Hyderabad"/>
    <s v="Standard"/>
    <x v="1"/>
  </r>
  <r>
    <n v="980998"/>
    <d v="2016-05-15T00:00:00"/>
    <n v="7"/>
    <n v="6"/>
    <n v="9"/>
    <s v="Dr. Y.S. Rajasekhara Reddy ACA-VDCA Cricket Stadium"/>
    <n v="6"/>
    <s v="field"/>
    <n v="0"/>
    <n v="1"/>
    <n v="0"/>
    <s v="by runs"/>
    <n v="80"/>
    <n v="7"/>
    <n v="413"/>
    <n v="507"/>
    <n v="498"/>
    <s v="Visakhapatnam"/>
    <s v="India"/>
    <s v="Dr. Y.S. Rajasekhara Reddy Aca-Vdca Cricket Stadium"/>
    <s v="Visakhapatnam"/>
    <s v="India"/>
    <n v="2016"/>
    <n v="5"/>
    <s v="Mumbai Indians"/>
    <s v="MI"/>
    <s v="Delhi Daredevils"/>
    <m/>
    <s v="Mumbai Indians"/>
    <s v="Standard"/>
    <x v="0"/>
  </r>
  <r>
    <n v="981000"/>
    <d v="2016-05-16T00:00:00"/>
    <n v="1"/>
    <n v="2"/>
    <n v="9"/>
    <s v="Eden Gardens"/>
    <n v="2"/>
    <s v="field"/>
    <n v="0"/>
    <n v="1"/>
    <n v="0"/>
    <s v="by wickets"/>
    <n v="9"/>
    <n v="2"/>
    <n v="8"/>
    <n v="505"/>
    <n v="511"/>
    <s v="Kolkata"/>
    <s v="India"/>
    <s v="Eden Gardens"/>
    <s v="Kolkata"/>
    <s v="India"/>
    <n v="2016"/>
    <n v="5"/>
    <s v="Kolkata Knight Riders"/>
    <s v="KKR"/>
    <s v="Royal Challengers Bangalore"/>
    <m/>
    <s v="Royal Challengers Bangalore"/>
    <s v="Standard"/>
    <x v="1"/>
  </r>
  <r>
    <n v="981002"/>
    <d v="2016-05-17T00:00:00"/>
    <n v="12"/>
    <n v="6"/>
    <n v="9"/>
    <s v="Dr. Y.S. Rajasekhara Reddy ACA-VDCA Cricket Stadium"/>
    <n v="12"/>
    <s v="field"/>
    <n v="0"/>
    <n v="1"/>
    <n v="1"/>
    <s v="by runs"/>
    <n v="19"/>
    <n v="12"/>
    <n v="106"/>
    <n v="507"/>
    <n v="499"/>
    <s v="Visakhapatnam"/>
    <s v="India"/>
    <s v="Dr. Y.S. Rajasekhara Reddy Aca-Vdca Cricket Stadium"/>
    <s v="Visakhapatnam"/>
    <s v="India"/>
    <n v="2016"/>
    <n v="5"/>
    <s v="Rising Pune Supergiants"/>
    <s v="RPS"/>
    <s v="Delhi Daredevils"/>
    <m/>
    <s v="Rising Pune Supergiants"/>
    <s v="Standard"/>
    <x v="0"/>
  </r>
  <r>
    <n v="981004"/>
    <d v="2016-05-18T00:00:00"/>
    <n v="2"/>
    <n v="4"/>
    <n v="9"/>
    <s v="M Chinnaswamy Stadium"/>
    <n v="4"/>
    <s v="field"/>
    <n v="0"/>
    <n v="1"/>
    <n v="1"/>
    <s v="by runs"/>
    <n v="82"/>
    <n v="2"/>
    <n v="8"/>
    <n v="510"/>
    <n v="481"/>
    <s v="Bangalore"/>
    <s v="India"/>
    <s v="M Chinnaswamy Stadium"/>
    <s v="Bangalore"/>
    <s v="India"/>
    <n v="2016"/>
    <n v="5"/>
    <s v="Royal Challengers Bangalore"/>
    <s v="RCB"/>
    <s v="Kings XI Punjab"/>
    <m/>
    <s v="Royal Challengers Bangalore"/>
    <s v="Standard"/>
    <x v="0"/>
  </r>
  <r>
    <n v="981006"/>
    <d v="2016-05-19T00:00:00"/>
    <n v="13"/>
    <n v="1"/>
    <n v="9"/>
    <s v="Green Park"/>
    <n v="13"/>
    <s v="field"/>
    <n v="0"/>
    <n v="1"/>
    <n v="0"/>
    <s v="by wickets"/>
    <n v="6"/>
    <n v="13"/>
    <n v="147"/>
    <n v="495"/>
    <n v="498"/>
    <s v="Kanpur"/>
    <s v="India"/>
    <s v="Green Park"/>
    <s v="Kanpur"/>
    <s v="India"/>
    <n v="2016"/>
    <n v="5"/>
    <s v="Gujarat Lions"/>
    <s v="GL"/>
    <s v="Kolkata Knight Riders"/>
    <m/>
    <s v="Gujarat Lions"/>
    <s v="Standard"/>
    <x v="1"/>
  </r>
  <r>
    <n v="981008"/>
    <d v="2016-05-20T00:00:00"/>
    <n v="6"/>
    <n v="11"/>
    <n v="9"/>
    <s v="Shaheed Veer Narayan Singh International Stadium"/>
    <n v="6"/>
    <s v="field"/>
    <n v="0"/>
    <n v="1"/>
    <n v="0"/>
    <s v="by wickets"/>
    <n v="6"/>
    <n v="6"/>
    <n v="339"/>
    <n v="511"/>
    <n v="497"/>
    <s v="Raipur"/>
    <s v="India"/>
    <s v="Shaheed Veer Narayan Singh International Stadium"/>
    <s v="Raipur"/>
    <s v="India"/>
    <n v="2016"/>
    <n v="5"/>
    <s v="Delhi Daredevils"/>
    <s v="DD"/>
    <s v="Sunrisers Hyderabad"/>
    <m/>
    <s v="Delhi Daredevils"/>
    <s v="Standard"/>
    <x v="1"/>
  </r>
  <r>
    <n v="981010"/>
    <d v="2016-05-21T00:00:00"/>
    <n v="12"/>
    <n v="4"/>
    <n v="9"/>
    <s v="Dr. Y.S. Rajasekhara Reddy ACA-VDCA Cricket Stadium"/>
    <n v="4"/>
    <s v="bat"/>
    <n v="0"/>
    <n v="1"/>
    <n v="0"/>
    <s v="by wickets"/>
    <n v="4"/>
    <n v="12"/>
    <n v="20"/>
    <n v="482"/>
    <n v="507"/>
    <s v="Visakhapatnam"/>
    <s v="India"/>
    <s v="Dr. Y.S. Rajasekhara Reddy Aca-Vdca Cricket Stadium"/>
    <s v="Visakhapatnam"/>
    <s v="India"/>
    <n v="2016"/>
    <n v="5"/>
    <s v="Rising Pune Supergiants"/>
    <s v="RPS"/>
    <s v="Kings XI Punjab"/>
    <m/>
    <s v="Rising Pune Supergiants"/>
    <s v="Standard"/>
    <x v="1"/>
  </r>
  <r>
    <n v="981012"/>
    <d v="2016-05-21T00:00:00"/>
    <n v="13"/>
    <n v="7"/>
    <n v="9"/>
    <s v="Green Park"/>
    <n v="13"/>
    <s v="field"/>
    <n v="0"/>
    <n v="1"/>
    <n v="0"/>
    <s v="by wickets"/>
    <n v="6"/>
    <n v="13"/>
    <n v="21"/>
    <n v="495"/>
    <n v="498"/>
    <s v="Kanpur"/>
    <s v="India"/>
    <s v="Green Park"/>
    <s v="Kanpur"/>
    <s v="India"/>
    <n v="2016"/>
    <n v="5"/>
    <s v="Gujarat Lions"/>
    <s v="GL"/>
    <s v="Mumbai Indians"/>
    <m/>
    <s v="Gujarat Lions"/>
    <s v="Standard"/>
    <x v="1"/>
  </r>
  <r>
    <n v="981014"/>
    <d v="2016-05-22T00:00:00"/>
    <n v="1"/>
    <n v="11"/>
    <n v="9"/>
    <s v="Eden Gardens"/>
    <n v="11"/>
    <s v="field"/>
    <n v="0"/>
    <n v="1"/>
    <n v="0"/>
    <s v="by runs"/>
    <n v="22"/>
    <n v="1"/>
    <n v="31"/>
    <n v="510"/>
    <n v="481"/>
    <s v="Kolkata"/>
    <s v="India"/>
    <s v="Eden Gardens"/>
    <s v="Kolkata"/>
    <s v="India"/>
    <n v="2016"/>
    <n v="5"/>
    <s v="Kolkata Knight Riders"/>
    <s v="KKR"/>
    <s v="Sunrisers Hyderabad"/>
    <m/>
    <s v="Kolkata Knight Riders"/>
    <s v="Standard"/>
    <x v="0"/>
  </r>
  <r>
    <n v="981016"/>
    <d v="2016-05-22T00:00:00"/>
    <n v="6"/>
    <n v="2"/>
    <n v="9"/>
    <s v="Shaheed Veer Narayan Singh International Stadium"/>
    <n v="2"/>
    <s v="field"/>
    <n v="0"/>
    <n v="1"/>
    <n v="0"/>
    <s v="by wickets"/>
    <n v="6"/>
    <n v="2"/>
    <n v="8"/>
    <n v="511"/>
    <n v="497"/>
    <s v="Raipur"/>
    <s v="India"/>
    <s v="Shaheed Veer Narayan Singh International Stadium"/>
    <s v="Raipur"/>
    <s v="India"/>
    <n v="2016"/>
    <n v="5"/>
    <s v="Delhi Daredevils"/>
    <s v="DD"/>
    <s v="Royal Challengers Bangalore"/>
    <m/>
    <s v="Royal Challengers Bangalore"/>
    <s v="Standard"/>
    <x v="1"/>
  </r>
  <r>
    <n v="981018"/>
    <d v="2016-05-24T00:00:00"/>
    <n v="13"/>
    <n v="2"/>
    <n v="9"/>
    <s v="M Chinnaswamy Stadium"/>
    <n v="2"/>
    <s v="field"/>
    <n v="0"/>
    <n v="1"/>
    <n v="0"/>
    <s v="by wickets"/>
    <n v="4"/>
    <n v="2"/>
    <n v="110"/>
    <n v="495"/>
    <n v="482"/>
    <s v="Bangalore"/>
    <s v="India"/>
    <s v="M Chinnaswamy Stadium"/>
    <s v="Bangalore"/>
    <s v="India"/>
    <n v="2016"/>
    <n v="5"/>
    <s v="Gujarat Lions"/>
    <s v="GL"/>
    <s v="Royal Challengers Bangalore"/>
    <m/>
    <s v="Royal Challengers Bangalore"/>
    <s v="Standard"/>
    <x v="1"/>
  </r>
  <r>
    <n v="981020"/>
    <d v="2016-05-25T00:00:00"/>
    <n v="11"/>
    <n v="1"/>
    <n v="9"/>
    <s v="Feroz Shah Kotla"/>
    <n v="1"/>
    <s v="field"/>
    <n v="0"/>
    <n v="1"/>
    <n v="0"/>
    <s v="by runs"/>
    <n v="22"/>
    <n v="11"/>
    <n v="163"/>
    <n v="481"/>
    <n v="499"/>
    <s v="Delhi"/>
    <s v="India"/>
    <s v="Feroz Shah Kotla"/>
    <s v="Delhi"/>
    <s v="India"/>
    <n v="2016"/>
    <n v="5"/>
    <s v="Sunrisers Hyderabad"/>
    <s v="SRH"/>
    <s v="Kolkata Knight Riders"/>
    <m/>
    <s v="Sunrisers Hyderabad"/>
    <s v="Standard"/>
    <x v="0"/>
  </r>
  <r>
    <n v="981022"/>
    <d v="2016-05-27T00:00:00"/>
    <n v="13"/>
    <n v="11"/>
    <n v="9"/>
    <s v="Feroz Shah Kotla"/>
    <n v="11"/>
    <s v="field"/>
    <n v="0"/>
    <n v="1"/>
    <n v="0"/>
    <s v="by wickets"/>
    <n v="4"/>
    <n v="11"/>
    <n v="187"/>
    <n v="481"/>
    <n v="498"/>
    <s v="Delhi"/>
    <s v="India"/>
    <s v="Feroz Shah Kotla"/>
    <s v="Delhi"/>
    <s v="India"/>
    <n v="2016"/>
    <n v="5"/>
    <s v="Gujarat Lions"/>
    <s v="GL"/>
    <s v="Sunrisers Hyderabad"/>
    <m/>
    <s v="Sunrisers Hyderabad"/>
    <s v="Standard"/>
    <x v="1"/>
  </r>
  <r>
    <n v="981024"/>
    <d v="2016-05-29T00:00:00"/>
    <n v="2"/>
    <n v="11"/>
    <n v="9"/>
    <s v="M Chinnaswamy Stadium"/>
    <n v="11"/>
    <s v="bat"/>
    <n v="0"/>
    <n v="1"/>
    <n v="0"/>
    <s v="by runs"/>
    <n v="8"/>
    <n v="11"/>
    <n v="385"/>
    <n v="482"/>
    <n v="497"/>
    <s v="Bangalore"/>
    <s v="India"/>
    <s v="M Chinnaswamy Stadium"/>
    <s v="Bangalore"/>
    <s v="India"/>
    <n v="2016"/>
    <n v="5"/>
    <s v="Royal Challengers Bangalore"/>
    <s v="RCB"/>
    <s v="Sunrisers Hyderabad"/>
    <m/>
    <s v="Sunrisers Hyderabad"/>
    <s v="Standar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335987"/>
    <d v="2008-04-18T00:00:00"/>
    <n v="2"/>
    <n v="1"/>
    <x v="0"/>
    <s v="M Chinnaswamy Stadium"/>
    <n v="2"/>
    <x v="0"/>
    <n v="0"/>
    <n v="1"/>
    <n v="0"/>
    <x v="0"/>
    <n v="140"/>
    <n v="1"/>
    <n v="2"/>
    <n v="470"/>
    <n v="477"/>
    <s v="Bangalore"/>
    <s v="India"/>
    <x v="0"/>
    <x v="0"/>
    <s v="India"/>
    <n v="2008"/>
    <n v="4"/>
    <s v="Royal Challengers Bangalore"/>
    <s v="RCB"/>
    <s v="Kolkata Knight Riders"/>
    <x v="0"/>
    <x v="0"/>
    <s v="Standard"/>
    <x v="0"/>
    <n v="0"/>
  </r>
  <r>
    <n v="335988"/>
    <d v="2008-04-19T00:00:00"/>
    <n v="4"/>
    <n v="3"/>
    <x v="0"/>
    <s v="Punjab Cricket Association Stadium, Mohali"/>
    <n v="3"/>
    <x v="1"/>
    <n v="0"/>
    <n v="1"/>
    <n v="0"/>
    <x v="0"/>
    <n v="33"/>
    <n v="3"/>
    <n v="19"/>
    <n v="471"/>
    <n v="487"/>
    <s v="Chandigarh"/>
    <s v="India"/>
    <x v="1"/>
    <x v="1"/>
    <s v="India"/>
    <n v="2008"/>
    <n v="4"/>
    <s v="Kings XI Punjab"/>
    <s v="KXIP"/>
    <s v="Chennai Super Kings"/>
    <x v="1"/>
    <x v="1"/>
    <s v="Standard"/>
    <x v="0"/>
    <n v="1"/>
  </r>
  <r>
    <n v="335989"/>
    <d v="2008-04-19T00:00:00"/>
    <n v="6"/>
    <n v="5"/>
    <x v="0"/>
    <s v="Feroz Shah Kotla"/>
    <n v="5"/>
    <x v="1"/>
    <n v="0"/>
    <n v="1"/>
    <n v="0"/>
    <x v="1"/>
    <n v="9"/>
    <n v="6"/>
    <n v="90"/>
    <n v="472"/>
    <n v="512"/>
    <s v="Delhi"/>
    <s v="India"/>
    <x v="2"/>
    <x v="2"/>
    <s v="India"/>
    <n v="2008"/>
    <n v="4"/>
    <s v="Delhi Daredevils"/>
    <s v="DD"/>
    <s v="Rajasthan Royals"/>
    <x v="2"/>
    <x v="2"/>
    <s v="Standard"/>
    <x v="1"/>
    <n v="0"/>
  </r>
  <r>
    <n v="335990"/>
    <d v="2008-04-20T00:00:00"/>
    <n v="7"/>
    <n v="2"/>
    <x v="0"/>
    <s v="Wankhede Stadium"/>
    <n v="7"/>
    <x v="1"/>
    <n v="0"/>
    <n v="1"/>
    <n v="0"/>
    <x v="1"/>
    <n v="5"/>
    <n v="2"/>
    <n v="11"/>
    <n v="473"/>
    <n v="476"/>
    <s v="Mumbai"/>
    <s v="India"/>
    <x v="3"/>
    <x v="3"/>
    <s v="India"/>
    <n v="2008"/>
    <n v="4"/>
    <s v="Mumbai Indians"/>
    <s v="MI"/>
    <s v="Royal Challengers Bangalore"/>
    <x v="3"/>
    <x v="3"/>
    <s v="Standard"/>
    <x v="1"/>
    <n v="0"/>
  </r>
  <r>
    <n v="335991"/>
    <d v="2008-04-20T00:00:00"/>
    <n v="1"/>
    <n v="8"/>
    <x v="0"/>
    <s v="Eden Gardens"/>
    <n v="8"/>
    <x v="1"/>
    <n v="0"/>
    <n v="1"/>
    <n v="0"/>
    <x v="1"/>
    <n v="5"/>
    <n v="1"/>
    <n v="4"/>
    <n v="474"/>
    <n v="486"/>
    <s v="Kolkata"/>
    <s v="India"/>
    <x v="4"/>
    <x v="4"/>
    <s v="India"/>
    <n v="2008"/>
    <n v="4"/>
    <s v="Kolkata Knight Riders"/>
    <s v="KKR"/>
    <s v="Deccan Chargers"/>
    <x v="4"/>
    <x v="0"/>
    <s v="Standard"/>
    <x v="1"/>
    <n v="0"/>
  </r>
  <r>
    <n v="335992"/>
    <d v="2008-04-21T00:00:00"/>
    <n v="5"/>
    <n v="4"/>
    <x v="0"/>
    <s v="Sawai Mansingh Stadium"/>
    <n v="4"/>
    <x v="1"/>
    <n v="0"/>
    <n v="1"/>
    <n v="0"/>
    <x v="1"/>
    <n v="6"/>
    <n v="5"/>
    <n v="32"/>
    <n v="472"/>
    <n v="513"/>
    <s v="Jaipur"/>
    <s v="India"/>
    <x v="5"/>
    <x v="5"/>
    <s v="India"/>
    <n v="2008"/>
    <n v="4"/>
    <s v="Rajasthan Royals"/>
    <s v="RR"/>
    <s v="Kings XI Punjab"/>
    <x v="5"/>
    <x v="4"/>
    <s v="Standard"/>
    <x v="1"/>
    <n v="0"/>
  </r>
  <r>
    <n v="335993"/>
    <d v="2008-04-22T00:00:00"/>
    <n v="8"/>
    <n v="6"/>
    <x v="0"/>
    <s v="Rajiv Gandhi International Stadium, Uppal"/>
    <n v="8"/>
    <x v="1"/>
    <n v="0"/>
    <n v="1"/>
    <n v="0"/>
    <x v="1"/>
    <n v="9"/>
    <n v="6"/>
    <n v="41"/>
    <n v="475"/>
    <n v="492"/>
    <s v="Hyderabad"/>
    <s v="India"/>
    <x v="6"/>
    <x v="6"/>
    <s v="India"/>
    <n v="2008"/>
    <n v="4"/>
    <s v="Deccan Chargers"/>
    <s v="DC"/>
    <s v="Delhi Daredevils"/>
    <x v="4"/>
    <x v="2"/>
    <s v="Standard"/>
    <x v="1"/>
    <n v="0"/>
  </r>
  <r>
    <n v="335994"/>
    <d v="2008-04-23T00:00:00"/>
    <n v="3"/>
    <n v="7"/>
    <x v="0"/>
    <s v="MA Chidambaram Stadium, Chepauk"/>
    <n v="7"/>
    <x v="0"/>
    <n v="0"/>
    <n v="1"/>
    <n v="0"/>
    <x v="0"/>
    <n v="6"/>
    <n v="3"/>
    <n v="18"/>
    <n v="476"/>
    <n v="512"/>
    <s v="Chennai"/>
    <s v="India"/>
    <x v="7"/>
    <x v="7"/>
    <s v="India"/>
    <n v="2008"/>
    <n v="4"/>
    <s v="Chennai Super Kings"/>
    <s v="CSK"/>
    <s v="Mumbai Indians"/>
    <x v="3"/>
    <x v="1"/>
    <s v="Standard"/>
    <x v="0"/>
    <n v="0"/>
  </r>
  <r>
    <n v="335995"/>
    <d v="2008-04-24T00:00:00"/>
    <n v="8"/>
    <n v="5"/>
    <x v="0"/>
    <s v="Rajiv Gandhi International Stadium, Uppal"/>
    <n v="5"/>
    <x v="0"/>
    <n v="0"/>
    <n v="1"/>
    <n v="0"/>
    <x v="1"/>
    <n v="3"/>
    <n v="5"/>
    <n v="31"/>
    <n v="470"/>
    <n v="471"/>
    <s v="Hyderabad"/>
    <s v="India"/>
    <x v="6"/>
    <x v="6"/>
    <s v="India"/>
    <n v="2008"/>
    <n v="4"/>
    <s v="Deccan Chargers"/>
    <s v="DC"/>
    <s v="Rajasthan Royals"/>
    <x v="2"/>
    <x v="4"/>
    <s v="Standard"/>
    <x v="1"/>
    <n v="1"/>
  </r>
  <r>
    <n v="335996"/>
    <d v="2008-04-25T00:00:00"/>
    <n v="4"/>
    <n v="7"/>
    <x v="0"/>
    <s v="Punjab Cricket Association Stadium, Mohali"/>
    <n v="7"/>
    <x v="0"/>
    <n v="0"/>
    <n v="1"/>
    <n v="0"/>
    <x v="0"/>
    <n v="66"/>
    <n v="4"/>
    <n v="26"/>
    <n v="472"/>
    <n v="492"/>
    <s v="Chandigarh"/>
    <s v="India"/>
    <x v="1"/>
    <x v="1"/>
    <s v="India"/>
    <n v="2008"/>
    <n v="4"/>
    <s v="Kings XI Punjab"/>
    <s v="KXIP"/>
    <s v="Mumbai Indians"/>
    <x v="3"/>
    <x v="5"/>
    <s v="Standard"/>
    <x v="0"/>
    <n v="0"/>
  </r>
  <r>
    <n v="335997"/>
    <d v="2008-04-26T00:00:00"/>
    <n v="2"/>
    <n v="5"/>
    <x v="0"/>
    <s v="M Chinnaswamy Stadium"/>
    <n v="5"/>
    <x v="0"/>
    <n v="0"/>
    <n v="1"/>
    <n v="0"/>
    <x v="1"/>
    <n v="7"/>
    <n v="5"/>
    <n v="32"/>
    <n v="471"/>
    <n v="475"/>
    <s v="Bangalore"/>
    <s v="India"/>
    <x v="0"/>
    <x v="0"/>
    <s v="India"/>
    <n v="2008"/>
    <n v="4"/>
    <s v="Royal Challengers Bangalore"/>
    <s v="RCB"/>
    <s v="Rajasthan Royals"/>
    <x v="2"/>
    <x v="4"/>
    <s v="Standard"/>
    <x v="1"/>
    <n v="1"/>
  </r>
  <r>
    <n v="335998"/>
    <d v="2008-04-26T00:00:00"/>
    <n v="3"/>
    <n v="1"/>
    <x v="0"/>
    <s v="MA Chidambaram Stadium, Chepauk"/>
    <n v="1"/>
    <x v="1"/>
    <n v="0"/>
    <n v="1"/>
    <n v="0"/>
    <x v="1"/>
    <n v="9"/>
    <n v="3"/>
    <n v="22"/>
    <n v="474"/>
    <n v="479"/>
    <s v="Chennai"/>
    <s v="India"/>
    <x v="7"/>
    <x v="7"/>
    <s v="India"/>
    <n v="2008"/>
    <n v="4"/>
    <s v="Chennai Super Kings"/>
    <s v="CSK"/>
    <s v="Kolkata Knight Riders"/>
    <x v="6"/>
    <x v="1"/>
    <s v="Standard"/>
    <x v="1"/>
    <n v="0"/>
  </r>
  <r>
    <n v="335999"/>
    <d v="2008-04-27T00:00:00"/>
    <n v="7"/>
    <n v="8"/>
    <x v="0"/>
    <s v="Dr DY Patil Sports Academy"/>
    <n v="8"/>
    <x v="0"/>
    <n v="0"/>
    <n v="1"/>
    <n v="0"/>
    <x v="1"/>
    <n v="10"/>
    <n v="8"/>
    <n v="53"/>
    <n v="470"/>
    <n v="487"/>
    <s v="Mumbai"/>
    <s v="India"/>
    <x v="8"/>
    <x v="3"/>
    <s v="India"/>
    <n v="2008"/>
    <n v="4"/>
    <s v="Mumbai Indians"/>
    <s v="MI"/>
    <s v="Deccan Chargers"/>
    <x v="4"/>
    <x v="6"/>
    <s v="Standard"/>
    <x v="1"/>
    <n v="1"/>
  </r>
  <r>
    <n v="336000"/>
    <d v="2008-04-27T00:00:00"/>
    <n v="4"/>
    <n v="6"/>
    <x v="0"/>
    <s v="Punjab Cricket Association Stadium, Mohali"/>
    <n v="6"/>
    <x v="1"/>
    <n v="0"/>
    <n v="1"/>
    <n v="0"/>
    <x v="1"/>
    <n v="4"/>
    <n v="4"/>
    <n v="28"/>
    <n v="477"/>
    <n v="514"/>
    <s v="Chandigarh"/>
    <s v="India"/>
    <x v="1"/>
    <x v="1"/>
    <s v="India"/>
    <n v="2008"/>
    <n v="4"/>
    <s v="Kings XI Punjab"/>
    <s v="KXIP"/>
    <s v="Delhi Daredevils"/>
    <x v="7"/>
    <x v="5"/>
    <s v="Standard"/>
    <x v="1"/>
    <n v="0"/>
  </r>
  <r>
    <n v="336001"/>
    <d v="2008-04-28T00:00:00"/>
    <n v="2"/>
    <n v="3"/>
    <x v="0"/>
    <s v="M Chinnaswamy Stadium"/>
    <n v="3"/>
    <x v="1"/>
    <n v="0"/>
    <n v="1"/>
    <n v="0"/>
    <x v="0"/>
    <n v="13"/>
    <n v="3"/>
    <n v="20"/>
    <n v="478"/>
    <n v="513"/>
    <s v="Bangalore"/>
    <s v="India"/>
    <x v="0"/>
    <x v="0"/>
    <s v="India"/>
    <n v="2008"/>
    <n v="4"/>
    <s v="Royal Challengers Bangalore"/>
    <s v="RCB"/>
    <s v="Chennai Super Kings"/>
    <x v="1"/>
    <x v="1"/>
    <s v="Standard"/>
    <x v="0"/>
    <n v="1"/>
  </r>
  <r>
    <n v="336002"/>
    <d v="2008-04-29T00:00:00"/>
    <n v="1"/>
    <n v="7"/>
    <x v="0"/>
    <s v="Eden Gardens"/>
    <n v="1"/>
    <x v="1"/>
    <n v="0"/>
    <n v="1"/>
    <n v="0"/>
    <x v="1"/>
    <n v="7"/>
    <n v="7"/>
    <n v="44"/>
    <n v="474"/>
    <n v="479"/>
    <s v="Kolkata"/>
    <s v="India"/>
    <x v="4"/>
    <x v="4"/>
    <s v="India"/>
    <n v="2008"/>
    <n v="4"/>
    <s v="Kolkata Knight Riders"/>
    <s v="KKR"/>
    <s v="Mumbai Indians"/>
    <x v="6"/>
    <x v="7"/>
    <s v="Standard"/>
    <x v="1"/>
    <n v="0"/>
  </r>
  <r>
    <n v="336003"/>
    <d v="2008-04-30T00:00:00"/>
    <n v="6"/>
    <n v="2"/>
    <x v="0"/>
    <s v="Feroz Shah Kotla"/>
    <n v="2"/>
    <x v="0"/>
    <n v="0"/>
    <n v="1"/>
    <n v="0"/>
    <x v="0"/>
    <n v="10"/>
    <n v="6"/>
    <n v="118"/>
    <n v="472"/>
    <n v="514"/>
    <s v="Delhi"/>
    <s v="India"/>
    <x v="2"/>
    <x v="2"/>
    <s v="India"/>
    <n v="2008"/>
    <n v="4"/>
    <s v="Delhi Daredevils"/>
    <s v="DD"/>
    <s v="Royal Challengers Bangalore"/>
    <x v="0"/>
    <x v="2"/>
    <s v="Standard"/>
    <x v="0"/>
    <n v="0"/>
  </r>
  <r>
    <n v="336004"/>
    <d v="2008-05-01T00:00:00"/>
    <n v="8"/>
    <n v="4"/>
    <x v="0"/>
    <s v="Rajiv Gandhi International Stadium, Uppal"/>
    <n v="4"/>
    <x v="0"/>
    <n v="0"/>
    <n v="1"/>
    <n v="0"/>
    <x v="1"/>
    <n v="7"/>
    <n v="4"/>
    <n v="100"/>
    <n v="478"/>
    <n v="513"/>
    <s v="Hyderabad"/>
    <s v="India"/>
    <x v="6"/>
    <x v="6"/>
    <s v="India"/>
    <n v="2008"/>
    <n v="5"/>
    <s v="Deccan Chargers"/>
    <s v="DC"/>
    <s v="Kings XI Punjab"/>
    <x v="5"/>
    <x v="5"/>
    <s v="Standard"/>
    <x v="1"/>
    <n v="1"/>
  </r>
  <r>
    <n v="336005"/>
    <d v="2008-05-01T00:00:00"/>
    <n v="5"/>
    <n v="1"/>
    <x v="0"/>
    <s v="Sawai Mansingh Stadium"/>
    <n v="5"/>
    <x v="1"/>
    <n v="0"/>
    <n v="1"/>
    <n v="0"/>
    <x v="0"/>
    <n v="45"/>
    <n v="5"/>
    <n v="101"/>
    <n v="477"/>
    <n v="512"/>
    <s v="Jaipur"/>
    <s v="India"/>
    <x v="5"/>
    <x v="5"/>
    <s v="India"/>
    <n v="2008"/>
    <n v="5"/>
    <s v="Rajasthan Royals"/>
    <s v="RR"/>
    <s v="Kolkata Knight Riders"/>
    <x v="2"/>
    <x v="4"/>
    <s v="Standard"/>
    <x v="0"/>
    <n v="1"/>
  </r>
  <r>
    <n v="336006"/>
    <d v="2008-05-02T00:00:00"/>
    <n v="3"/>
    <n v="6"/>
    <x v="0"/>
    <s v="MA Chidambaram Stadium, Chepauk"/>
    <n v="3"/>
    <x v="1"/>
    <n v="0"/>
    <n v="1"/>
    <n v="0"/>
    <x v="1"/>
    <n v="8"/>
    <n v="6"/>
    <n v="41"/>
    <n v="474"/>
    <n v="486"/>
    <s v="Chennai"/>
    <s v="India"/>
    <x v="7"/>
    <x v="7"/>
    <s v="India"/>
    <n v="2008"/>
    <n v="5"/>
    <s v="Chennai Super Kings"/>
    <s v="CSK"/>
    <s v="Delhi Daredevils"/>
    <x v="1"/>
    <x v="2"/>
    <s v="Standard"/>
    <x v="1"/>
    <n v="0"/>
  </r>
  <r>
    <n v="336007"/>
    <d v="2008-05-25T00:00:00"/>
    <n v="8"/>
    <n v="2"/>
    <x v="0"/>
    <s v="Rajiv Gandhi International Stadium, Uppal"/>
    <n v="8"/>
    <x v="1"/>
    <n v="0"/>
    <n v="1"/>
    <n v="0"/>
    <x v="1"/>
    <n v="5"/>
    <n v="2"/>
    <n v="81"/>
    <n v="470"/>
    <n v="477"/>
    <s v="Hyderabad"/>
    <s v="India"/>
    <x v="6"/>
    <x v="6"/>
    <s v="India"/>
    <n v="2008"/>
    <n v="5"/>
    <s v="Deccan Chargers"/>
    <s v="DC"/>
    <s v="Royal Challengers Bangalore"/>
    <x v="4"/>
    <x v="3"/>
    <s v="Standard"/>
    <x v="1"/>
    <n v="0"/>
  </r>
  <r>
    <n v="336008"/>
    <d v="2008-05-03T00:00:00"/>
    <n v="4"/>
    <n v="1"/>
    <x v="0"/>
    <s v="Punjab Cricket Association Stadium, Mohali"/>
    <n v="4"/>
    <x v="1"/>
    <n v="0"/>
    <n v="1"/>
    <n v="0"/>
    <x v="0"/>
    <n v="9"/>
    <n v="4"/>
    <n v="29"/>
    <n v="476"/>
    <n v="514"/>
    <s v="Chandigarh"/>
    <s v="India"/>
    <x v="1"/>
    <x v="1"/>
    <s v="India"/>
    <n v="2008"/>
    <n v="5"/>
    <s v="Kings XI Punjab"/>
    <s v="KXIP"/>
    <s v="Kolkata Knight Riders"/>
    <x v="5"/>
    <x v="5"/>
    <s v="Standard"/>
    <x v="0"/>
    <n v="1"/>
  </r>
  <r>
    <n v="336009"/>
    <d v="2008-05-04T00:00:00"/>
    <n v="7"/>
    <n v="6"/>
    <x v="0"/>
    <s v="Dr DY Patil Sports Academy"/>
    <n v="6"/>
    <x v="0"/>
    <n v="0"/>
    <n v="1"/>
    <n v="0"/>
    <x v="0"/>
    <n v="29"/>
    <n v="7"/>
    <n v="49"/>
    <n v="475"/>
    <n v="477"/>
    <s v="Mumbai"/>
    <s v="India"/>
    <x v="8"/>
    <x v="3"/>
    <s v="India"/>
    <n v="2008"/>
    <n v="5"/>
    <s v="Mumbai Indians"/>
    <s v="MI"/>
    <s v="Delhi Daredevils"/>
    <x v="7"/>
    <x v="7"/>
    <s v="Standard"/>
    <x v="0"/>
    <n v="0"/>
  </r>
  <r>
    <n v="336010"/>
    <d v="2008-05-04T00:00:00"/>
    <n v="5"/>
    <n v="3"/>
    <x v="0"/>
    <s v="Sawai Mansingh Stadium"/>
    <n v="3"/>
    <x v="1"/>
    <n v="0"/>
    <n v="1"/>
    <n v="0"/>
    <x v="1"/>
    <n v="8"/>
    <n v="5"/>
    <n v="102"/>
    <n v="470"/>
    <n v="479"/>
    <s v="Jaipur"/>
    <s v="India"/>
    <x v="5"/>
    <x v="5"/>
    <s v="India"/>
    <n v="2008"/>
    <n v="5"/>
    <s v="Rajasthan Royals"/>
    <s v="RR"/>
    <s v="Chennai Super Kings"/>
    <x v="1"/>
    <x v="4"/>
    <s v="Standard"/>
    <x v="1"/>
    <n v="0"/>
  </r>
  <r>
    <n v="336011"/>
    <d v="2008-05-05T00:00:00"/>
    <n v="2"/>
    <n v="4"/>
    <x v="0"/>
    <s v="M Chinnaswamy Stadium"/>
    <n v="4"/>
    <x v="0"/>
    <n v="0"/>
    <n v="1"/>
    <n v="0"/>
    <x v="1"/>
    <n v="6"/>
    <n v="4"/>
    <n v="77"/>
    <n v="473"/>
    <n v="478"/>
    <s v="Bangalore"/>
    <s v="India"/>
    <x v="0"/>
    <x v="0"/>
    <s v="India"/>
    <n v="2008"/>
    <n v="5"/>
    <s v="Royal Challengers Bangalore"/>
    <s v="RCB"/>
    <s v="Kings XI Punjab"/>
    <x v="5"/>
    <x v="5"/>
    <s v="Standard"/>
    <x v="1"/>
    <n v="1"/>
  </r>
  <r>
    <n v="336012"/>
    <d v="2008-05-06T00:00:00"/>
    <n v="3"/>
    <n v="8"/>
    <x v="0"/>
    <s v="MA Chidambaram Stadium, Chepauk"/>
    <n v="8"/>
    <x v="0"/>
    <n v="0"/>
    <n v="1"/>
    <n v="0"/>
    <x v="1"/>
    <n v="7"/>
    <n v="8"/>
    <n v="53"/>
    <n v="471"/>
    <n v="513"/>
    <s v="Chennai"/>
    <s v="India"/>
    <x v="7"/>
    <x v="7"/>
    <s v="India"/>
    <n v="2008"/>
    <n v="5"/>
    <s v="Chennai Super Kings"/>
    <s v="CSK"/>
    <s v="Deccan Chargers"/>
    <x v="4"/>
    <x v="6"/>
    <s v="Standard"/>
    <x v="1"/>
    <n v="1"/>
  </r>
  <r>
    <n v="336013"/>
    <d v="2008-05-07T00:00:00"/>
    <n v="7"/>
    <n v="5"/>
    <x v="0"/>
    <s v="Dr DY Patil Sports Academy"/>
    <n v="7"/>
    <x v="0"/>
    <n v="0"/>
    <n v="1"/>
    <n v="0"/>
    <x v="1"/>
    <n v="7"/>
    <n v="7"/>
    <n v="73"/>
    <n v="476"/>
    <n v="477"/>
    <s v="Mumbai"/>
    <s v="India"/>
    <x v="8"/>
    <x v="3"/>
    <s v="India"/>
    <n v="2008"/>
    <n v="5"/>
    <s v="Mumbai Indians"/>
    <s v="MI"/>
    <s v="Rajasthan Royals"/>
    <x v="3"/>
    <x v="7"/>
    <s v="Standard"/>
    <x v="1"/>
    <n v="1"/>
  </r>
  <r>
    <n v="336014"/>
    <d v="2008-05-08T00:00:00"/>
    <n v="6"/>
    <n v="3"/>
    <x v="0"/>
    <s v="Feroz Shah Kotla"/>
    <n v="3"/>
    <x v="0"/>
    <n v="0"/>
    <n v="1"/>
    <n v="0"/>
    <x v="1"/>
    <n v="4"/>
    <n v="3"/>
    <n v="20"/>
    <n v="472"/>
    <n v="513"/>
    <s v="Delhi"/>
    <s v="India"/>
    <x v="2"/>
    <x v="2"/>
    <s v="India"/>
    <n v="2008"/>
    <n v="5"/>
    <s v="Delhi Daredevils"/>
    <s v="DD"/>
    <s v="Chennai Super Kings"/>
    <x v="1"/>
    <x v="1"/>
    <s v="Standard"/>
    <x v="1"/>
    <n v="1"/>
  </r>
  <r>
    <n v="336015"/>
    <d v="2008-05-08T00:00:00"/>
    <n v="1"/>
    <n v="2"/>
    <x v="0"/>
    <s v="Eden Gardens"/>
    <n v="1"/>
    <x v="1"/>
    <n v="0"/>
    <n v="1"/>
    <n v="0"/>
    <x v="0"/>
    <n v="5"/>
    <n v="1"/>
    <n v="1"/>
    <n v="470"/>
    <n v="475"/>
    <s v="Kolkata"/>
    <s v="India"/>
    <x v="4"/>
    <x v="4"/>
    <s v="India"/>
    <n v="2008"/>
    <n v="5"/>
    <s v="Kolkata Knight Riders"/>
    <s v="KKR"/>
    <s v="Royal Challengers Bangalore"/>
    <x v="6"/>
    <x v="0"/>
    <s v="Standard"/>
    <x v="0"/>
    <n v="1"/>
  </r>
  <r>
    <n v="336016"/>
    <d v="2008-05-09T00:00:00"/>
    <n v="5"/>
    <n v="8"/>
    <x v="0"/>
    <s v="Sawai Mansingh Stadium"/>
    <n v="5"/>
    <x v="0"/>
    <n v="0"/>
    <n v="1"/>
    <n v="0"/>
    <x v="1"/>
    <n v="8"/>
    <n v="5"/>
    <n v="31"/>
    <n v="471"/>
    <n v="492"/>
    <s v="Jaipur"/>
    <s v="India"/>
    <x v="5"/>
    <x v="5"/>
    <s v="India"/>
    <n v="2008"/>
    <n v="5"/>
    <s v="Rajasthan Royals"/>
    <s v="RR"/>
    <s v="Deccan Chargers"/>
    <x v="2"/>
    <x v="4"/>
    <s v="Standard"/>
    <x v="1"/>
    <n v="1"/>
  </r>
  <r>
    <n v="336017"/>
    <d v="2008-05-28T00:00:00"/>
    <n v="2"/>
    <n v="7"/>
    <x v="0"/>
    <s v="M Chinnaswamy Stadium"/>
    <n v="7"/>
    <x v="0"/>
    <n v="0"/>
    <n v="1"/>
    <n v="0"/>
    <x v="1"/>
    <n v="9"/>
    <n v="7"/>
    <n v="149"/>
    <n v="474"/>
    <n v="479"/>
    <s v="Bangalore"/>
    <s v="India"/>
    <x v="0"/>
    <x v="0"/>
    <s v="India"/>
    <n v="2008"/>
    <n v="5"/>
    <s v="Royal Challengers Bangalore"/>
    <s v="RCB"/>
    <s v="Mumbai Indians"/>
    <x v="3"/>
    <x v="7"/>
    <s v="Standard"/>
    <x v="1"/>
    <n v="1"/>
  </r>
  <r>
    <n v="336018"/>
    <d v="2008-05-10T00:00:00"/>
    <n v="3"/>
    <n v="4"/>
    <x v="0"/>
    <s v="MA Chidambaram Stadium, Chepauk"/>
    <n v="4"/>
    <x v="0"/>
    <n v="0"/>
    <n v="1"/>
    <n v="0"/>
    <x v="0"/>
    <n v="18"/>
    <n v="3"/>
    <n v="151"/>
    <n v="479"/>
    <n v="480"/>
    <s v="Chennai"/>
    <s v="India"/>
    <x v="7"/>
    <x v="7"/>
    <s v="India"/>
    <n v="2008"/>
    <n v="5"/>
    <s v="Chennai Super Kings"/>
    <s v="CSK"/>
    <s v="Kings XI Punjab"/>
    <x v="5"/>
    <x v="1"/>
    <s v="Standard"/>
    <x v="0"/>
    <n v="0"/>
  </r>
  <r>
    <n v="336019"/>
    <d v="2008-05-11T00:00:00"/>
    <n v="8"/>
    <n v="1"/>
    <x v="0"/>
    <s v="Rajiv Gandhi International Stadium, Uppal"/>
    <n v="1"/>
    <x v="1"/>
    <n v="0"/>
    <n v="1"/>
    <n v="0"/>
    <x v="0"/>
    <n v="23"/>
    <n v="1"/>
    <n v="1"/>
    <n v="475"/>
    <n v="492"/>
    <s v="Hyderabad"/>
    <s v="India"/>
    <x v="6"/>
    <x v="6"/>
    <s v="India"/>
    <n v="2008"/>
    <n v="5"/>
    <s v="Deccan Chargers"/>
    <s v="DC"/>
    <s v="Kolkata Knight Riders"/>
    <x v="6"/>
    <x v="0"/>
    <s v="Standard"/>
    <x v="0"/>
    <n v="1"/>
  </r>
  <r>
    <n v="336020"/>
    <d v="2008-05-11T00:00:00"/>
    <n v="5"/>
    <n v="6"/>
    <x v="0"/>
    <s v="Sawai Mansingh Stadium"/>
    <n v="5"/>
    <x v="0"/>
    <n v="0"/>
    <n v="1"/>
    <n v="0"/>
    <x v="1"/>
    <n v="3"/>
    <n v="5"/>
    <n v="32"/>
    <n v="473"/>
    <n v="477"/>
    <s v="Jaipur"/>
    <s v="India"/>
    <x v="5"/>
    <x v="5"/>
    <s v="India"/>
    <n v="2008"/>
    <n v="5"/>
    <s v="Rajasthan Royals"/>
    <s v="RR"/>
    <s v="Delhi Daredevils"/>
    <x v="2"/>
    <x v="4"/>
    <s v="Standard"/>
    <x v="1"/>
    <n v="1"/>
  </r>
  <r>
    <n v="336021"/>
    <d v="2008-05-12T00:00:00"/>
    <n v="4"/>
    <n v="2"/>
    <x v="0"/>
    <s v="Punjab Cricket Association Stadium, Mohali"/>
    <n v="2"/>
    <x v="1"/>
    <n v="0"/>
    <n v="1"/>
    <n v="0"/>
    <x v="1"/>
    <n v="9"/>
    <n v="4"/>
    <n v="100"/>
    <n v="478"/>
    <n v="514"/>
    <s v="Chandigarh"/>
    <s v="India"/>
    <x v="1"/>
    <x v="1"/>
    <s v="India"/>
    <n v="2008"/>
    <n v="5"/>
    <s v="Kings XI Punjab"/>
    <s v="KXIP"/>
    <s v="Royal Challengers Bangalore"/>
    <x v="0"/>
    <x v="5"/>
    <s v="Standard"/>
    <x v="1"/>
    <n v="0"/>
  </r>
  <r>
    <n v="336022"/>
    <d v="2008-05-13T00:00:00"/>
    <n v="1"/>
    <n v="6"/>
    <x v="0"/>
    <s v="Eden Gardens"/>
    <n v="1"/>
    <x v="1"/>
    <n v="0"/>
    <n v="1"/>
    <n v="0"/>
    <x v="0"/>
    <n v="23"/>
    <n v="1"/>
    <n v="144"/>
    <n v="470"/>
    <n v="475"/>
    <s v="Kolkata"/>
    <s v="India"/>
    <x v="4"/>
    <x v="4"/>
    <s v="India"/>
    <n v="2008"/>
    <n v="5"/>
    <s v="Kolkata Knight Riders"/>
    <s v="KKR"/>
    <s v="Delhi Daredevils"/>
    <x v="6"/>
    <x v="0"/>
    <s v="Standard"/>
    <x v="0"/>
    <n v="1"/>
  </r>
  <r>
    <n v="336023"/>
    <d v="2008-05-14T00:00:00"/>
    <n v="7"/>
    <n v="3"/>
    <x v="0"/>
    <s v="Wankhede Stadium"/>
    <n v="7"/>
    <x v="0"/>
    <n v="0"/>
    <n v="1"/>
    <n v="0"/>
    <x v="1"/>
    <n v="9"/>
    <n v="7"/>
    <n v="44"/>
    <n v="478"/>
    <n v="492"/>
    <s v="Mumbai"/>
    <s v="India"/>
    <x v="3"/>
    <x v="3"/>
    <s v="India"/>
    <n v="2008"/>
    <n v="5"/>
    <s v="Mumbai Indians"/>
    <s v="MI"/>
    <s v="Chennai Super Kings"/>
    <x v="3"/>
    <x v="7"/>
    <s v="Standard"/>
    <x v="1"/>
    <n v="1"/>
  </r>
  <r>
    <n v="336024"/>
    <d v="2008-05-28T00:00:00"/>
    <n v="4"/>
    <n v="5"/>
    <x v="0"/>
    <s v="Punjab Cricket Association Stadium, Mohali"/>
    <n v="5"/>
    <x v="0"/>
    <n v="0"/>
    <n v="1"/>
    <n v="0"/>
    <x v="0"/>
    <n v="41"/>
    <n v="4"/>
    <n v="100"/>
    <n v="473"/>
    <n v="486"/>
    <s v="Chandigarh"/>
    <s v="India"/>
    <x v="1"/>
    <x v="1"/>
    <s v="India"/>
    <n v="2008"/>
    <n v="5"/>
    <s v="Kings XI Punjab"/>
    <s v="KXIP"/>
    <s v="Rajasthan Royals"/>
    <x v="2"/>
    <x v="5"/>
    <s v="Standard"/>
    <x v="0"/>
    <n v="0"/>
  </r>
  <r>
    <n v="336025"/>
    <d v="2008-05-15T00:00:00"/>
    <n v="6"/>
    <n v="8"/>
    <x v="0"/>
    <s v="Feroz Shah Kotla"/>
    <n v="8"/>
    <x v="0"/>
    <n v="0"/>
    <n v="1"/>
    <n v="0"/>
    <x v="0"/>
    <n v="12"/>
    <n v="6"/>
    <n v="136"/>
    <n v="480"/>
    <n v="512"/>
    <s v="Delhi"/>
    <s v="India"/>
    <x v="2"/>
    <x v="2"/>
    <s v="India"/>
    <n v="2008"/>
    <n v="5"/>
    <s v="Delhi Daredevils"/>
    <s v="DD"/>
    <s v="Deccan Chargers"/>
    <x v="4"/>
    <x v="2"/>
    <s v="Standard"/>
    <x v="0"/>
    <n v="0"/>
  </r>
  <r>
    <n v="336026"/>
    <d v="2008-05-16T00:00:00"/>
    <n v="7"/>
    <n v="1"/>
    <x v="0"/>
    <s v="Wankhede Stadium"/>
    <n v="7"/>
    <x v="0"/>
    <n v="0"/>
    <n v="1"/>
    <n v="0"/>
    <x v="1"/>
    <n v="8"/>
    <n v="7"/>
    <n v="49"/>
    <n v="478"/>
    <n v="476"/>
    <s v="Mumbai"/>
    <s v="India"/>
    <x v="3"/>
    <x v="3"/>
    <s v="India"/>
    <n v="2008"/>
    <n v="5"/>
    <s v="Mumbai Indians"/>
    <s v="MI"/>
    <s v="Kolkata Knight Riders"/>
    <x v="3"/>
    <x v="7"/>
    <s v="Standard"/>
    <x v="1"/>
    <n v="1"/>
  </r>
  <r>
    <n v="336027"/>
    <d v="2008-05-17T00:00:00"/>
    <n v="6"/>
    <n v="4"/>
    <x v="0"/>
    <s v="Feroz Shah Kotla"/>
    <n v="6"/>
    <x v="1"/>
    <n v="0"/>
    <n v="1"/>
    <n v="1"/>
    <x v="0"/>
    <n v="6"/>
    <n v="4"/>
    <n v="64"/>
    <n v="479"/>
    <n v="477"/>
    <s v="Delhi"/>
    <s v="India"/>
    <x v="2"/>
    <x v="2"/>
    <s v="India"/>
    <n v="2008"/>
    <n v="5"/>
    <s v="Delhi Daredevils"/>
    <s v="DD"/>
    <s v="Kings XI Punjab"/>
    <x v="7"/>
    <x v="5"/>
    <s v="Standard"/>
    <x v="0"/>
    <n v="0"/>
  </r>
  <r>
    <n v="336028"/>
    <d v="2008-05-17T00:00:00"/>
    <n v="5"/>
    <n v="2"/>
    <x v="0"/>
    <s v="Sawai Mansingh Stadium"/>
    <n v="2"/>
    <x v="0"/>
    <n v="0"/>
    <n v="1"/>
    <n v="0"/>
    <x v="0"/>
    <n v="65"/>
    <n v="5"/>
    <n v="74"/>
    <n v="474"/>
    <n v="487"/>
    <s v="Jaipur"/>
    <s v="India"/>
    <x v="5"/>
    <x v="5"/>
    <s v="India"/>
    <n v="2008"/>
    <n v="5"/>
    <s v="Rajasthan Royals"/>
    <s v="RR"/>
    <s v="Royal Challengers Bangalore"/>
    <x v="0"/>
    <x v="4"/>
    <s v="Standard"/>
    <x v="0"/>
    <n v="0"/>
  </r>
  <r>
    <n v="336029"/>
    <d v="2008-05-18T00:00:00"/>
    <n v="8"/>
    <n v="7"/>
    <x v="0"/>
    <s v="Rajiv Gandhi International Stadium, Uppal"/>
    <n v="8"/>
    <x v="0"/>
    <n v="0"/>
    <n v="1"/>
    <n v="0"/>
    <x v="0"/>
    <n v="25"/>
    <n v="7"/>
    <n v="71"/>
    <n v="478"/>
    <n v="476"/>
    <s v="Hyderabad"/>
    <s v="India"/>
    <x v="6"/>
    <x v="6"/>
    <s v="India"/>
    <n v="2008"/>
    <n v="5"/>
    <s v="Deccan Chargers"/>
    <s v="DC"/>
    <s v="Mumbai Indians"/>
    <x v="4"/>
    <x v="7"/>
    <s v="Standard"/>
    <x v="0"/>
    <n v="0"/>
  </r>
  <r>
    <n v="336030"/>
    <d v="2008-05-18T00:00:00"/>
    <n v="1"/>
    <n v="3"/>
    <x v="0"/>
    <s v="Eden Gardens"/>
    <n v="1"/>
    <x v="1"/>
    <n v="0"/>
    <n v="1"/>
    <n v="1"/>
    <x v="0"/>
    <n v="3"/>
    <n v="3"/>
    <n v="122"/>
    <n v="470"/>
    <n v="486"/>
    <s v="Kolkata"/>
    <s v="India"/>
    <x v="4"/>
    <x v="4"/>
    <s v="India"/>
    <n v="2008"/>
    <n v="5"/>
    <s v="Kolkata Knight Riders"/>
    <s v="KKR"/>
    <s v="Chennai Super Kings"/>
    <x v="6"/>
    <x v="1"/>
    <s v="Standard"/>
    <x v="0"/>
    <n v="0"/>
  </r>
  <r>
    <n v="336031"/>
    <d v="2008-05-19T00:00:00"/>
    <n v="2"/>
    <n v="6"/>
    <x v="0"/>
    <s v="M Chinnaswamy Stadium"/>
    <n v="6"/>
    <x v="0"/>
    <n v="0"/>
    <n v="1"/>
    <n v="0"/>
    <x v="1"/>
    <n v="5"/>
    <n v="6"/>
    <n v="132"/>
    <n v="473"/>
    <n v="512"/>
    <s v="Bangalore"/>
    <s v="India"/>
    <x v="0"/>
    <x v="0"/>
    <s v="India"/>
    <n v="2008"/>
    <n v="5"/>
    <s v="Royal Challengers Bangalore"/>
    <s v="RCB"/>
    <s v="Delhi Daredevils"/>
    <x v="7"/>
    <x v="2"/>
    <s v="Standard"/>
    <x v="1"/>
    <n v="1"/>
  </r>
  <r>
    <n v="336032"/>
    <d v="2008-05-20T00:00:00"/>
    <n v="1"/>
    <n v="5"/>
    <x v="0"/>
    <s v="Eden Gardens"/>
    <n v="5"/>
    <x v="0"/>
    <n v="0"/>
    <n v="1"/>
    <n v="0"/>
    <x v="1"/>
    <n v="6"/>
    <n v="5"/>
    <n v="31"/>
    <n v="480"/>
    <n v="477"/>
    <s v="Kolkata"/>
    <s v="India"/>
    <x v="4"/>
    <x v="4"/>
    <s v="India"/>
    <n v="2008"/>
    <n v="5"/>
    <s v="Kolkata Knight Riders"/>
    <s v="KKR"/>
    <s v="Rajasthan Royals"/>
    <x v="2"/>
    <x v="4"/>
    <s v="Standard"/>
    <x v="1"/>
    <n v="1"/>
  </r>
  <r>
    <n v="336033"/>
    <d v="2008-05-21T00:00:00"/>
    <n v="7"/>
    <n v="4"/>
    <x v="0"/>
    <s v="Wankhede Stadium"/>
    <n v="7"/>
    <x v="0"/>
    <n v="0"/>
    <n v="1"/>
    <n v="0"/>
    <x v="0"/>
    <n v="1"/>
    <n v="4"/>
    <n v="100"/>
    <n v="474"/>
    <n v="512"/>
    <s v="Mumbai"/>
    <s v="India"/>
    <x v="3"/>
    <x v="3"/>
    <s v="India"/>
    <n v="2008"/>
    <n v="5"/>
    <s v="Mumbai Indians"/>
    <s v="MI"/>
    <s v="Kings XI Punjab"/>
    <x v="3"/>
    <x v="5"/>
    <s v="Standard"/>
    <x v="0"/>
    <n v="0"/>
  </r>
  <r>
    <n v="336034"/>
    <d v="2008-05-21T00:00:00"/>
    <n v="3"/>
    <n v="2"/>
    <x v="0"/>
    <s v="MA Chidambaram Stadium, Chepauk"/>
    <n v="2"/>
    <x v="1"/>
    <n v="0"/>
    <n v="1"/>
    <n v="0"/>
    <x v="0"/>
    <n v="14"/>
    <n v="2"/>
    <n v="124"/>
    <n v="476"/>
    <n v="514"/>
    <s v="Chennai"/>
    <s v="India"/>
    <x v="7"/>
    <x v="7"/>
    <s v="India"/>
    <n v="2008"/>
    <n v="5"/>
    <s v="Chennai Super Kings"/>
    <s v="CSK"/>
    <s v="Royal Challengers Bangalore"/>
    <x v="0"/>
    <x v="3"/>
    <s v="Standard"/>
    <x v="0"/>
    <n v="1"/>
  </r>
  <r>
    <n v="336036"/>
    <d v="2008-05-23T00:00:00"/>
    <n v="4"/>
    <n v="8"/>
    <x v="0"/>
    <s v="Punjab Cricket Association Stadium, Mohali"/>
    <n v="4"/>
    <x v="0"/>
    <n v="0"/>
    <n v="1"/>
    <n v="0"/>
    <x v="1"/>
    <n v="6"/>
    <n v="4"/>
    <n v="100"/>
    <n v="470"/>
    <n v="473"/>
    <s v="Chandigarh"/>
    <s v="India"/>
    <x v="1"/>
    <x v="1"/>
    <s v="India"/>
    <n v="2008"/>
    <n v="5"/>
    <s v="Kings XI Punjab"/>
    <s v="KXIP"/>
    <s v="Deccan Chargers"/>
    <x v="5"/>
    <x v="5"/>
    <s v="Standard"/>
    <x v="1"/>
    <n v="1"/>
  </r>
  <r>
    <n v="336037"/>
    <d v="2008-05-24T00:00:00"/>
    <n v="6"/>
    <n v="7"/>
    <x v="0"/>
    <s v="Feroz Shah Kotla"/>
    <n v="6"/>
    <x v="0"/>
    <n v="0"/>
    <n v="1"/>
    <n v="0"/>
    <x v="1"/>
    <n v="5"/>
    <n v="6"/>
    <n v="88"/>
    <n v="474"/>
    <n v="486"/>
    <s v="Delhi"/>
    <s v="India"/>
    <x v="2"/>
    <x v="2"/>
    <s v="India"/>
    <n v="2008"/>
    <n v="5"/>
    <s v="Delhi Daredevils"/>
    <s v="DD"/>
    <s v="Mumbai Indians"/>
    <x v="7"/>
    <x v="2"/>
    <s v="Standard"/>
    <x v="1"/>
    <n v="1"/>
  </r>
  <r>
    <n v="336038"/>
    <d v="2008-05-24T00:00:00"/>
    <n v="3"/>
    <n v="5"/>
    <x v="0"/>
    <s v="MA Chidambaram Stadium, Chepauk"/>
    <n v="5"/>
    <x v="1"/>
    <n v="0"/>
    <n v="1"/>
    <n v="0"/>
    <x v="0"/>
    <n v="10"/>
    <n v="5"/>
    <n v="109"/>
    <n v="476"/>
    <n v="487"/>
    <s v="Chennai"/>
    <s v="India"/>
    <x v="7"/>
    <x v="7"/>
    <s v="India"/>
    <n v="2008"/>
    <n v="5"/>
    <s v="Chennai Super Kings"/>
    <s v="CSK"/>
    <s v="Rajasthan Royals"/>
    <x v="2"/>
    <x v="4"/>
    <s v="Standard"/>
    <x v="0"/>
    <n v="1"/>
  </r>
  <r>
    <n v="336039"/>
    <d v="2008-05-03T00:00:00"/>
    <n v="2"/>
    <n v="8"/>
    <x v="0"/>
    <s v="M Chinnaswamy Stadium"/>
    <n v="8"/>
    <x v="0"/>
    <n v="0"/>
    <n v="1"/>
    <n v="0"/>
    <x v="0"/>
    <n v="3"/>
    <n v="2"/>
    <n v="14"/>
    <n v="478"/>
    <n v="487"/>
    <s v="Bangalore"/>
    <s v="India"/>
    <x v="0"/>
    <x v="0"/>
    <s v="India"/>
    <n v="2008"/>
    <n v="5"/>
    <s v="Royal Challengers Bangalore"/>
    <s v="RCB"/>
    <s v="Deccan Chargers"/>
    <x v="4"/>
    <x v="3"/>
    <s v="Standard"/>
    <x v="0"/>
    <n v="0"/>
  </r>
  <r>
    <n v="336040"/>
    <d v="2008-05-25T00:00:00"/>
    <n v="1"/>
    <n v="4"/>
    <x v="0"/>
    <s v="Eden Gardens"/>
    <n v="4"/>
    <x v="1"/>
    <n v="0"/>
    <n v="1"/>
    <n v="0"/>
    <x v="1"/>
    <n v="3"/>
    <n v="1"/>
    <n v="105"/>
    <n v="473"/>
    <n v="514"/>
    <s v="Kolkata"/>
    <s v="India"/>
    <x v="4"/>
    <x v="4"/>
    <s v="India"/>
    <n v="2008"/>
    <n v="5"/>
    <s v="Kolkata Knight Riders"/>
    <s v="KKR"/>
    <s v="Kings XI Punjab"/>
    <x v="5"/>
    <x v="0"/>
    <s v="Standard"/>
    <x v="1"/>
    <n v="0"/>
  </r>
  <r>
    <n v="336041"/>
    <d v="2008-05-26T00:00:00"/>
    <n v="5"/>
    <n v="7"/>
    <x v="0"/>
    <s v="Sawai Mansingh Stadium"/>
    <n v="5"/>
    <x v="0"/>
    <n v="0"/>
    <n v="1"/>
    <n v="0"/>
    <x v="1"/>
    <n v="5"/>
    <n v="5"/>
    <n v="102"/>
    <n v="474"/>
    <n v="486"/>
    <s v="Jaipur"/>
    <s v="India"/>
    <x v="5"/>
    <x v="5"/>
    <s v="India"/>
    <n v="2008"/>
    <n v="5"/>
    <s v="Rajasthan Royals"/>
    <s v="RR"/>
    <s v="Mumbai Indians"/>
    <x v="2"/>
    <x v="4"/>
    <s v="Standard"/>
    <x v="1"/>
    <n v="1"/>
  </r>
  <r>
    <n v="336042"/>
    <d v="2008-05-27T00:00:00"/>
    <n v="8"/>
    <n v="3"/>
    <x v="0"/>
    <s v="Rajiv Gandhi International Stadium, Uppal"/>
    <n v="8"/>
    <x v="1"/>
    <n v="0"/>
    <n v="1"/>
    <n v="0"/>
    <x v="1"/>
    <n v="7"/>
    <n v="3"/>
    <n v="21"/>
    <n v="480"/>
    <n v="492"/>
    <s v="Hyderabad"/>
    <s v="India"/>
    <x v="6"/>
    <x v="6"/>
    <s v="India"/>
    <n v="2008"/>
    <n v="5"/>
    <s v="Deccan Chargers"/>
    <s v="DC"/>
    <s v="Chennai Super Kings"/>
    <x v="4"/>
    <x v="1"/>
    <s v="Standard"/>
    <x v="1"/>
    <n v="0"/>
  </r>
  <r>
    <n v="336043"/>
    <d v="2008-05-30T00:00:00"/>
    <n v="6"/>
    <n v="5"/>
    <x v="0"/>
    <s v="Wankhede Stadium"/>
    <n v="6"/>
    <x v="0"/>
    <n v="0"/>
    <n v="1"/>
    <n v="0"/>
    <x v="0"/>
    <n v="105"/>
    <n v="5"/>
    <n v="32"/>
    <n v="474"/>
    <n v="477"/>
    <s v="Mumbai"/>
    <s v="India"/>
    <x v="3"/>
    <x v="3"/>
    <s v="India"/>
    <n v="2008"/>
    <n v="5"/>
    <s v="Delhi Daredevils"/>
    <s v="DD"/>
    <s v="Rajasthan Royals"/>
    <x v="7"/>
    <x v="4"/>
    <s v="Standard"/>
    <x v="0"/>
    <n v="0"/>
  </r>
  <r>
    <n v="336044"/>
    <d v="2008-05-31T00:00:00"/>
    <n v="3"/>
    <n v="4"/>
    <x v="0"/>
    <s v="Wankhede Stadium"/>
    <n v="4"/>
    <x v="1"/>
    <n v="0"/>
    <n v="1"/>
    <n v="0"/>
    <x v="1"/>
    <n v="9"/>
    <n v="3"/>
    <n v="122"/>
    <n v="470"/>
    <n v="476"/>
    <s v="Mumbai"/>
    <s v="India"/>
    <x v="3"/>
    <x v="3"/>
    <s v="India"/>
    <n v="2008"/>
    <n v="5"/>
    <s v="Chennai Super Kings"/>
    <s v="CSK"/>
    <s v="Kings XI Punjab"/>
    <x v="5"/>
    <x v="1"/>
    <s v="Standard"/>
    <x v="1"/>
    <n v="0"/>
  </r>
  <r>
    <n v="336045"/>
    <d v="2008-06-01T00:00:00"/>
    <n v="3"/>
    <n v="5"/>
    <x v="0"/>
    <s v="Dr DY Patil Sports Academy"/>
    <n v="5"/>
    <x v="0"/>
    <n v="0"/>
    <n v="1"/>
    <n v="0"/>
    <x v="1"/>
    <n v="3"/>
    <n v="5"/>
    <n v="31"/>
    <n v="474"/>
    <n v="477"/>
    <s v="Mumbai"/>
    <s v="India"/>
    <x v="8"/>
    <x v="3"/>
    <s v="India"/>
    <n v="2008"/>
    <n v="6"/>
    <s v="Chennai Super Kings"/>
    <s v="CSK"/>
    <s v="Rajasthan Royals"/>
    <x v="2"/>
    <x v="4"/>
    <s v="Standard"/>
    <x v="1"/>
    <n v="1"/>
  </r>
  <r>
    <n v="392186"/>
    <d v="2009-04-18T00:00:00"/>
    <n v="3"/>
    <n v="7"/>
    <x v="1"/>
    <s v="Newlands"/>
    <n v="3"/>
    <x v="0"/>
    <n v="0"/>
    <n v="1"/>
    <n v="0"/>
    <x v="0"/>
    <n v="19"/>
    <n v="7"/>
    <n v="133"/>
    <n v="478"/>
    <n v="486"/>
    <s v="Cape Town"/>
    <s v="South Africa"/>
    <x v="9"/>
    <x v="8"/>
    <s v="South Africa"/>
    <n v="2009"/>
    <n v="4"/>
    <s v="Chennai Super Kings"/>
    <s v="CSK"/>
    <s v="Mumbai Indians"/>
    <x v="1"/>
    <x v="7"/>
    <s v="Standard"/>
    <x v="0"/>
    <n v="0"/>
  </r>
  <r>
    <n v="392187"/>
    <d v="2009-04-18T00:00:00"/>
    <n v="2"/>
    <n v="5"/>
    <x v="1"/>
    <s v="Newlands"/>
    <n v="2"/>
    <x v="1"/>
    <n v="0"/>
    <n v="1"/>
    <n v="0"/>
    <x v="0"/>
    <n v="75"/>
    <n v="2"/>
    <n v="6"/>
    <n v="478"/>
    <n v="513"/>
    <s v="Cape Town"/>
    <s v="South Africa"/>
    <x v="9"/>
    <x v="8"/>
    <s v="South Africa"/>
    <n v="2009"/>
    <n v="4"/>
    <s v="Royal Challengers Bangalore"/>
    <s v="RCB"/>
    <s v="Rajasthan Royals"/>
    <x v="0"/>
    <x v="3"/>
    <s v="Standard"/>
    <x v="0"/>
    <n v="1"/>
  </r>
  <r>
    <n v="392188"/>
    <d v="2009-04-19T00:00:00"/>
    <n v="6"/>
    <n v="4"/>
    <x v="1"/>
    <s v="Newlands"/>
    <n v="6"/>
    <x v="0"/>
    <n v="0"/>
    <n v="1"/>
    <n v="1"/>
    <x v="1"/>
    <n v="10"/>
    <n v="6"/>
    <n v="175"/>
    <n v="471"/>
    <n v="515"/>
    <s v="Cape Town"/>
    <s v="South Africa"/>
    <x v="9"/>
    <x v="8"/>
    <s v="South Africa"/>
    <n v="2009"/>
    <n v="4"/>
    <s v="Delhi Daredevils"/>
    <s v="DD"/>
    <s v="Kings XI Punjab"/>
    <x v="7"/>
    <x v="2"/>
    <s v="Standard"/>
    <x v="1"/>
    <n v="1"/>
  </r>
  <r>
    <n v="392189"/>
    <d v="2009-04-19T00:00:00"/>
    <n v="8"/>
    <n v="1"/>
    <x v="1"/>
    <s v="Newlands"/>
    <n v="1"/>
    <x v="1"/>
    <n v="0"/>
    <n v="1"/>
    <n v="0"/>
    <x v="1"/>
    <n v="8"/>
    <n v="8"/>
    <n v="61"/>
    <n v="471"/>
    <n v="478"/>
    <s v="Cape Town"/>
    <s v="South Africa"/>
    <x v="9"/>
    <x v="8"/>
    <s v="South Africa"/>
    <n v="2009"/>
    <n v="4"/>
    <s v="Deccan Chargers"/>
    <s v="DC"/>
    <s v="Kolkata Knight Riders"/>
    <x v="6"/>
    <x v="6"/>
    <s v="Standard"/>
    <x v="1"/>
    <n v="0"/>
  </r>
  <r>
    <n v="392190"/>
    <d v="2009-04-20T00:00:00"/>
    <n v="2"/>
    <n v="3"/>
    <x v="1"/>
    <s v="St George's Park"/>
    <n v="3"/>
    <x v="1"/>
    <n v="0"/>
    <n v="1"/>
    <n v="0"/>
    <x v="0"/>
    <n v="92"/>
    <n v="3"/>
    <n v="121"/>
    <n v="480"/>
    <n v="490"/>
    <s v="Port Elizabeth"/>
    <s v="South Africa"/>
    <x v="10"/>
    <x v="9"/>
    <s v="South Africa"/>
    <n v="2009"/>
    <n v="4"/>
    <s v="Royal Challengers Bangalore"/>
    <s v="RCB"/>
    <s v="Chennai Super Kings"/>
    <x v="1"/>
    <x v="1"/>
    <s v="Standard"/>
    <x v="0"/>
    <n v="1"/>
  </r>
  <r>
    <n v="392191"/>
    <d v="2009-04-21T00:00:00"/>
    <n v="4"/>
    <n v="1"/>
    <x v="1"/>
    <s v="Kingsmead"/>
    <n v="1"/>
    <x v="0"/>
    <n v="0"/>
    <n v="1"/>
    <n v="1"/>
    <x v="0"/>
    <n v="11"/>
    <n v="1"/>
    <n v="162"/>
    <n v="476"/>
    <n v="515"/>
    <s v="Durban"/>
    <s v="South Africa"/>
    <x v="11"/>
    <x v="10"/>
    <s v="South Africa"/>
    <n v="2009"/>
    <n v="4"/>
    <s v="Kings XI Punjab"/>
    <s v="KXIP"/>
    <s v="Kolkata Knight Riders"/>
    <x v="6"/>
    <x v="0"/>
    <s v="Standard"/>
    <x v="0"/>
    <n v="1"/>
  </r>
  <r>
    <n v="392193"/>
    <d v="2009-04-22T00:00:00"/>
    <n v="2"/>
    <n v="8"/>
    <x v="1"/>
    <s v="Newlands"/>
    <n v="8"/>
    <x v="1"/>
    <n v="0"/>
    <n v="1"/>
    <n v="0"/>
    <x v="0"/>
    <n v="24"/>
    <n v="8"/>
    <n v="53"/>
    <n v="481"/>
    <n v="492"/>
    <s v="Cape Town"/>
    <s v="South Africa"/>
    <x v="9"/>
    <x v="8"/>
    <s v="South Africa"/>
    <n v="2009"/>
    <n v="4"/>
    <s v="Royal Challengers Bangalore"/>
    <s v="RCB"/>
    <s v="Deccan Chargers"/>
    <x v="4"/>
    <x v="6"/>
    <s v="Standard"/>
    <x v="0"/>
    <n v="1"/>
  </r>
  <r>
    <n v="392194"/>
    <d v="2009-04-23T00:00:00"/>
    <n v="3"/>
    <n v="6"/>
    <x v="1"/>
    <s v="Kingsmead"/>
    <n v="6"/>
    <x v="1"/>
    <n v="0"/>
    <n v="1"/>
    <n v="0"/>
    <x v="0"/>
    <n v="9"/>
    <n v="6"/>
    <n v="110"/>
    <n v="478"/>
    <n v="490"/>
    <s v="Durban"/>
    <s v="South Africa"/>
    <x v="11"/>
    <x v="10"/>
    <s v="South Africa"/>
    <n v="2009"/>
    <n v="4"/>
    <s v="Chennai Super Kings"/>
    <s v="CSK"/>
    <s v="Delhi Daredevils"/>
    <x v="7"/>
    <x v="2"/>
    <s v="Standard"/>
    <x v="0"/>
    <n v="1"/>
  </r>
  <r>
    <n v="392195"/>
    <d v="2009-04-23T00:00:00"/>
    <n v="1"/>
    <n v="5"/>
    <x v="1"/>
    <s v="Newlands"/>
    <n v="1"/>
    <x v="0"/>
    <n v="1"/>
    <n v="1"/>
    <n v="0"/>
    <x v="2"/>
    <s v="NULL"/>
    <n v="5"/>
    <n v="31"/>
    <n v="471"/>
    <n v="481"/>
    <s v="Cape Town"/>
    <s v="South Africa"/>
    <x v="9"/>
    <x v="8"/>
    <s v="South Africa"/>
    <n v="2009"/>
    <n v="4"/>
    <s v="Kolkata Knight Riders"/>
    <s v="KKR"/>
    <s v="Rajasthan Royals"/>
    <x v="6"/>
    <x v="4"/>
    <s v="Non-Standard"/>
    <x v="2"/>
    <n v="0"/>
  </r>
  <r>
    <n v="392196"/>
    <d v="2009-04-24T00:00:00"/>
    <n v="2"/>
    <n v="4"/>
    <x v="1"/>
    <s v="Kingsmead"/>
    <n v="2"/>
    <x v="1"/>
    <n v="0"/>
    <n v="1"/>
    <n v="0"/>
    <x v="1"/>
    <n v="7"/>
    <n v="4"/>
    <n v="161"/>
    <n v="478"/>
    <n v="516"/>
    <s v="Durban"/>
    <s v="South Africa"/>
    <x v="11"/>
    <x v="10"/>
    <s v="South Africa"/>
    <n v="2009"/>
    <n v="4"/>
    <s v="Royal Challengers Bangalore"/>
    <s v="RCB"/>
    <s v="Kings XI Punjab"/>
    <x v="0"/>
    <x v="5"/>
    <s v="Standard"/>
    <x v="1"/>
    <n v="0"/>
  </r>
  <r>
    <n v="392197"/>
    <d v="2009-04-25T00:00:00"/>
    <n v="8"/>
    <n v="7"/>
    <x v="1"/>
    <s v="Kingsmead"/>
    <n v="8"/>
    <x v="1"/>
    <n v="0"/>
    <n v="1"/>
    <n v="0"/>
    <x v="0"/>
    <n v="12"/>
    <n v="8"/>
    <n v="131"/>
    <n v="482"/>
    <n v="490"/>
    <s v="Durban"/>
    <s v="South Africa"/>
    <x v="11"/>
    <x v="10"/>
    <s v="South Africa"/>
    <n v="2009"/>
    <n v="4"/>
    <s v="Deccan Chargers"/>
    <s v="DC"/>
    <s v="Mumbai Indians"/>
    <x v="4"/>
    <x v="6"/>
    <s v="Standard"/>
    <x v="0"/>
    <n v="1"/>
  </r>
  <r>
    <n v="392199"/>
    <d v="2009-04-26T00:00:00"/>
    <n v="2"/>
    <n v="6"/>
    <x v="1"/>
    <s v="St George's Park"/>
    <n v="2"/>
    <x v="1"/>
    <n v="0"/>
    <n v="1"/>
    <n v="0"/>
    <x v="1"/>
    <n v="6"/>
    <n v="6"/>
    <n v="135"/>
    <n v="483"/>
    <n v="480"/>
    <s v="Port Elizabeth"/>
    <s v="South Africa"/>
    <x v="10"/>
    <x v="9"/>
    <s v="South Africa"/>
    <n v="2009"/>
    <n v="4"/>
    <s v="Royal Challengers Bangalore"/>
    <s v="RCB"/>
    <s v="Delhi Daredevils"/>
    <x v="0"/>
    <x v="2"/>
    <s v="Standard"/>
    <x v="1"/>
    <n v="0"/>
  </r>
  <r>
    <n v="392200"/>
    <d v="2009-04-26T00:00:00"/>
    <n v="4"/>
    <n v="5"/>
    <x v="1"/>
    <s v="Newlands"/>
    <n v="4"/>
    <x v="1"/>
    <n v="0"/>
    <n v="1"/>
    <n v="0"/>
    <x v="0"/>
    <n v="27"/>
    <n v="4"/>
    <n v="26"/>
    <n v="481"/>
    <n v="486"/>
    <s v="Cape Town"/>
    <s v="South Africa"/>
    <x v="9"/>
    <x v="8"/>
    <s v="South Africa"/>
    <n v="2009"/>
    <n v="4"/>
    <s v="Kings XI Punjab"/>
    <s v="KXIP"/>
    <s v="Rajasthan Royals"/>
    <x v="5"/>
    <x v="5"/>
    <s v="Standard"/>
    <x v="0"/>
    <n v="1"/>
  </r>
  <r>
    <n v="392201"/>
    <d v="2009-04-27T00:00:00"/>
    <n v="3"/>
    <n v="8"/>
    <x v="1"/>
    <s v="Kingsmead"/>
    <n v="8"/>
    <x v="0"/>
    <n v="0"/>
    <n v="1"/>
    <n v="0"/>
    <x v="1"/>
    <n v="6"/>
    <n v="8"/>
    <n v="97"/>
    <n v="475"/>
    <n v="516"/>
    <s v="Durban"/>
    <s v="South Africa"/>
    <x v="11"/>
    <x v="10"/>
    <s v="South Africa"/>
    <n v="2009"/>
    <n v="4"/>
    <s v="Chennai Super Kings"/>
    <s v="CSK"/>
    <s v="Deccan Chargers"/>
    <x v="4"/>
    <x v="6"/>
    <s v="Standard"/>
    <x v="1"/>
    <n v="1"/>
  </r>
  <r>
    <n v="392202"/>
    <d v="2009-04-27T00:00:00"/>
    <n v="1"/>
    <n v="7"/>
    <x v="1"/>
    <s v="St George's Park"/>
    <n v="7"/>
    <x v="1"/>
    <n v="0"/>
    <n v="1"/>
    <n v="0"/>
    <x v="0"/>
    <n v="92"/>
    <n v="7"/>
    <n v="133"/>
    <n v="480"/>
    <n v="513"/>
    <s v="Port Elizabeth"/>
    <s v="South Africa"/>
    <x v="10"/>
    <x v="9"/>
    <s v="South Africa"/>
    <n v="2009"/>
    <n v="4"/>
    <s v="Kolkata Knight Riders"/>
    <s v="KKR"/>
    <s v="Mumbai Indians"/>
    <x v="3"/>
    <x v="7"/>
    <s v="Standard"/>
    <x v="0"/>
    <n v="1"/>
  </r>
  <r>
    <n v="392203"/>
    <d v="2009-04-28T00:00:00"/>
    <n v="6"/>
    <n v="5"/>
    <x v="1"/>
    <s v="SuperSport Park"/>
    <n v="6"/>
    <x v="1"/>
    <n v="0"/>
    <n v="1"/>
    <n v="0"/>
    <x v="1"/>
    <n v="5"/>
    <n v="5"/>
    <n v="31"/>
    <n v="484"/>
    <n v="477"/>
    <s v="Centurion"/>
    <s v="South Africa"/>
    <x v="12"/>
    <x v="11"/>
    <s v="South Africa"/>
    <n v="2009"/>
    <n v="4"/>
    <s v="Delhi Daredevils"/>
    <s v="DD"/>
    <s v="Rajasthan Royals"/>
    <x v="7"/>
    <x v="4"/>
    <s v="Standard"/>
    <x v="1"/>
    <n v="0"/>
  </r>
  <r>
    <n v="392204"/>
    <d v="2009-04-29T00:00:00"/>
    <n v="2"/>
    <n v="1"/>
    <x v="1"/>
    <s v="Kingsmead"/>
    <n v="1"/>
    <x v="1"/>
    <n v="0"/>
    <n v="1"/>
    <n v="0"/>
    <x v="1"/>
    <n v="5"/>
    <n v="2"/>
    <n v="11"/>
    <n v="471"/>
    <n v="516"/>
    <s v="Durban"/>
    <s v="South Africa"/>
    <x v="11"/>
    <x v="10"/>
    <s v="South Africa"/>
    <n v="2009"/>
    <n v="4"/>
    <s v="Royal Challengers Bangalore"/>
    <s v="RCB"/>
    <s v="Kolkata Knight Riders"/>
    <x v="6"/>
    <x v="3"/>
    <s v="Standard"/>
    <x v="1"/>
    <n v="0"/>
  </r>
  <r>
    <n v="392205"/>
    <d v="2009-04-29T00:00:00"/>
    <n v="4"/>
    <n v="7"/>
    <x v="1"/>
    <s v="Kingsmead"/>
    <n v="4"/>
    <x v="1"/>
    <n v="0"/>
    <n v="1"/>
    <n v="0"/>
    <x v="0"/>
    <n v="3"/>
    <n v="4"/>
    <n v="26"/>
    <n v="471"/>
    <n v="487"/>
    <s v="Durban"/>
    <s v="South Africa"/>
    <x v="11"/>
    <x v="10"/>
    <s v="South Africa"/>
    <n v="2009"/>
    <n v="4"/>
    <s v="Kings XI Punjab"/>
    <s v="KXIP"/>
    <s v="Mumbai Indians"/>
    <x v="5"/>
    <x v="5"/>
    <s v="Standard"/>
    <x v="0"/>
    <n v="1"/>
  </r>
  <r>
    <n v="392206"/>
    <d v="2009-04-30T00:00:00"/>
    <n v="8"/>
    <n v="6"/>
    <x v="1"/>
    <s v="SuperSport Park"/>
    <n v="6"/>
    <x v="0"/>
    <n v="0"/>
    <n v="1"/>
    <n v="0"/>
    <x v="1"/>
    <n v="6"/>
    <n v="6"/>
    <n v="223"/>
    <n v="484"/>
    <n v="492"/>
    <s v="Centurion"/>
    <s v="South Africa"/>
    <x v="12"/>
    <x v="11"/>
    <s v="South Africa"/>
    <n v="2009"/>
    <n v="4"/>
    <s v="Deccan Chargers"/>
    <s v="DC"/>
    <s v="Delhi Daredevils"/>
    <x v="7"/>
    <x v="2"/>
    <s v="Standard"/>
    <x v="1"/>
    <n v="1"/>
  </r>
  <r>
    <n v="392207"/>
    <d v="2009-04-30T00:00:00"/>
    <n v="3"/>
    <n v="5"/>
    <x v="1"/>
    <s v="SuperSport Park"/>
    <n v="5"/>
    <x v="0"/>
    <n v="0"/>
    <n v="1"/>
    <n v="0"/>
    <x v="0"/>
    <n v="38"/>
    <n v="3"/>
    <n v="21"/>
    <n v="484"/>
    <n v="477"/>
    <s v="Centurion"/>
    <s v="South Africa"/>
    <x v="12"/>
    <x v="11"/>
    <s v="South Africa"/>
    <n v="2009"/>
    <n v="4"/>
    <s v="Chennai Super Kings"/>
    <s v="CSK"/>
    <s v="Rajasthan Royals"/>
    <x v="2"/>
    <x v="1"/>
    <s v="Standard"/>
    <x v="0"/>
    <n v="0"/>
  </r>
  <r>
    <n v="392208"/>
    <d v="2009-05-01T00:00:00"/>
    <n v="1"/>
    <n v="7"/>
    <x v="1"/>
    <s v="Buffalo Park"/>
    <n v="7"/>
    <x v="1"/>
    <n v="0"/>
    <n v="1"/>
    <n v="0"/>
    <x v="0"/>
    <n v="9"/>
    <n v="7"/>
    <n v="154"/>
    <n v="481"/>
    <n v="488"/>
    <s v="East London"/>
    <s v="South Africa"/>
    <x v="13"/>
    <x v="12"/>
    <s v="South Africa"/>
    <n v="2009"/>
    <n v="5"/>
    <s v="Kolkata Knight Riders"/>
    <s v="KKR"/>
    <s v="Mumbai Indians"/>
    <x v="3"/>
    <x v="7"/>
    <s v="Standard"/>
    <x v="0"/>
    <n v="1"/>
  </r>
  <r>
    <n v="392209"/>
    <d v="2009-05-01T00:00:00"/>
    <n v="2"/>
    <n v="4"/>
    <x v="1"/>
    <s v="Kingsmead"/>
    <n v="2"/>
    <x v="1"/>
    <n v="0"/>
    <n v="1"/>
    <n v="0"/>
    <x v="0"/>
    <n v="8"/>
    <n v="2"/>
    <n v="27"/>
    <n v="482"/>
    <n v="489"/>
    <s v="Durban"/>
    <s v="South Africa"/>
    <x v="11"/>
    <x v="10"/>
    <s v="South Africa"/>
    <n v="2009"/>
    <n v="5"/>
    <s v="Royal Challengers Bangalore"/>
    <s v="RCB"/>
    <s v="Kings XI Punjab"/>
    <x v="0"/>
    <x v="3"/>
    <s v="Standard"/>
    <x v="0"/>
    <n v="1"/>
  </r>
  <r>
    <n v="392210"/>
    <d v="2009-05-02T00:00:00"/>
    <n v="8"/>
    <n v="5"/>
    <x v="1"/>
    <s v="St George's Park"/>
    <n v="8"/>
    <x v="1"/>
    <n v="0"/>
    <n v="1"/>
    <n v="0"/>
    <x v="1"/>
    <n v="3"/>
    <n v="5"/>
    <n v="31"/>
    <n v="483"/>
    <n v="480"/>
    <s v="Port Elizabeth"/>
    <s v="South Africa"/>
    <x v="10"/>
    <x v="9"/>
    <s v="South Africa"/>
    <n v="2009"/>
    <n v="5"/>
    <s v="Deccan Chargers"/>
    <s v="DC"/>
    <s v="Rajasthan Royals"/>
    <x v="4"/>
    <x v="4"/>
    <s v="Standard"/>
    <x v="1"/>
    <n v="0"/>
  </r>
  <r>
    <n v="392211"/>
    <d v="2009-05-02T00:00:00"/>
    <n v="3"/>
    <n v="6"/>
    <x v="1"/>
    <s v="New Wanderers Stadium"/>
    <n v="6"/>
    <x v="0"/>
    <n v="0"/>
    <n v="1"/>
    <n v="0"/>
    <x v="0"/>
    <n v="18"/>
    <n v="3"/>
    <n v="186"/>
    <n v="476"/>
    <n v="477"/>
    <s v="Johannesburg"/>
    <s v="South Africa"/>
    <x v="14"/>
    <x v="13"/>
    <s v="South Africa"/>
    <n v="2009"/>
    <n v="5"/>
    <s v="Chennai Super Kings"/>
    <s v="CSK"/>
    <s v="Delhi Daredevils"/>
    <x v="7"/>
    <x v="1"/>
    <s v="Standard"/>
    <x v="0"/>
    <n v="0"/>
  </r>
  <r>
    <n v="392212"/>
    <d v="2009-05-03T00:00:00"/>
    <n v="4"/>
    <n v="1"/>
    <x v="1"/>
    <s v="St George's Park"/>
    <n v="1"/>
    <x v="1"/>
    <n v="0"/>
    <n v="1"/>
    <n v="0"/>
    <x v="1"/>
    <n v="6"/>
    <n v="4"/>
    <n v="64"/>
    <n v="483"/>
    <n v="471"/>
    <s v="Port Elizabeth"/>
    <s v="South Africa"/>
    <x v="10"/>
    <x v="9"/>
    <s v="South Africa"/>
    <n v="2009"/>
    <n v="5"/>
    <s v="Kings XI Punjab"/>
    <s v="KXIP"/>
    <s v="Kolkata Knight Riders"/>
    <x v="6"/>
    <x v="5"/>
    <s v="Standard"/>
    <x v="1"/>
    <n v="0"/>
  </r>
  <r>
    <n v="392213"/>
    <d v="2009-05-03T00:00:00"/>
    <n v="2"/>
    <n v="7"/>
    <x v="1"/>
    <s v="New Wanderers Stadium"/>
    <n v="7"/>
    <x v="1"/>
    <n v="0"/>
    <n v="1"/>
    <n v="0"/>
    <x v="1"/>
    <n v="9"/>
    <n v="2"/>
    <n v="9"/>
    <n v="477"/>
    <n v="516"/>
    <s v="Johannesburg"/>
    <s v="South Africa"/>
    <x v="14"/>
    <x v="13"/>
    <s v="South Africa"/>
    <n v="2009"/>
    <n v="5"/>
    <s v="Royal Challengers Bangalore"/>
    <s v="RCB"/>
    <s v="Mumbai Indians"/>
    <x v="3"/>
    <x v="3"/>
    <s v="Standard"/>
    <x v="1"/>
    <n v="0"/>
  </r>
  <r>
    <n v="392214"/>
    <d v="2009-05-04T00:00:00"/>
    <n v="3"/>
    <n v="8"/>
    <x v="1"/>
    <s v="Buffalo Park"/>
    <n v="3"/>
    <x v="1"/>
    <n v="0"/>
    <n v="1"/>
    <n v="0"/>
    <x v="0"/>
    <n v="78"/>
    <n v="3"/>
    <n v="20"/>
    <n v="478"/>
    <n v="481"/>
    <s v="East London"/>
    <s v="South Africa"/>
    <x v="13"/>
    <x v="12"/>
    <s v="South Africa"/>
    <n v="2009"/>
    <n v="5"/>
    <s v="Chennai Super Kings"/>
    <s v="CSK"/>
    <s v="Deccan Chargers"/>
    <x v="1"/>
    <x v="1"/>
    <s v="Standard"/>
    <x v="0"/>
    <n v="1"/>
  </r>
  <r>
    <n v="392215"/>
    <d v="2009-05-05T00:00:00"/>
    <n v="4"/>
    <n v="5"/>
    <x v="1"/>
    <s v="Kingsmead"/>
    <n v="4"/>
    <x v="0"/>
    <n v="0"/>
    <n v="1"/>
    <n v="0"/>
    <x v="0"/>
    <n v="78"/>
    <n v="5"/>
    <n v="74"/>
    <n v="485"/>
    <n v="475"/>
    <s v="Durban"/>
    <s v="South Africa"/>
    <x v="11"/>
    <x v="10"/>
    <s v="South Africa"/>
    <n v="2009"/>
    <n v="5"/>
    <s v="Kings XI Punjab"/>
    <s v="KXIP"/>
    <s v="Rajasthan Royals"/>
    <x v="5"/>
    <x v="4"/>
    <s v="Standard"/>
    <x v="0"/>
    <n v="0"/>
  </r>
  <r>
    <n v="392216"/>
    <d v="2009-05-05T00:00:00"/>
    <n v="6"/>
    <n v="1"/>
    <x v="1"/>
    <s v="Kingsmead"/>
    <n v="1"/>
    <x v="1"/>
    <n v="0"/>
    <n v="1"/>
    <n v="0"/>
    <x v="1"/>
    <n v="9"/>
    <n v="6"/>
    <n v="40"/>
    <n v="484"/>
    <n v="475"/>
    <s v="Durban"/>
    <s v="South Africa"/>
    <x v="11"/>
    <x v="10"/>
    <s v="South Africa"/>
    <n v="2009"/>
    <n v="5"/>
    <s v="Delhi Daredevils"/>
    <s v="DD"/>
    <s v="Kolkata Knight Riders"/>
    <x v="6"/>
    <x v="2"/>
    <s v="Standard"/>
    <x v="1"/>
    <n v="0"/>
  </r>
  <r>
    <n v="392217"/>
    <d v="2009-05-06T00:00:00"/>
    <n v="8"/>
    <n v="7"/>
    <x v="1"/>
    <s v="SuperSport Park"/>
    <n v="8"/>
    <x v="1"/>
    <n v="0"/>
    <n v="1"/>
    <n v="0"/>
    <x v="0"/>
    <n v="19"/>
    <n v="8"/>
    <n v="57"/>
    <n v="471"/>
    <n v="482"/>
    <s v="Centurion"/>
    <s v="South Africa"/>
    <x v="12"/>
    <x v="11"/>
    <s v="South Africa"/>
    <n v="2009"/>
    <n v="5"/>
    <s v="Deccan Chargers"/>
    <s v="DC"/>
    <s v="Mumbai Indians"/>
    <x v="4"/>
    <x v="6"/>
    <s v="Standard"/>
    <x v="0"/>
    <n v="1"/>
  </r>
  <r>
    <n v="392218"/>
    <d v="2009-05-07T00:00:00"/>
    <n v="2"/>
    <n v="5"/>
    <x v="1"/>
    <s v="SuperSport Park"/>
    <n v="5"/>
    <x v="0"/>
    <n v="0"/>
    <n v="1"/>
    <n v="0"/>
    <x v="1"/>
    <n v="7"/>
    <n v="5"/>
    <n v="196"/>
    <n v="486"/>
    <n v="476"/>
    <s v="Centurion"/>
    <s v="South Africa"/>
    <x v="12"/>
    <x v="11"/>
    <s v="South Africa"/>
    <n v="2009"/>
    <n v="5"/>
    <s v="Royal Challengers Bangalore"/>
    <s v="RCB"/>
    <s v="Rajasthan Royals"/>
    <x v="2"/>
    <x v="4"/>
    <s v="Standard"/>
    <x v="1"/>
    <n v="1"/>
  </r>
  <r>
    <n v="392219"/>
    <d v="2009-05-07T00:00:00"/>
    <n v="3"/>
    <n v="4"/>
    <x v="1"/>
    <s v="SuperSport Park"/>
    <n v="3"/>
    <x v="1"/>
    <n v="0"/>
    <n v="1"/>
    <n v="1"/>
    <x v="0"/>
    <n v="12"/>
    <n v="3"/>
    <n v="18"/>
    <n v="476"/>
    <n v="516"/>
    <s v="Centurion"/>
    <s v="South Africa"/>
    <x v="12"/>
    <x v="11"/>
    <s v="South Africa"/>
    <n v="2009"/>
    <n v="5"/>
    <s v="Chennai Super Kings"/>
    <s v="CSK"/>
    <s v="Kings XI Punjab"/>
    <x v="1"/>
    <x v="1"/>
    <s v="Standard"/>
    <x v="0"/>
    <n v="1"/>
  </r>
  <r>
    <n v="392220"/>
    <d v="2009-05-08T00:00:00"/>
    <n v="6"/>
    <n v="7"/>
    <x v="1"/>
    <s v="Buffalo Park"/>
    <n v="7"/>
    <x v="1"/>
    <n v="0"/>
    <n v="1"/>
    <n v="0"/>
    <x v="1"/>
    <n v="7"/>
    <n v="6"/>
    <n v="73"/>
    <n v="481"/>
    <n v="488"/>
    <s v="East London"/>
    <s v="South Africa"/>
    <x v="13"/>
    <x v="12"/>
    <s v="South Africa"/>
    <n v="2009"/>
    <n v="5"/>
    <s v="Delhi Daredevils"/>
    <s v="DD"/>
    <s v="Mumbai Indians"/>
    <x v="3"/>
    <x v="2"/>
    <s v="Standard"/>
    <x v="1"/>
    <n v="0"/>
  </r>
  <r>
    <n v="392221"/>
    <d v="2009-05-09T00:00:00"/>
    <n v="8"/>
    <n v="4"/>
    <x v="1"/>
    <s v="De Beers Diamond Oval"/>
    <n v="4"/>
    <x v="0"/>
    <n v="0"/>
    <n v="1"/>
    <n v="0"/>
    <x v="1"/>
    <n v="3"/>
    <n v="4"/>
    <n v="64"/>
    <n v="484"/>
    <n v="492"/>
    <s v="Kimberley"/>
    <s v="South Africa"/>
    <x v="15"/>
    <x v="14"/>
    <s v="South Africa"/>
    <n v="2009"/>
    <n v="5"/>
    <s v="Deccan Chargers"/>
    <s v="DC"/>
    <s v="Kings XI Punjab"/>
    <x v="5"/>
    <x v="5"/>
    <s v="Standard"/>
    <x v="1"/>
    <n v="1"/>
  </r>
  <r>
    <n v="392222"/>
    <d v="2009-05-09T00:00:00"/>
    <n v="3"/>
    <n v="5"/>
    <x v="1"/>
    <s v="De Beers Diamond Oval"/>
    <n v="5"/>
    <x v="1"/>
    <n v="0"/>
    <n v="1"/>
    <n v="0"/>
    <x v="1"/>
    <n v="7"/>
    <n v="3"/>
    <n v="23"/>
    <n v="484"/>
    <n v="482"/>
    <s v="Kimberley"/>
    <s v="South Africa"/>
    <x v="15"/>
    <x v="14"/>
    <s v="South Africa"/>
    <n v="2009"/>
    <n v="5"/>
    <s v="Chennai Super Kings"/>
    <s v="CSK"/>
    <s v="Rajasthan Royals"/>
    <x v="2"/>
    <x v="1"/>
    <s v="Standard"/>
    <x v="1"/>
    <n v="0"/>
  </r>
  <r>
    <n v="392223"/>
    <d v="2009-05-10T00:00:00"/>
    <n v="2"/>
    <n v="7"/>
    <x v="1"/>
    <s v="St George's Park"/>
    <n v="7"/>
    <x v="1"/>
    <n v="0"/>
    <n v="1"/>
    <n v="0"/>
    <x v="0"/>
    <n v="16"/>
    <n v="7"/>
    <n v="154"/>
    <n v="478"/>
    <n v="480"/>
    <s v="Port Elizabeth"/>
    <s v="South Africa"/>
    <x v="10"/>
    <x v="9"/>
    <s v="South Africa"/>
    <n v="2009"/>
    <n v="5"/>
    <s v="Royal Challengers Bangalore"/>
    <s v="RCB"/>
    <s v="Mumbai Indians"/>
    <x v="3"/>
    <x v="7"/>
    <s v="Standard"/>
    <x v="0"/>
    <n v="1"/>
  </r>
  <r>
    <n v="392224"/>
    <d v="2009-05-10T00:00:00"/>
    <n v="6"/>
    <n v="1"/>
    <x v="1"/>
    <s v="New Wanderers Stadium"/>
    <n v="6"/>
    <x v="0"/>
    <n v="0"/>
    <n v="1"/>
    <n v="0"/>
    <x v="1"/>
    <n v="7"/>
    <n v="6"/>
    <n v="136"/>
    <n v="487"/>
    <n v="513"/>
    <s v="Johannesburg"/>
    <s v="South Africa"/>
    <x v="14"/>
    <x v="13"/>
    <s v="South Africa"/>
    <n v="2009"/>
    <n v="5"/>
    <s v="Delhi Daredevils"/>
    <s v="DD"/>
    <s v="Kolkata Knight Riders"/>
    <x v="7"/>
    <x v="2"/>
    <s v="Standard"/>
    <x v="1"/>
    <n v="1"/>
  </r>
  <r>
    <n v="392225"/>
    <d v="2009-05-11T00:00:00"/>
    <n v="8"/>
    <n v="5"/>
    <x v="1"/>
    <s v="De Beers Diamond Oval"/>
    <n v="8"/>
    <x v="1"/>
    <n v="0"/>
    <n v="1"/>
    <n v="0"/>
    <x v="0"/>
    <n v="53"/>
    <n v="8"/>
    <n v="147"/>
    <n v="484"/>
    <n v="482"/>
    <s v="Kimberley"/>
    <s v="South Africa"/>
    <x v="15"/>
    <x v="14"/>
    <s v="South Africa"/>
    <n v="2009"/>
    <n v="5"/>
    <s v="Deccan Chargers"/>
    <s v="DC"/>
    <s v="Rajasthan Royals"/>
    <x v="4"/>
    <x v="6"/>
    <s v="Standard"/>
    <x v="0"/>
    <n v="1"/>
  </r>
  <r>
    <n v="392226"/>
    <d v="2009-05-12T00:00:00"/>
    <n v="2"/>
    <n v="1"/>
    <x v="1"/>
    <s v="SuperSport Park"/>
    <n v="2"/>
    <x v="0"/>
    <n v="0"/>
    <n v="1"/>
    <n v="0"/>
    <x v="1"/>
    <n v="6"/>
    <n v="2"/>
    <n v="52"/>
    <n v="481"/>
    <n v="485"/>
    <s v="Centurion"/>
    <s v="South Africa"/>
    <x v="12"/>
    <x v="11"/>
    <s v="South Africa"/>
    <n v="2009"/>
    <n v="5"/>
    <s v="Royal Challengers Bangalore"/>
    <s v="RCB"/>
    <s v="Kolkata Knight Riders"/>
    <x v="0"/>
    <x v="3"/>
    <s v="Standard"/>
    <x v="1"/>
    <n v="1"/>
  </r>
  <r>
    <n v="392227"/>
    <d v="2009-05-12T00:00:00"/>
    <n v="4"/>
    <n v="7"/>
    <x v="1"/>
    <s v="SuperSport Park"/>
    <n v="4"/>
    <x v="1"/>
    <n v="0"/>
    <n v="1"/>
    <n v="0"/>
    <x v="1"/>
    <n v="8"/>
    <n v="7"/>
    <n v="50"/>
    <n v="485"/>
    <n v="477"/>
    <s v="Centurion"/>
    <s v="South Africa"/>
    <x v="12"/>
    <x v="11"/>
    <s v="South Africa"/>
    <n v="2009"/>
    <n v="5"/>
    <s v="Kings XI Punjab"/>
    <s v="KXIP"/>
    <s v="Mumbai Indians"/>
    <x v="5"/>
    <x v="7"/>
    <s v="Standard"/>
    <x v="1"/>
    <n v="0"/>
  </r>
  <r>
    <n v="392228"/>
    <d v="2009-05-13T00:00:00"/>
    <n v="8"/>
    <n v="6"/>
    <x v="1"/>
    <s v="Kingsmead"/>
    <n v="8"/>
    <x v="0"/>
    <n v="0"/>
    <n v="1"/>
    <n v="0"/>
    <x v="0"/>
    <n v="12"/>
    <n v="6"/>
    <n v="89"/>
    <n v="476"/>
    <n v="487"/>
    <s v="Durban"/>
    <s v="South Africa"/>
    <x v="11"/>
    <x v="10"/>
    <s v="South Africa"/>
    <n v="2009"/>
    <n v="5"/>
    <s v="Deccan Chargers"/>
    <s v="DC"/>
    <s v="Delhi Daredevils"/>
    <x v="4"/>
    <x v="2"/>
    <s v="Standard"/>
    <x v="0"/>
    <n v="0"/>
  </r>
  <r>
    <n v="392229"/>
    <d v="2009-05-14T00:00:00"/>
    <n v="2"/>
    <n v="3"/>
    <x v="1"/>
    <s v="Kingsmead"/>
    <n v="3"/>
    <x v="1"/>
    <n v="0"/>
    <n v="1"/>
    <n v="0"/>
    <x v="1"/>
    <n v="2"/>
    <n v="2"/>
    <n v="52"/>
    <n v="478"/>
    <n v="476"/>
    <s v="Durban"/>
    <s v="South Africa"/>
    <x v="11"/>
    <x v="10"/>
    <s v="South Africa"/>
    <n v="2009"/>
    <n v="5"/>
    <s v="Royal Challengers Bangalore"/>
    <s v="RCB"/>
    <s v="Chennai Super Kings"/>
    <x v="1"/>
    <x v="3"/>
    <s v="Standard"/>
    <x v="1"/>
    <n v="0"/>
  </r>
  <r>
    <n v="392230"/>
    <d v="2009-05-14T00:00:00"/>
    <n v="7"/>
    <n v="5"/>
    <x v="1"/>
    <s v="Kingsmead"/>
    <n v="5"/>
    <x v="1"/>
    <n v="0"/>
    <n v="1"/>
    <n v="0"/>
    <x v="0"/>
    <n v="2"/>
    <n v="5"/>
    <n v="38"/>
    <n v="478"/>
    <n v="476"/>
    <s v="Durban"/>
    <s v="South Africa"/>
    <x v="11"/>
    <x v="10"/>
    <s v="South Africa"/>
    <n v="2009"/>
    <n v="5"/>
    <s v="Mumbai Indians"/>
    <s v="MI"/>
    <s v="Rajasthan Royals"/>
    <x v="2"/>
    <x v="4"/>
    <s v="Standard"/>
    <x v="0"/>
    <n v="1"/>
  </r>
  <r>
    <n v="392231"/>
    <d v="2009-05-15T00:00:00"/>
    <n v="6"/>
    <n v="4"/>
    <x v="1"/>
    <s v="OUTsurance Oval"/>
    <n v="4"/>
    <x v="0"/>
    <n v="0"/>
    <n v="1"/>
    <n v="0"/>
    <x v="1"/>
    <n v="6"/>
    <n v="4"/>
    <n v="66"/>
    <n v="482"/>
    <n v="475"/>
    <s v="Bloemfontein"/>
    <s v="South Africa"/>
    <x v="16"/>
    <x v="15"/>
    <s v="South Africa"/>
    <n v="2009"/>
    <n v="5"/>
    <s v="Delhi Daredevils"/>
    <s v="DD"/>
    <s v="Kings XI Punjab"/>
    <x v="5"/>
    <x v="5"/>
    <s v="Standard"/>
    <x v="1"/>
    <n v="1"/>
  </r>
  <r>
    <n v="392232"/>
    <d v="2009-05-16T00:00:00"/>
    <n v="3"/>
    <n v="7"/>
    <x v="1"/>
    <s v="St George's Park"/>
    <n v="7"/>
    <x v="1"/>
    <n v="0"/>
    <n v="1"/>
    <n v="0"/>
    <x v="1"/>
    <n v="7"/>
    <n v="3"/>
    <n v="18"/>
    <n v="488"/>
    <n v="490"/>
    <s v="Port Elizabeth"/>
    <s v="South Africa"/>
    <x v="10"/>
    <x v="9"/>
    <s v="South Africa"/>
    <n v="2009"/>
    <n v="5"/>
    <s v="Chennai Super Kings"/>
    <s v="CSK"/>
    <s v="Mumbai Indians"/>
    <x v="3"/>
    <x v="1"/>
    <s v="Standard"/>
    <x v="1"/>
    <n v="0"/>
  </r>
  <r>
    <n v="392233"/>
    <d v="2009-05-16T00:00:00"/>
    <n v="8"/>
    <n v="1"/>
    <x v="1"/>
    <s v="New Wanderers Stadium"/>
    <n v="8"/>
    <x v="0"/>
    <n v="0"/>
    <n v="1"/>
    <n v="0"/>
    <x v="1"/>
    <n v="6"/>
    <n v="8"/>
    <n v="57"/>
    <n v="477"/>
    <n v="489"/>
    <s v="Johannesburg"/>
    <s v="South Africa"/>
    <x v="14"/>
    <x v="13"/>
    <s v="South Africa"/>
    <n v="2009"/>
    <n v="5"/>
    <s v="Deccan Chargers"/>
    <s v="DC"/>
    <s v="Kolkata Knight Riders"/>
    <x v="4"/>
    <x v="6"/>
    <s v="Standard"/>
    <x v="1"/>
    <n v="1"/>
  </r>
  <r>
    <n v="392234"/>
    <d v="2009-05-17T00:00:00"/>
    <n v="8"/>
    <n v="4"/>
    <x v="1"/>
    <s v="New Wanderers Stadium"/>
    <n v="8"/>
    <x v="0"/>
    <n v="0"/>
    <n v="1"/>
    <n v="0"/>
    <x v="0"/>
    <n v="1"/>
    <n v="4"/>
    <n v="27"/>
    <n v="489"/>
    <n v="513"/>
    <s v="Johannesburg"/>
    <s v="South Africa"/>
    <x v="14"/>
    <x v="13"/>
    <s v="South Africa"/>
    <n v="2009"/>
    <n v="5"/>
    <s v="Deccan Chargers"/>
    <s v="DC"/>
    <s v="Kings XI Punjab"/>
    <x v="4"/>
    <x v="5"/>
    <s v="Standard"/>
    <x v="0"/>
    <n v="0"/>
  </r>
  <r>
    <n v="392235"/>
    <d v="2009-05-17T00:00:00"/>
    <n v="6"/>
    <n v="5"/>
    <x v="1"/>
    <s v="OUTsurance Oval"/>
    <n v="6"/>
    <x v="1"/>
    <n v="0"/>
    <n v="1"/>
    <n v="0"/>
    <x v="0"/>
    <n v="14"/>
    <n v="6"/>
    <n v="110"/>
    <n v="485"/>
    <n v="475"/>
    <s v="Bloemfontein"/>
    <s v="South Africa"/>
    <x v="16"/>
    <x v="15"/>
    <s v="South Africa"/>
    <n v="2009"/>
    <n v="5"/>
    <s v="Delhi Daredevils"/>
    <s v="DD"/>
    <s v="Rajasthan Royals"/>
    <x v="7"/>
    <x v="2"/>
    <s v="Standard"/>
    <x v="0"/>
    <n v="1"/>
  </r>
  <r>
    <n v="392236"/>
    <d v="2009-05-18T00:00:00"/>
    <n v="3"/>
    <n v="1"/>
    <x v="1"/>
    <s v="SuperSport Park"/>
    <n v="3"/>
    <x v="1"/>
    <n v="0"/>
    <n v="1"/>
    <n v="0"/>
    <x v="1"/>
    <n v="7"/>
    <n v="1"/>
    <n v="104"/>
    <n v="490"/>
    <n v="513"/>
    <s v="Centurion"/>
    <s v="South Africa"/>
    <x v="12"/>
    <x v="11"/>
    <s v="South Africa"/>
    <n v="2009"/>
    <n v="5"/>
    <s v="Chennai Super Kings"/>
    <s v="CSK"/>
    <s v="Kolkata Knight Riders"/>
    <x v="1"/>
    <x v="0"/>
    <s v="Standard"/>
    <x v="1"/>
    <n v="0"/>
  </r>
  <r>
    <n v="392237"/>
    <d v="2009-05-19T00:00:00"/>
    <n v="2"/>
    <n v="6"/>
    <x v="1"/>
    <s v="New Wanderers Stadium"/>
    <n v="6"/>
    <x v="1"/>
    <n v="0"/>
    <n v="1"/>
    <n v="0"/>
    <x v="1"/>
    <n v="7"/>
    <n v="2"/>
    <n v="9"/>
    <n v="475"/>
    <n v="513"/>
    <s v="Johannesburg"/>
    <s v="South Africa"/>
    <x v="14"/>
    <x v="13"/>
    <s v="South Africa"/>
    <n v="2009"/>
    <n v="5"/>
    <s v="Royal Challengers Bangalore"/>
    <s v="RCB"/>
    <s v="Delhi Daredevils"/>
    <x v="7"/>
    <x v="3"/>
    <s v="Standard"/>
    <x v="1"/>
    <n v="0"/>
  </r>
  <r>
    <n v="392238"/>
    <d v="2009-05-20T00:00:00"/>
    <n v="1"/>
    <n v="5"/>
    <x v="1"/>
    <s v="Kingsmead"/>
    <n v="1"/>
    <x v="0"/>
    <n v="0"/>
    <n v="1"/>
    <n v="0"/>
    <x v="1"/>
    <n v="4"/>
    <n v="1"/>
    <n v="63"/>
    <n v="480"/>
    <n v="490"/>
    <s v="Durban"/>
    <s v="South Africa"/>
    <x v="11"/>
    <x v="10"/>
    <s v="South Africa"/>
    <n v="2009"/>
    <n v="5"/>
    <s v="Kolkata Knight Riders"/>
    <s v="KKR"/>
    <s v="Rajasthan Royals"/>
    <x v="6"/>
    <x v="0"/>
    <s v="Standard"/>
    <x v="1"/>
    <n v="1"/>
  </r>
  <r>
    <n v="392239"/>
    <d v="2009-05-20T00:00:00"/>
    <n v="3"/>
    <n v="4"/>
    <x v="1"/>
    <s v="Kingsmead"/>
    <n v="3"/>
    <x v="1"/>
    <n v="0"/>
    <n v="1"/>
    <n v="0"/>
    <x v="0"/>
    <n v="24"/>
    <n v="3"/>
    <n v="121"/>
    <n v="480"/>
    <n v="490"/>
    <s v="Durban"/>
    <s v="South Africa"/>
    <x v="11"/>
    <x v="10"/>
    <s v="South Africa"/>
    <n v="2009"/>
    <n v="5"/>
    <s v="Chennai Super Kings"/>
    <s v="CSK"/>
    <s v="Kings XI Punjab"/>
    <x v="1"/>
    <x v="1"/>
    <s v="Standard"/>
    <x v="0"/>
    <n v="1"/>
  </r>
  <r>
    <n v="392240"/>
    <d v="2009-05-21T00:00:00"/>
    <n v="6"/>
    <n v="7"/>
    <x v="1"/>
    <s v="SuperSport Park"/>
    <n v="6"/>
    <x v="0"/>
    <n v="0"/>
    <n v="1"/>
    <n v="0"/>
    <x v="1"/>
    <n v="4"/>
    <n v="6"/>
    <n v="41"/>
    <n v="475"/>
    <n v="489"/>
    <s v="Centurion"/>
    <s v="South Africa"/>
    <x v="12"/>
    <x v="11"/>
    <s v="South Africa"/>
    <n v="2009"/>
    <n v="5"/>
    <s v="Delhi Daredevils"/>
    <s v="DD"/>
    <s v="Mumbai Indians"/>
    <x v="7"/>
    <x v="2"/>
    <s v="Standard"/>
    <x v="1"/>
    <n v="1"/>
  </r>
  <r>
    <n v="392241"/>
    <d v="2009-05-21T00:00:00"/>
    <n v="2"/>
    <n v="8"/>
    <x v="1"/>
    <s v="SuperSport Park"/>
    <n v="2"/>
    <x v="1"/>
    <n v="0"/>
    <n v="1"/>
    <n v="0"/>
    <x v="0"/>
    <n v="12"/>
    <n v="2"/>
    <n v="96"/>
    <n v="475"/>
    <n v="489"/>
    <s v="Centurion"/>
    <s v="South Africa"/>
    <x v="12"/>
    <x v="11"/>
    <s v="South Africa"/>
    <n v="2009"/>
    <n v="5"/>
    <s v="Royal Challengers Bangalore"/>
    <s v="RCB"/>
    <s v="Deccan Chargers"/>
    <x v="0"/>
    <x v="3"/>
    <s v="Standard"/>
    <x v="0"/>
    <n v="1"/>
  </r>
  <r>
    <n v="392242"/>
    <d v="2009-05-22T00:00:00"/>
    <n v="6"/>
    <n v="8"/>
    <x v="1"/>
    <s v="SuperSport Park"/>
    <n v="8"/>
    <x v="0"/>
    <n v="0"/>
    <n v="1"/>
    <n v="0"/>
    <x v="1"/>
    <n v="6"/>
    <n v="8"/>
    <n v="53"/>
    <n v="478"/>
    <n v="476"/>
    <s v="Centurion"/>
    <s v="South Africa"/>
    <x v="12"/>
    <x v="11"/>
    <s v="South Africa"/>
    <n v="2009"/>
    <n v="5"/>
    <s v="Delhi Daredevils"/>
    <s v="DD"/>
    <s v="Deccan Chargers"/>
    <x v="4"/>
    <x v="6"/>
    <s v="Standard"/>
    <x v="1"/>
    <n v="1"/>
  </r>
  <r>
    <n v="392243"/>
    <d v="2009-05-23T00:00:00"/>
    <n v="2"/>
    <n v="3"/>
    <x v="1"/>
    <s v="New Wanderers Stadium"/>
    <n v="2"/>
    <x v="0"/>
    <n v="0"/>
    <n v="1"/>
    <n v="0"/>
    <x v="1"/>
    <n v="6"/>
    <n v="2"/>
    <n v="96"/>
    <n v="477"/>
    <n v="490"/>
    <s v="Johannesburg"/>
    <s v="South Africa"/>
    <x v="14"/>
    <x v="13"/>
    <s v="South Africa"/>
    <n v="2009"/>
    <n v="5"/>
    <s v="Royal Challengers Bangalore"/>
    <s v="RCB"/>
    <s v="Chennai Super Kings"/>
    <x v="0"/>
    <x v="3"/>
    <s v="Standard"/>
    <x v="1"/>
    <n v="1"/>
  </r>
  <r>
    <n v="392244"/>
    <d v="2009-05-24T00:00:00"/>
    <n v="2"/>
    <n v="8"/>
    <x v="1"/>
    <s v="New Wanderers Stadium"/>
    <n v="2"/>
    <x v="0"/>
    <n v="0"/>
    <n v="1"/>
    <n v="0"/>
    <x v="0"/>
    <n v="6"/>
    <n v="8"/>
    <n v="124"/>
    <n v="477"/>
    <n v="490"/>
    <s v="Johannesburg"/>
    <s v="South Africa"/>
    <x v="14"/>
    <x v="13"/>
    <s v="South Africa"/>
    <n v="2009"/>
    <n v="5"/>
    <s v="Royal Challengers Bangalore"/>
    <s v="RCB"/>
    <s v="Deccan Chargers"/>
    <x v="0"/>
    <x v="6"/>
    <s v="Standard"/>
    <x v="0"/>
    <n v="0"/>
  </r>
  <r>
    <n v="419111"/>
    <d v="2010-03-12T00:00:00"/>
    <n v="8"/>
    <n v="1"/>
    <x v="2"/>
    <s v="Dr DY Patil Sports Academy"/>
    <n v="8"/>
    <x v="0"/>
    <n v="0"/>
    <n v="1"/>
    <n v="0"/>
    <x v="0"/>
    <n v="11"/>
    <n v="1"/>
    <n v="191"/>
    <n v="477"/>
    <n v="513"/>
    <s v="Mumbai"/>
    <s v="India"/>
    <x v="8"/>
    <x v="3"/>
    <s v="India"/>
    <n v="2010"/>
    <n v="3"/>
    <s v="Deccan Chargers"/>
    <s v="DC"/>
    <s v="Kolkata Knight Riders"/>
    <x v="4"/>
    <x v="0"/>
    <s v="Standard"/>
    <x v="0"/>
    <n v="0"/>
  </r>
  <r>
    <n v="419112"/>
    <d v="2010-03-13T00:00:00"/>
    <n v="7"/>
    <n v="5"/>
    <x v="2"/>
    <s v="Brabourne Stadium"/>
    <n v="7"/>
    <x v="1"/>
    <n v="0"/>
    <n v="1"/>
    <n v="0"/>
    <x v="0"/>
    <n v="4"/>
    <n v="7"/>
    <n v="31"/>
    <n v="477"/>
    <n v="513"/>
    <s v="Mumbai"/>
    <s v="India"/>
    <x v="17"/>
    <x v="3"/>
    <s v="India"/>
    <n v="2010"/>
    <n v="3"/>
    <s v="Mumbai Indians"/>
    <s v="MI"/>
    <s v="Rajasthan Royals"/>
    <x v="3"/>
    <x v="7"/>
    <s v="Standard"/>
    <x v="0"/>
    <n v="1"/>
  </r>
  <r>
    <n v="419113"/>
    <d v="2010-03-13T00:00:00"/>
    <n v="4"/>
    <n v="6"/>
    <x v="2"/>
    <s v="Punjab Cricket Association Stadium, Mohali"/>
    <n v="6"/>
    <x v="0"/>
    <n v="0"/>
    <n v="1"/>
    <n v="0"/>
    <x v="1"/>
    <n v="5"/>
    <n v="6"/>
    <n v="40"/>
    <n v="478"/>
    <n v="489"/>
    <s v="Chandigarh"/>
    <s v="India"/>
    <x v="1"/>
    <x v="1"/>
    <s v="India"/>
    <n v="2010"/>
    <n v="3"/>
    <s v="Kings XI Punjab"/>
    <s v="KXIP"/>
    <s v="Delhi Daredevils"/>
    <x v="7"/>
    <x v="2"/>
    <s v="Standard"/>
    <x v="1"/>
    <n v="1"/>
  </r>
  <r>
    <n v="419114"/>
    <d v="2010-03-14T00:00:00"/>
    <n v="1"/>
    <n v="2"/>
    <x v="2"/>
    <s v="Eden Gardens"/>
    <n v="1"/>
    <x v="0"/>
    <n v="0"/>
    <n v="1"/>
    <n v="0"/>
    <x v="1"/>
    <n v="7"/>
    <n v="1"/>
    <n v="87"/>
    <n v="482"/>
    <n v="492"/>
    <s v="Kolkata"/>
    <s v="India"/>
    <x v="4"/>
    <x v="4"/>
    <s v="India"/>
    <n v="2010"/>
    <n v="3"/>
    <s v="Kolkata Knight Riders"/>
    <s v="KKR"/>
    <s v="Royal Challengers Bangalore"/>
    <x v="6"/>
    <x v="0"/>
    <s v="Standard"/>
    <x v="1"/>
    <n v="1"/>
  </r>
  <r>
    <n v="419115"/>
    <d v="2010-03-14T00:00:00"/>
    <n v="3"/>
    <n v="8"/>
    <x v="2"/>
    <s v="MA Chidambaram Stadium, Chepauk"/>
    <n v="8"/>
    <x v="1"/>
    <n v="0"/>
    <n v="1"/>
    <n v="0"/>
    <x v="0"/>
    <n v="31"/>
    <n v="8"/>
    <n v="60"/>
    <n v="486"/>
    <n v="476"/>
    <s v="Chennai"/>
    <s v="India"/>
    <x v="7"/>
    <x v="7"/>
    <s v="India"/>
    <n v="2010"/>
    <n v="3"/>
    <s v="Chennai Super Kings"/>
    <s v="CSK"/>
    <s v="Deccan Chargers"/>
    <x v="4"/>
    <x v="6"/>
    <s v="Standard"/>
    <x v="0"/>
    <n v="1"/>
  </r>
  <r>
    <n v="419116"/>
    <d v="2010-03-15T00:00:00"/>
    <n v="5"/>
    <n v="6"/>
    <x v="2"/>
    <s v="Sardar Patel Stadium, Motera"/>
    <n v="6"/>
    <x v="0"/>
    <n v="0"/>
    <n v="1"/>
    <n v="0"/>
    <x v="1"/>
    <n v="6"/>
    <n v="6"/>
    <n v="41"/>
    <n v="480"/>
    <n v="477"/>
    <s v="Ahmedabad"/>
    <s v="India"/>
    <x v="18"/>
    <x v="16"/>
    <s v="India"/>
    <n v="2010"/>
    <n v="3"/>
    <s v="Rajasthan Royals"/>
    <s v="RR"/>
    <s v="Delhi Daredevils"/>
    <x v="7"/>
    <x v="2"/>
    <s v="Standard"/>
    <x v="1"/>
    <n v="1"/>
  </r>
  <r>
    <n v="419117"/>
    <d v="2010-03-16T00:00:00"/>
    <n v="2"/>
    <n v="4"/>
    <x v="2"/>
    <s v="M Chinnaswamy Stadium"/>
    <n v="4"/>
    <x v="1"/>
    <n v="0"/>
    <n v="1"/>
    <n v="0"/>
    <x v="1"/>
    <n v="8"/>
    <n v="2"/>
    <n v="9"/>
    <n v="491"/>
    <n v="476"/>
    <s v="Bangalore"/>
    <s v="India"/>
    <x v="0"/>
    <x v="0"/>
    <s v="India"/>
    <n v="2010"/>
    <n v="3"/>
    <s v="Royal Challengers Bangalore"/>
    <s v="RCB"/>
    <s v="Kings XI Punjab"/>
    <x v="5"/>
    <x v="3"/>
    <s v="Standard"/>
    <x v="1"/>
    <n v="0"/>
  </r>
  <r>
    <n v="419118"/>
    <d v="2010-03-16T00:00:00"/>
    <n v="1"/>
    <n v="3"/>
    <x v="2"/>
    <s v="Eden Gardens"/>
    <n v="3"/>
    <x v="1"/>
    <n v="0"/>
    <n v="1"/>
    <n v="0"/>
    <x v="0"/>
    <n v="55"/>
    <n v="3"/>
    <n v="20"/>
    <n v="482"/>
    <n v="492"/>
    <s v="Kolkata"/>
    <s v="India"/>
    <x v="4"/>
    <x v="4"/>
    <s v="India"/>
    <n v="2010"/>
    <n v="3"/>
    <s v="Kolkata Knight Riders"/>
    <s v="KKR"/>
    <s v="Chennai Super Kings"/>
    <x v="1"/>
    <x v="1"/>
    <s v="Standard"/>
    <x v="0"/>
    <n v="1"/>
  </r>
  <r>
    <n v="419119"/>
    <d v="2010-03-17T00:00:00"/>
    <n v="6"/>
    <n v="7"/>
    <x v="2"/>
    <s v="Feroz Shah Kotla"/>
    <n v="6"/>
    <x v="0"/>
    <n v="0"/>
    <n v="1"/>
    <n v="0"/>
    <x v="0"/>
    <n v="98"/>
    <n v="7"/>
    <n v="133"/>
    <n v="478"/>
    <n v="488"/>
    <s v="Delhi"/>
    <s v="India"/>
    <x v="2"/>
    <x v="2"/>
    <s v="India"/>
    <n v="2010"/>
    <n v="3"/>
    <s v="Delhi Daredevils"/>
    <s v="DD"/>
    <s v="Mumbai Indians"/>
    <x v="7"/>
    <x v="7"/>
    <s v="Standard"/>
    <x v="0"/>
    <n v="0"/>
  </r>
  <r>
    <n v="419120"/>
    <d v="2010-03-18T00:00:00"/>
    <n v="2"/>
    <n v="5"/>
    <x v="2"/>
    <s v="M Chinnaswamy Stadium"/>
    <n v="2"/>
    <x v="0"/>
    <n v="0"/>
    <n v="1"/>
    <n v="0"/>
    <x v="1"/>
    <n v="10"/>
    <n v="2"/>
    <n v="9"/>
    <n v="486"/>
    <n v="476"/>
    <s v="Bangalore"/>
    <s v="India"/>
    <x v="0"/>
    <x v="0"/>
    <s v="India"/>
    <n v="2010"/>
    <n v="3"/>
    <s v="Royal Challengers Bangalore"/>
    <s v="RCB"/>
    <s v="Rajasthan Royals"/>
    <x v="0"/>
    <x v="3"/>
    <s v="Standard"/>
    <x v="1"/>
    <n v="1"/>
  </r>
  <r>
    <n v="419121"/>
    <d v="2010-03-19T00:00:00"/>
    <n v="6"/>
    <n v="3"/>
    <x v="2"/>
    <s v="Feroz Shah Kotla"/>
    <n v="6"/>
    <x v="1"/>
    <n v="0"/>
    <n v="1"/>
    <n v="0"/>
    <x v="1"/>
    <n v="5"/>
    <n v="3"/>
    <n v="18"/>
    <n v="478"/>
    <n v="488"/>
    <s v="Delhi"/>
    <s v="India"/>
    <x v="2"/>
    <x v="2"/>
    <s v="India"/>
    <n v="2010"/>
    <n v="3"/>
    <s v="Delhi Daredevils"/>
    <s v="DD"/>
    <s v="Chennai Super Kings"/>
    <x v="7"/>
    <x v="1"/>
    <s v="Standard"/>
    <x v="1"/>
    <n v="0"/>
  </r>
  <r>
    <n v="419122"/>
    <d v="2010-03-19T00:00:00"/>
    <n v="8"/>
    <n v="4"/>
    <x v="2"/>
    <s v="Barabati Stadium"/>
    <n v="4"/>
    <x v="0"/>
    <n v="0"/>
    <n v="1"/>
    <n v="0"/>
    <x v="0"/>
    <n v="6"/>
    <n v="8"/>
    <n v="56"/>
    <n v="474"/>
    <n v="481"/>
    <s v="Cuttack"/>
    <s v="India"/>
    <x v="19"/>
    <x v="17"/>
    <s v="India"/>
    <n v="2010"/>
    <n v="3"/>
    <s v="Deccan Chargers"/>
    <s v="DC"/>
    <s v="Kings XI Punjab"/>
    <x v="5"/>
    <x v="6"/>
    <s v="Standard"/>
    <x v="0"/>
    <n v="0"/>
  </r>
  <r>
    <n v="419123"/>
    <d v="2010-03-20T00:00:00"/>
    <n v="5"/>
    <n v="1"/>
    <x v="2"/>
    <s v="Sardar Patel Stadium, Motera"/>
    <n v="5"/>
    <x v="1"/>
    <n v="0"/>
    <n v="1"/>
    <n v="0"/>
    <x v="0"/>
    <n v="34"/>
    <n v="5"/>
    <n v="211"/>
    <n v="477"/>
    <n v="513"/>
    <s v="Ahmedabad"/>
    <s v="India"/>
    <x v="18"/>
    <x v="16"/>
    <s v="India"/>
    <n v="2010"/>
    <n v="3"/>
    <s v="Rajasthan Royals"/>
    <s v="RR"/>
    <s v="Kolkata Knight Riders"/>
    <x v="2"/>
    <x v="4"/>
    <s v="Standard"/>
    <x v="0"/>
    <n v="1"/>
  </r>
  <r>
    <n v="419124"/>
    <d v="2010-03-20T00:00:00"/>
    <n v="7"/>
    <n v="2"/>
    <x v="2"/>
    <s v="Brabourne Stadium"/>
    <n v="7"/>
    <x v="1"/>
    <n v="0"/>
    <n v="1"/>
    <n v="0"/>
    <x v="1"/>
    <n v="7"/>
    <n v="2"/>
    <n v="9"/>
    <n v="482"/>
    <n v="485"/>
    <s v="Mumbai"/>
    <s v="India"/>
    <x v="17"/>
    <x v="3"/>
    <s v="India"/>
    <n v="2010"/>
    <n v="3"/>
    <s v="Mumbai Indians"/>
    <s v="MI"/>
    <s v="Royal Challengers Bangalore"/>
    <x v="3"/>
    <x v="3"/>
    <s v="Standard"/>
    <x v="1"/>
    <n v="0"/>
  </r>
  <r>
    <n v="419125"/>
    <d v="2010-03-21T00:00:00"/>
    <n v="8"/>
    <n v="6"/>
    <x v="2"/>
    <s v="Barabati Stadium"/>
    <n v="8"/>
    <x v="1"/>
    <n v="0"/>
    <n v="1"/>
    <n v="0"/>
    <x v="0"/>
    <n v="10"/>
    <n v="8"/>
    <n v="56"/>
    <n v="474"/>
    <n v="481"/>
    <s v="Cuttack"/>
    <s v="India"/>
    <x v="19"/>
    <x v="17"/>
    <s v="India"/>
    <n v="2010"/>
    <n v="3"/>
    <s v="Deccan Chargers"/>
    <s v="DC"/>
    <s v="Delhi Daredevils"/>
    <x v="4"/>
    <x v="6"/>
    <s v="Standard"/>
    <x v="0"/>
    <n v="1"/>
  </r>
  <r>
    <n v="419126"/>
    <d v="2010-03-21T00:00:00"/>
    <n v="3"/>
    <n v="4"/>
    <x v="2"/>
    <s v="MA Chidambaram Stadium, Chepauk"/>
    <n v="3"/>
    <x v="0"/>
    <n v="1"/>
    <n v="1"/>
    <n v="0"/>
    <x v="2"/>
    <s v="NULL"/>
    <n v="4"/>
    <n v="233"/>
    <n v="486"/>
    <n v="476"/>
    <s v="Chennai"/>
    <s v="India"/>
    <x v="7"/>
    <x v="7"/>
    <s v="India"/>
    <n v="2010"/>
    <n v="3"/>
    <s v="Chennai Super Kings"/>
    <s v="CSK"/>
    <s v="Kings XI Punjab"/>
    <x v="1"/>
    <x v="5"/>
    <s v="Non-Standard"/>
    <x v="2"/>
    <n v="0"/>
  </r>
  <r>
    <n v="419127"/>
    <d v="2010-03-22T00:00:00"/>
    <n v="7"/>
    <n v="1"/>
    <x v="2"/>
    <s v="Brabourne Stadium"/>
    <n v="1"/>
    <x v="1"/>
    <n v="0"/>
    <n v="1"/>
    <n v="0"/>
    <x v="1"/>
    <n v="7"/>
    <n v="7"/>
    <n v="133"/>
    <n v="485"/>
    <n v="490"/>
    <s v="Mumbai"/>
    <s v="India"/>
    <x v="17"/>
    <x v="3"/>
    <s v="India"/>
    <n v="2010"/>
    <n v="3"/>
    <s v="Mumbai Indians"/>
    <s v="MI"/>
    <s v="Kolkata Knight Riders"/>
    <x v="6"/>
    <x v="7"/>
    <s v="Standard"/>
    <x v="1"/>
    <n v="0"/>
  </r>
  <r>
    <n v="419128"/>
    <d v="2010-03-23T00:00:00"/>
    <n v="2"/>
    <n v="3"/>
    <x v="2"/>
    <s v="M Chinnaswamy Stadium"/>
    <n v="3"/>
    <x v="0"/>
    <n v="0"/>
    <n v="1"/>
    <n v="0"/>
    <x v="0"/>
    <n v="36"/>
    <n v="2"/>
    <n v="46"/>
    <n v="477"/>
    <n v="513"/>
    <s v="Bangalore"/>
    <s v="India"/>
    <x v="0"/>
    <x v="0"/>
    <s v="India"/>
    <n v="2010"/>
    <n v="3"/>
    <s v="Royal Challengers Bangalore"/>
    <s v="RCB"/>
    <s v="Chennai Super Kings"/>
    <x v="1"/>
    <x v="3"/>
    <s v="Standard"/>
    <x v="0"/>
    <n v="0"/>
  </r>
  <r>
    <n v="419129"/>
    <d v="2010-03-24T00:00:00"/>
    <n v="4"/>
    <n v="5"/>
    <x v="2"/>
    <s v="Punjab Cricket Association Stadium, Mohali"/>
    <n v="4"/>
    <x v="0"/>
    <n v="0"/>
    <n v="1"/>
    <n v="0"/>
    <x v="0"/>
    <n v="31"/>
    <n v="5"/>
    <n v="230"/>
    <n v="478"/>
    <n v="488"/>
    <s v="Chandigarh"/>
    <s v="India"/>
    <x v="1"/>
    <x v="1"/>
    <s v="India"/>
    <n v="2010"/>
    <n v="3"/>
    <s v="Kings XI Punjab"/>
    <s v="KXIP"/>
    <s v="Rajasthan Royals"/>
    <x v="5"/>
    <x v="4"/>
    <s v="Standard"/>
    <x v="0"/>
    <n v="0"/>
  </r>
  <r>
    <n v="419130"/>
    <d v="2010-03-25T00:00:00"/>
    <n v="7"/>
    <n v="3"/>
    <x v="2"/>
    <s v="Brabourne Stadium"/>
    <n v="7"/>
    <x v="0"/>
    <n v="0"/>
    <n v="1"/>
    <n v="0"/>
    <x v="1"/>
    <n v="5"/>
    <n v="7"/>
    <n v="133"/>
    <n v="474"/>
    <n v="492"/>
    <s v="Mumbai"/>
    <s v="India"/>
    <x v="17"/>
    <x v="3"/>
    <s v="India"/>
    <n v="2010"/>
    <n v="3"/>
    <s v="Mumbai Indians"/>
    <s v="MI"/>
    <s v="Chennai Super Kings"/>
    <x v="3"/>
    <x v="7"/>
    <s v="Standard"/>
    <x v="1"/>
    <n v="1"/>
  </r>
  <r>
    <n v="419131"/>
    <d v="2010-03-26T00:00:00"/>
    <n v="5"/>
    <n v="8"/>
    <x v="2"/>
    <s v="Sardar Patel Stadium, Motera"/>
    <n v="8"/>
    <x v="1"/>
    <n v="0"/>
    <n v="1"/>
    <n v="0"/>
    <x v="1"/>
    <n v="8"/>
    <n v="5"/>
    <n v="31"/>
    <n v="482"/>
    <n v="490"/>
    <s v="Ahmedabad"/>
    <s v="India"/>
    <x v="18"/>
    <x v="16"/>
    <s v="India"/>
    <n v="2010"/>
    <n v="3"/>
    <s v="Rajasthan Royals"/>
    <s v="RR"/>
    <s v="Deccan Chargers"/>
    <x v="4"/>
    <x v="4"/>
    <s v="Standard"/>
    <x v="1"/>
    <n v="0"/>
  </r>
  <r>
    <n v="419132"/>
    <d v="2010-03-27T00:00:00"/>
    <n v="4"/>
    <n v="1"/>
    <x v="2"/>
    <s v="Punjab Cricket Association Stadium, Mohali"/>
    <n v="1"/>
    <x v="1"/>
    <n v="0"/>
    <n v="1"/>
    <n v="0"/>
    <x v="0"/>
    <n v="39"/>
    <n v="1"/>
    <n v="87"/>
    <n v="478"/>
    <n v="489"/>
    <s v="Chandigarh"/>
    <s v="India"/>
    <x v="1"/>
    <x v="1"/>
    <s v="India"/>
    <n v="2010"/>
    <n v="3"/>
    <s v="Kings XI Punjab"/>
    <s v="KXIP"/>
    <s v="Kolkata Knight Riders"/>
    <x v="6"/>
    <x v="0"/>
    <s v="Standard"/>
    <x v="0"/>
    <n v="1"/>
  </r>
  <r>
    <n v="419133"/>
    <d v="2010-03-25T00:00:00"/>
    <n v="2"/>
    <n v="6"/>
    <x v="2"/>
    <s v="M Chinnaswamy Stadium"/>
    <n v="2"/>
    <x v="0"/>
    <n v="0"/>
    <n v="1"/>
    <n v="0"/>
    <x v="0"/>
    <n v="17"/>
    <n v="6"/>
    <n v="237"/>
    <n v="480"/>
    <n v="477"/>
    <s v="Bangalore"/>
    <s v="India"/>
    <x v="0"/>
    <x v="0"/>
    <s v="India"/>
    <n v="2010"/>
    <n v="3"/>
    <s v="Royal Challengers Bangalore"/>
    <s v="RCB"/>
    <s v="Delhi Daredevils"/>
    <x v="0"/>
    <x v="2"/>
    <s v="Standard"/>
    <x v="0"/>
    <n v="0"/>
  </r>
  <r>
    <n v="419134"/>
    <d v="2010-03-28T00:00:00"/>
    <n v="5"/>
    <n v="3"/>
    <x v="2"/>
    <s v="Sardar Patel Stadium, Motera"/>
    <n v="5"/>
    <x v="1"/>
    <n v="0"/>
    <n v="1"/>
    <n v="0"/>
    <x v="0"/>
    <n v="17"/>
    <n v="5"/>
    <n v="183"/>
    <n v="485"/>
    <n v="490"/>
    <s v="Ahmedabad"/>
    <s v="India"/>
    <x v="18"/>
    <x v="16"/>
    <s v="India"/>
    <n v="2010"/>
    <n v="3"/>
    <s v="Rajasthan Royals"/>
    <s v="RR"/>
    <s v="Chennai Super Kings"/>
    <x v="2"/>
    <x v="4"/>
    <s v="Standard"/>
    <x v="0"/>
    <n v="1"/>
  </r>
  <r>
    <n v="419135"/>
    <d v="2010-03-28T00:00:00"/>
    <n v="8"/>
    <n v="7"/>
    <x v="2"/>
    <s v="Dr DY Patil Sports Academy"/>
    <n v="8"/>
    <x v="0"/>
    <n v="0"/>
    <n v="1"/>
    <n v="0"/>
    <x v="0"/>
    <n v="41"/>
    <n v="7"/>
    <n v="50"/>
    <n v="491"/>
    <n v="486"/>
    <s v="Mumbai"/>
    <s v="India"/>
    <x v="8"/>
    <x v="3"/>
    <s v="India"/>
    <n v="2010"/>
    <n v="3"/>
    <s v="Deccan Chargers"/>
    <s v="DC"/>
    <s v="Mumbai Indians"/>
    <x v="4"/>
    <x v="7"/>
    <s v="Standard"/>
    <x v="0"/>
    <n v="0"/>
  </r>
  <r>
    <n v="419136"/>
    <d v="2010-03-29T00:00:00"/>
    <n v="6"/>
    <n v="1"/>
    <x v="2"/>
    <s v="Feroz Shah Kotla"/>
    <n v="6"/>
    <x v="1"/>
    <n v="0"/>
    <n v="1"/>
    <n v="0"/>
    <x v="0"/>
    <n v="40"/>
    <n v="6"/>
    <n v="187"/>
    <n v="485"/>
    <n v="490"/>
    <s v="Delhi"/>
    <s v="India"/>
    <x v="2"/>
    <x v="2"/>
    <s v="India"/>
    <n v="2010"/>
    <n v="3"/>
    <s v="Delhi Daredevils"/>
    <s v="DD"/>
    <s v="Kolkata Knight Riders"/>
    <x v="7"/>
    <x v="2"/>
    <s v="Standard"/>
    <x v="0"/>
    <n v="1"/>
  </r>
  <r>
    <n v="419137"/>
    <d v="2010-03-30T00:00:00"/>
    <n v="7"/>
    <n v="4"/>
    <x v="2"/>
    <s v="Brabourne Stadium"/>
    <n v="7"/>
    <x v="0"/>
    <n v="0"/>
    <n v="1"/>
    <n v="0"/>
    <x v="1"/>
    <n v="4"/>
    <n v="7"/>
    <n v="194"/>
    <n v="478"/>
    <n v="488"/>
    <s v="Mumbai"/>
    <s v="India"/>
    <x v="17"/>
    <x v="3"/>
    <s v="India"/>
    <n v="2010"/>
    <n v="3"/>
    <s v="Mumbai Indians"/>
    <s v="MI"/>
    <s v="Kings XI Punjab"/>
    <x v="3"/>
    <x v="7"/>
    <s v="Standard"/>
    <x v="1"/>
    <n v="1"/>
  </r>
  <r>
    <n v="419138"/>
    <d v="2010-03-31T00:00:00"/>
    <n v="3"/>
    <n v="2"/>
    <x v="2"/>
    <s v="MA Chidambaram Stadium, Chepauk"/>
    <n v="2"/>
    <x v="1"/>
    <n v="0"/>
    <n v="1"/>
    <n v="0"/>
    <x v="1"/>
    <n v="5"/>
    <n v="3"/>
    <n v="185"/>
    <n v="480"/>
    <n v="477"/>
    <s v="Chennai"/>
    <s v="India"/>
    <x v="7"/>
    <x v="7"/>
    <s v="India"/>
    <n v="2010"/>
    <n v="3"/>
    <s v="Chennai Super Kings"/>
    <s v="CSK"/>
    <s v="Royal Challengers Bangalore"/>
    <x v="0"/>
    <x v="1"/>
    <s v="Standard"/>
    <x v="1"/>
    <n v="0"/>
  </r>
  <r>
    <n v="419139"/>
    <d v="2010-03-31T00:00:00"/>
    <n v="6"/>
    <n v="5"/>
    <x v="2"/>
    <s v="Feroz Shah Kotla"/>
    <n v="6"/>
    <x v="1"/>
    <n v="0"/>
    <n v="1"/>
    <n v="0"/>
    <x v="0"/>
    <n v="67"/>
    <n v="6"/>
    <n v="88"/>
    <n v="482"/>
    <n v="490"/>
    <s v="Delhi"/>
    <s v="India"/>
    <x v="2"/>
    <x v="2"/>
    <s v="India"/>
    <n v="2010"/>
    <n v="3"/>
    <s v="Delhi Daredevils"/>
    <s v="DD"/>
    <s v="Rajasthan Royals"/>
    <x v="7"/>
    <x v="2"/>
    <s v="Standard"/>
    <x v="0"/>
    <n v="1"/>
  </r>
  <r>
    <n v="419140"/>
    <d v="2010-04-01T00:00:00"/>
    <n v="1"/>
    <n v="8"/>
    <x v="2"/>
    <s v="Eden Gardens"/>
    <n v="1"/>
    <x v="1"/>
    <n v="0"/>
    <n v="1"/>
    <n v="0"/>
    <x v="0"/>
    <n v="24"/>
    <n v="1"/>
    <n v="1"/>
    <n v="486"/>
    <n v="476"/>
    <s v="Kolkata"/>
    <s v="India"/>
    <x v="4"/>
    <x v="4"/>
    <s v="India"/>
    <n v="2010"/>
    <n v="4"/>
    <s v="Kolkata Knight Riders"/>
    <s v="KKR"/>
    <s v="Deccan Chargers"/>
    <x v="6"/>
    <x v="0"/>
    <s v="Standard"/>
    <x v="0"/>
    <n v="1"/>
  </r>
  <r>
    <n v="419141"/>
    <d v="2010-04-02T00:00:00"/>
    <n v="4"/>
    <n v="2"/>
    <x v="2"/>
    <s v="Punjab Cricket Association Stadium, Mohali"/>
    <n v="4"/>
    <x v="1"/>
    <n v="0"/>
    <n v="1"/>
    <n v="0"/>
    <x v="1"/>
    <n v="6"/>
    <n v="2"/>
    <n v="158"/>
    <n v="474"/>
    <n v="481"/>
    <s v="Chandigarh"/>
    <s v="India"/>
    <x v="1"/>
    <x v="1"/>
    <s v="India"/>
    <n v="2010"/>
    <n v="4"/>
    <s v="Kings XI Punjab"/>
    <s v="KXIP"/>
    <s v="Royal Challengers Bangalore"/>
    <x v="5"/>
    <x v="3"/>
    <s v="Standard"/>
    <x v="1"/>
    <n v="0"/>
  </r>
  <r>
    <n v="419142"/>
    <d v="2010-04-03T00:00:00"/>
    <n v="3"/>
    <n v="5"/>
    <x v="2"/>
    <s v="MA Chidambaram Stadium, Chepauk"/>
    <n v="3"/>
    <x v="1"/>
    <n v="0"/>
    <n v="1"/>
    <n v="0"/>
    <x v="0"/>
    <n v="23"/>
    <n v="3"/>
    <n v="185"/>
    <n v="477"/>
    <n v="513"/>
    <s v="Chennai"/>
    <s v="India"/>
    <x v="7"/>
    <x v="7"/>
    <s v="India"/>
    <n v="2010"/>
    <n v="4"/>
    <s v="Chennai Super Kings"/>
    <s v="CSK"/>
    <s v="Rajasthan Royals"/>
    <x v="1"/>
    <x v="1"/>
    <s v="Standard"/>
    <x v="0"/>
    <n v="1"/>
  </r>
  <r>
    <n v="419143"/>
    <d v="2010-04-03T00:00:00"/>
    <n v="7"/>
    <n v="8"/>
    <x v="2"/>
    <s v="Brabourne Stadium"/>
    <n v="7"/>
    <x v="1"/>
    <n v="0"/>
    <n v="1"/>
    <n v="0"/>
    <x v="0"/>
    <n v="63"/>
    <n v="7"/>
    <n v="208"/>
    <n v="478"/>
    <n v="489"/>
    <s v="Mumbai"/>
    <s v="India"/>
    <x v="17"/>
    <x v="3"/>
    <s v="India"/>
    <n v="2010"/>
    <n v="4"/>
    <s v="Mumbai Indians"/>
    <s v="MI"/>
    <s v="Deccan Chargers"/>
    <x v="3"/>
    <x v="7"/>
    <s v="Standard"/>
    <x v="0"/>
    <n v="1"/>
  </r>
  <r>
    <n v="419144"/>
    <d v="2010-04-04T00:00:00"/>
    <n v="1"/>
    <n v="4"/>
    <x v="2"/>
    <s v="Eden Gardens"/>
    <n v="1"/>
    <x v="1"/>
    <n v="0"/>
    <n v="1"/>
    <n v="0"/>
    <x v="1"/>
    <n v="8"/>
    <n v="4"/>
    <n v="64"/>
    <n v="483"/>
    <n v="476"/>
    <s v="Kolkata"/>
    <s v="India"/>
    <x v="4"/>
    <x v="4"/>
    <s v="India"/>
    <n v="2010"/>
    <n v="4"/>
    <s v="Kolkata Knight Riders"/>
    <s v="KKR"/>
    <s v="Kings XI Punjab"/>
    <x v="6"/>
    <x v="5"/>
    <s v="Standard"/>
    <x v="1"/>
    <n v="0"/>
  </r>
  <r>
    <n v="419145"/>
    <d v="2010-04-04T00:00:00"/>
    <n v="6"/>
    <n v="2"/>
    <x v="2"/>
    <s v="Feroz Shah Kotla"/>
    <n v="6"/>
    <x v="1"/>
    <n v="0"/>
    <n v="1"/>
    <n v="0"/>
    <x v="0"/>
    <n v="37"/>
    <n v="6"/>
    <n v="241"/>
    <n v="474"/>
    <n v="481"/>
    <s v="Delhi"/>
    <s v="India"/>
    <x v="2"/>
    <x v="2"/>
    <s v="India"/>
    <n v="2010"/>
    <n v="4"/>
    <s v="Delhi Daredevils"/>
    <s v="DD"/>
    <s v="Royal Challengers Bangalore"/>
    <x v="7"/>
    <x v="2"/>
    <s v="Standard"/>
    <x v="0"/>
    <n v="1"/>
  </r>
  <r>
    <n v="419146"/>
    <d v="2010-04-05T00:00:00"/>
    <n v="8"/>
    <n v="5"/>
    <x v="2"/>
    <s v="Vidarbha Cricket Association Stadium, Jamtha"/>
    <n v="5"/>
    <x v="1"/>
    <n v="0"/>
    <n v="1"/>
    <n v="0"/>
    <x v="0"/>
    <n v="2"/>
    <n v="5"/>
    <n v="38"/>
    <n v="482"/>
    <n v="490"/>
    <s v="Nagpur"/>
    <s v="India"/>
    <x v="20"/>
    <x v="18"/>
    <s v="India"/>
    <n v="2010"/>
    <n v="4"/>
    <s v="Deccan Chargers"/>
    <s v="DC"/>
    <s v="Rajasthan Royals"/>
    <x v="2"/>
    <x v="4"/>
    <s v="Standard"/>
    <x v="0"/>
    <n v="1"/>
  </r>
  <r>
    <n v="419147"/>
    <d v="2010-04-06T00:00:00"/>
    <n v="3"/>
    <n v="7"/>
    <x v="2"/>
    <s v="MA Chidambaram Stadium, Chepauk"/>
    <n v="3"/>
    <x v="1"/>
    <n v="0"/>
    <n v="1"/>
    <n v="0"/>
    <x v="0"/>
    <n v="24"/>
    <n v="3"/>
    <n v="21"/>
    <n v="483"/>
    <n v="476"/>
    <s v="Chennai"/>
    <s v="India"/>
    <x v="7"/>
    <x v="7"/>
    <s v="India"/>
    <n v="2010"/>
    <n v="4"/>
    <s v="Chennai Super Kings"/>
    <s v="CSK"/>
    <s v="Mumbai Indians"/>
    <x v="1"/>
    <x v="1"/>
    <s v="Standard"/>
    <x v="0"/>
    <n v="1"/>
  </r>
  <r>
    <n v="419148"/>
    <d v="2010-04-07T00:00:00"/>
    <n v="5"/>
    <n v="4"/>
    <x v="2"/>
    <s v="Sawai Mansingh Stadium"/>
    <n v="4"/>
    <x v="1"/>
    <n v="0"/>
    <n v="1"/>
    <n v="0"/>
    <x v="1"/>
    <n v="9"/>
    <n v="5"/>
    <n v="224"/>
    <n v="489"/>
    <n v="488"/>
    <s v="Jaipur"/>
    <s v="India"/>
    <x v="5"/>
    <x v="5"/>
    <s v="India"/>
    <n v="2010"/>
    <n v="4"/>
    <s v="Rajasthan Royals"/>
    <s v="RR"/>
    <s v="Kings XI Punjab"/>
    <x v="5"/>
    <x v="4"/>
    <s v="Standard"/>
    <x v="1"/>
    <n v="0"/>
  </r>
  <r>
    <n v="419149"/>
    <d v="2010-04-07T00:00:00"/>
    <n v="1"/>
    <n v="6"/>
    <x v="2"/>
    <s v="Eden Gardens"/>
    <n v="1"/>
    <x v="1"/>
    <n v="0"/>
    <n v="1"/>
    <n v="0"/>
    <x v="0"/>
    <n v="14"/>
    <n v="1"/>
    <n v="1"/>
    <n v="480"/>
    <n v="477"/>
    <s v="Kolkata"/>
    <s v="India"/>
    <x v="4"/>
    <x v="4"/>
    <s v="India"/>
    <n v="2010"/>
    <n v="4"/>
    <s v="Kolkata Knight Riders"/>
    <s v="KKR"/>
    <s v="Delhi Daredevils"/>
    <x v="6"/>
    <x v="0"/>
    <s v="Standard"/>
    <x v="0"/>
    <n v="1"/>
  </r>
  <r>
    <n v="419150"/>
    <d v="2010-04-08T00:00:00"/>
    <n v="2"/>
    <n v="8"/>
    <x v="2"/>
    <s v="M Chinnaswamy Stadium"/>
    <n v="8"/>
    <x v="0"/>
    <n v="0"/>
    <n v="1"/>
    <n v="0"/>
    <x v="1"/>
    <n v="7"/>
    <n v="8"/>
    <n v="178"/>
    <n v="483"/>
    <n v="476"/>
    <s v="Bangalore"/>
    <s v="India"/>
    <x v="0"/>
    <x v="0"/>
    <s v="India"/>
    <n v="2010"/>
    <n v="4"/>
    <s v="Royal Challengers Bangalore"/>
    <s v="RCB"/>
    <s v="Deccan Chargers"/>
    <x v="4"/>
    <x v="6"/>
    <s v="Standard"/>
    <x v="1"/>
    <n v="1"/>
  </r>
  <r>
    <n v="419151"/>
    <d v="2010-04-09T00:00:00"/>
    <n v="4"/>
    <n v="7"/>
    <x v="2"/>
    <s v="Punjab Cricket Association Stadium, Mohali"/>
    <n v="7"/>
    <x v="1"/>
    <n v="0"/>
    <n v="1"/>
    <n v="0"/>
    <x v="1"/>
    <n v="6"/>
    <n v="4"/>
    <n v="26"/>
    <n v="481"/>
    <n v="492"/>
    <s v="Chandigarh"/>
    <s v="India"/>
    <x v="1"/>
    <x v="1"/>
    <s v="India"/>
    <n v="2010"/>
    <n v="4"/>
    <s v="Kings XI Punjab"/>
    <s v="KXIP"/>
    <s v="Mumbai Indians"/>
    <x v="3"/>
    <x v="5"/>
    <s v="Standard"/>
    <x v="1"/>
    <n v="0"/>
  </r>
  <r>
    <n v="419152"/>
    <d v="2010-04-10T00:00:00"/>
    <n v="8"/>
    <n v="3"/>
    <x v="2"/>
    <s v="Vidarbha Cricket Association Stadium, Jamtha"/>
    <n v="3"/>
    <x v="1"/>
    <n v="0"/>
    <n v="1"/>
    <n v="0"/>
    <x v="1"/>
    <n v="6"/>
    <n v="8"/>
    <n v="188"/>
    <n v="482"/>
    <n v="490"/>
    <s v="Nagpur"/>
    <s v="India"/>
    <x v="20"/>
    <x v="18"/>
    <s v="India"/>
    <n v="2010"/>
    <n v="4"/>
    <s v="Deccan Chargers"/>
    <s v="DC"/>
    <s v="Chennai Super Kings"/>
    <x v="1"/>
    <x v="6"/>
    <s v="Standard"/>
    <x v="1"/>
    <n v="0"/>
  </r>
  <r>
    <n v="419153"/>
    <d v="2010-04-10T00:00:00"/>
    <n v="2"/>
    <n v="1"/>
    <x v="2"/>
    <s v="M Chinnaswamy Stadium"/>
    <n v="2"/>
    <x v="0"/>
    <n v="0"/>
    <n v="1"/>
    <n v="0"/>
    <x v="1"/>
    <n v="7"/>
    <n v="2"/>
    <n v="81"/>
    <n v="486"/>
    <n v="476"/>
    <s v="Bangalore"/>
    <s v="India"/>
    <x v="0"/>
    <x v="0"/>
    <s v="India"/>
    <n v="2010"/>
    <n v="4"/>
    <s v="Royal Challengers Bangalore"/>
    <s v="RCB"/>
    <s v="Kolkata Knight Riders"/>
    <x v="0"/>
    <x v="3"/>
    <s v="Standard"/>
    <x v="1"/>
    <n v="1"/>
  </r>
  <r>
    <n v="419154"/>
    <d v="2010-04-11T00:00:00"/>
    <n v="6"/>
    <n v="4"/>
    <x v="2"/>
    <s v="Feroz Shah Kotla"/>
    <n v="6"/>
    <x v="1"/>
    <n v="0"/>
    <n v="1"/>
    <n v="0"/>
    <x v="1"/>
    <n v="7"/>
    <n v="4"/>
    <n v="67"/>
    <n v="474"/>
    <n v="492"/>
    <s v="Delhi"/>
    <s v="India"/>
    <x v="2"/>
    <x v="2"/>
    <s v="India"/>
    <n v="2010"/>
    <n v="4"/>
    <s v="Delhi Daredevils"/>
    <s v="DD"/>
    <s v="Kings XI Punjab"/>
    <x v="7"/>
    <x v="5"/>
    <s v="Standard"/>
    <x v="1"/>
    <n v="0"/>
  </r>
  <r>
    <n v="419155"/>
    <d v="2010-04-11T00:00:00"/>
    <n v="5"/>
    <n v="7"/>
    <x v="2"/>
    <s v="Sawai Mansingh Stadium"/>
    <n v="5"/>
    <x v="0"/>
    <n v="0"/>
    <n v="1"/>
    <n v="0"/>
    <x v="0"/>
    <n v="37"/>
    <n v="7"/>
    <n v="133"/>
    <n v="478"/>
    <n v="488"/>
    <s v="Jaipur"/>
    <s v="India"/>
    <x v="5"/>
    <x v="5"/>
    <s v="India"/>
    <n v="2010"/>
    <n v="4"/>
    <s v="Rajasthan Royals"/>
    <s v="RR"/>
    <s v="Mumbai Indians"/>
    <x v="2"/>
    <x v="7"/>
    <s v="Standard"/>
    <x v="0"/>
    <n v="0"/>
  </r>
  <r>
    <n v="419156"/>
    <d v="2010-04-12T00:00:00"/>
    <n v="8"/>
    <n v="2"/>
    <x v="2"/>
    <s v="Vidarbha Cricket Association Stadium, Jamtha"/>
    <n v="2"/>
    <x v="0"/>
    <n v="0"/>
    <n v="1"/>
    <n v="0"/>
    <x v="0"/>
    <n v="13"/>
    <n v="8"/>
    <n v="256"/>
    <n v="477"/>
    <n v="513"/>
    <s v="Nagpur"/>
    <s v="India"/>
    <x v="20"/>
    <x v="18"/>
    <s v="India"/>
    <n v="2010"/>
    <n v="4"/>
    <s v="Deccan Chargers"/>
    <s v="DC"/>
    <s v="Royal Challengers Bangalore"/>
    <x v="0"/>
    <x v="6"/>
    <s v="Standard"/>
    <x v="0"/>
    <n v="0"/>
  </r>
  <r>
    <n v="419157"/>
    <d v="2010-04-13T00:00:00"/>
    <n v="7"/>
    <n v="6"/>
    <x v="2"/>
    <s v="Brabourne Stadium"/>
    <n v="7"/>
    <x v="1"/>
    <n v="0"/>
    <n v="1"/>
    <n v="0"/>
    <x v="0"/>
    <n v="39"/>
    <n v="7"/>
    <n v="221"/>
    <n v="483"/>
    <n v="476"/>
    <s v="Mumbai"/>
    <s v="India"/>
    <x v="17"/>
    <x v="3"/>
    <s v="India"/>
    <n v="2010"/>
    <n v="4"/>
    <s v="Mumbai Indians"/>
    <s v="MI"/>
    <s v="Delhi Daredevils"/>
    <x v="3"/>
    <x v="7"/>
    <s v="Standard"/>
    <x v="0"/>
    <n v="1"/>
  </r>
  <r>
    <n v="419158"/>
    <d v="2010-04-13T00:00:00"/>
    <n v="3"/>
    <n v="1"/>
    <x v="2"/>
    <s v="MA Chidambaram Stadium, Chepauk"/>
    <n v="1"/>
    <x v="1"/>
    <n v="0"/>
    <n v="1"/>
    <n v="0"/>
    <x v="1"/>
    <n v="9"/>
    <n v="3"/>
    <n v="201"/>
    <n v="485"/>
    <n v="490"/>
    <s v="Chennai"/>
    <s v="India"/>
    <x v="7"/>
    <x v="7"/>
    <s v="India"/>
    <n v="2010"/>
    <n v="4"/>
    <s v="Chennai Super Kings"/>
    <s v="CSK"/>
    <s v="Kolkata Knight Riders"/>
    <x v="6"/>
    <x v="1"/>
    <s v="Standard"/>
    <x v="1"/>
    <n v="0"/>
  </r>
  <r>
    <n v="419159"/>
    <d v="2010-04-14T00:00:00"/>
    <n v="5"/>
    <n v="2"/>
    <x v="2"/>
    <s v="Sawai Mansingh Stadium"/>
    <n v="5"/>
    <x v="1"/>
    <n v="0"/>
    <n v="1"/>
    <n v="0"/>
    <x v="1"/>
    <n v="5"/>
    <n v="2"/>
    <n v="158"/>
    <n v="478"/>
    <n v="489"/>
    <s v="Jaipur"/>
    <s v="India"/>
    <x v="5"/>
    <x v="5"/>
    <s v="India"/>
    <n v="2010"/>
    <n v="4"/>
    <s v="Rajasthan Royals"/>
    <s v="RR"/>
    <s v="Royal Challengers Bangalore"/>
    <x v="2"/>
    <x v="3"/>
    <s v="Standard"/>
    <x v="1"/>
    <n v="0"/>
  </r>
  <r>
    <n v="419160"/>
    <d v="2010-04-15T00:00:00"/>
    <n v="3"/>
    <n v="6"/>
    <x v="2"/>
    <s v="MA Chidambaram Stadium, Chepauk"/>
    <n v="3"/>
    <x v="1"/>
    <n v="0"/>
    <n v="1"/>
    <n v="0"/>
    <x v="1"/>
    <n v="6"/>
    <n v="6"/>
    <n v="40"/>
    <n v="482"/>
    <n v="485"/>
    <s v="Chennai"/>
    <s v="India"/>
    <x v="7"/>
    <x v="7"/>
    <s v="India"/>
    <n v="2010"/>
    <n v="4"/>
    <s v="Chennai Super Kings"/>
    <s v="CSK"/>
    <s v="Delhi Daredevils"/>
    <x v="1"/>
    <x v="2"/>
    <s v="Standard"/>
    <x v="1"/>
    <n v="0"/>
  </r>
  <r>
    <n v="419161"/>
    <d v="2010-04-16T00:00:00"/>
    <n v="4"/>
    <n v="8"/>
    <x v="2"/>
    <s v="Himachal Pradesh Cricket Association Stadium"/>
    <n v="8"/>
    <x v="0"/>
    <n v="0"/>
    <n v="1"/>
    <n v="0"/>
    <x v="1"/>
    <n v="5"/>
    <n v="8"/>
    <n v="57"/>
    <n v="481"/>
    <n v="492"/>
    <s v="Dharamsala"/>
    <s v="India"/>
    <x v="21"/>
    <x v="19"/>
    <s v="India"/>
    <n v="2010"/>
    <n v="4"/>
    <s v="Kings XI Punjab"/>
    <s v="KXIP"/>
    <s v="Deccan Chargers"/>
    <x v="4"/>
    <x v="6"/>
    <s v="Standard"/>
    <x v="1"/>
    <n v="1"/>
  </r>
  <r>
    <n v="419162"/>
    <d v="2010-04-17T00:00:00"/>
    <n v="2"/>
    <n v="7"/>
    <x v="2"/>
    <s v="M Chinnaswamy Stadium"/>
    <n v="2"/>
    <x v="0"/>
    <n v="0"/>
    <n v="1"/>
    <n v="0"/>
    <x v="0"/>
    <n v="57"/>
    <n v="7"/>
    <n v="210"/>
    <n v="482"/>
    <n v="490"/>
    <s v="Bangalore"/>
    <s v="India"/>
    <x v="0"/>
    <x v="0"/>
    <s v="India"/>
    <n v="2010"/>
    <n v="4"/>
    <s v="Royal Challengers Bangalore"/>
    <s v="RCB"/>
    <s v="Mumbai Indians"/>
    <x v="0"/>
    <x v="7"/>
    <s v="Standard"/>
    <x v="0"/>
    <n v="0"/>
  </r>
  <r>
    <n v="419163"/>
    <d v="2010-04-17T00:00:00"/>
    <n v="1"/>
    <n v="5"/>
    <x v="2"/>
    <s v="Eden Gardens"/>
    <n v="5"/>
    <x v="1"/>
    <n v="0"/>
    <n v="1"/>
    <n v="0"/>
    <x v="1"/>
    <n v="8"/>
    <n v="1"/>
    <n v="346"/>
    <n v="480"/>
    <n v="513"/>
    <s v="Kolkata"/>
    <s v="India"/>
    <x v="4"/>
    <x v="4"/>
    <s v="India"/>
    <n v="2010"/>
    <n v="4"/>
    <s v="Kolkata Knight Riders"/>
    <s v="KKR"/>
    <s v="Rajasthan Royals"/>
    <x v="2"/>
    <x v="0"/>
    <s v="Standard"/>
    <x v="1"/>
    <n v="0"/>
  </r>
  <r>
    <n v="419164"/>
    <d v="2010-04-18T00:00:00"/>
    <n v="4"/>
    <n v="3"/>
    <x v="2"/>
    <s v="Himachal Pradesh Cricket Association Stadium"/>
    <n v="3"/>
    <x v="0"/>
    <n v="0"/>
    <n v="1"/>
    <n v="0"/>
    <x v="1"/>
    <n v="6"/>
    <n v="3"/>
    <n v="20"/>
    <n v="474"/>
    <n v="492"/>
    <s v="Dharamsala"/>
    <s v="India"/>
    <x v="21"/>
    <x v="19"/>
    <s v="India"/>
    <n v="2010"/>
    <n v="4"/>
    <s v="Kings XI Punjab"/>
    <s v="KXIP"/>
    <s v="Chennai Super Kings"/>
    <x v="1"/>
    <x v="1"/>
    <s v="Standard"/>
    <x v="1"/>
    <n v="1"/>
  </r>
  <r>
    <n v="419165"/>
    <d v="2010-04-18T00:00:00"/>
    <n v="6"/>
    <n v="8"/>
    <x v="2"/>
    <s v="Feroz Shah Kotla"/>
    <n v="8"/>
    <x v="1"/>
    <n v="0"/>
    <n v="1"/>
    <n v="0"/>
    <x v="0"/>
    <n v="11"/>
    <n v="8"/>
    <n v="56"/>
    <n v="478"/>
    <n v="488"/>
    <s v="Delhi"/>
    <s v="India"/>
    <x v="2"/>
    <x v="2"/>
    <s v="India"/>
    <n v="2010"/>
    <n v="4"/>
    <s v="Delhi Daredevils"/>
    <s v="DD"/>
    <s v="Deccan Chargers"/>
    <x v="4"/>
    <x v="6"/>
    <s v="Standard"/>
    <x v="0"/>
    <n v="1"/>
  </r>
  <r>
    <n v="419166"/>
    <d v="2010-04-19T00:00:00"/>
    <n v="1"/>
    <n v="7"/>
    <x v="2"/>
    <s v="Eden Gardens"/>
    <n v="7"/>
    <x v="1"/>
    <n v="0"/>
    <n v="1"/>
    <n v="0"/>
    <x v="1"/>
    <n v="9"/>
    <n v="1"/>
    <n v="83"/>
    <n v="480"/>
    <n v="477"/>
    <s v="Kolkata"/>
    <s v="India"/>
    <x v="4"/>
    <x v="4"/>
    <s v="India"/>
    <n v="2010"/>
    <n v="4"/>
    <s v="Kolkata Knight Riders"/>
    <s v="KKR"/>
    <s v="Mumbai Indians"/>
    <x v="3"/>
    <x v="0"/>
    <s v="Standard"/>
    <x v="1"/>
    <n v="0"/>
  </r>
  <r>
    <n v="419167"/>
    <d v="2010-04-21T00:00:00"/>
    <n v="2"/>
    <n v="7"/>
    <x v="2"/>
    <s v="Dr DY Patil Sports Academy"/>
    <n v="7"/>
    <x v="1"/>
    <n v="0"/>
    <n v="1"/>
    <n v="0"/>
    <x v="0"/>
    <n v="35"/>
    <n v="7"/>
    <n v="221"/>
    <n v="478"/>
    <n v="513"/>
    <s v="Mumbai"/>
    <s v="India"/>
    <x v="8"/>
    <x v="3"/>
    <s v="India"/>
    <n v="2010"/>
    <n v="4"/>
    <s v="Royal Challengers Bangalore"/>
    <s v="RCB"/>
    <s v="Mumbai Indians"/>
    <x v="3"/>
    <x v="7"/>
    <s v="Standard"/>
    <x v="0"/>
    <n v="1"/>
  </r>
  <r>
    <n v="419168"/>
    <d v="2010-04-22T00:00:00"/>
    <n v="3"/>
    <n v="8"/>
    <x v="2"/>
    <s v="Dr DY Patil Sports Academy"/>
    <n v="3"/>
    <x v="1"/>
    <n v="0"/>
    <n v="1"/>
    <n v="0"/>
    <x v="0"/>
    <n v="38"/>
    <n v="3"/>
    <n v="248"/>
    <n v="478"/>
    <n v="513"/>
    <s v="Mumbai"/>
    <s v="India"/>
    <x v="8"/>
    <x v="3"/>
    <s v="India"/>
    <n v="2010"/>
    <n v="4"/>
    <s v="Chennai Super Kings"/>
    <s v="CSK"/>
    <s v="Deccan Chargers"/>
    <x v="1"/>
    <x v="1"/>
    <s v="Standard"/>
    <x v="0"/>
    <n v="1"/>
  </r>
  <r>
    <n v="419169"/>
    <d v="2010-04-24T00:00:00"/>
    <n v="2"/>
    <n v="8"/>
    <x v="2"/>
    <s v="Dr DY Patil Sports Academy"/>
    <n v="8"/>
    <x v="1"/>
    <n v="0"/>
    <n v="1"/>
    <n v="0"/>
    <x v="1"/>
    <n v="9"/>
    <n v="2"/>
    <n v="124"/>
    <n v="477"/>
    <n v="490"/>
    <s v="Mumbai"/>
    <s v="India"/>
    <x v="8"/>
    <x v="3"/>
    <s v="India"/>
    <n v="2010"/>
    <n v="4"/>
    <s v="Royal Challengers Bangalore"/>
    <s v="RCB"/>
    <s v="Deccan Chargers"/>
    <x v="4"/>
    <x v="3"/>
    <s v="Standard"/>
    <x v="1"/>
    <n v="0"/>
  </r>
  <r>
    <n v="419170"/>
    <d v="2010-04-25T00:00:00"/>
    <n v="3"/>
    <n v="7"/>
    <x v="2"/>
    <s v="Dr DY Patil Sports Academy"/>
    <n v="3"/>
    <x v="1"/>
    <n v="0"/>
    <n v="1"/>
    <n v="0"/>
    <x v="0"/>
    <n v="22"/>
    <n v="3"/>
    <n v="21"/>
    <n v="477"/>
    <n v="490"/>
    <s v="Mumbai"/>
    <s v="India"/>
    <x v="8"/>
    <x v="3"/>
    <s v="India"/>
    <n v="2010"/>
    <n v="4"/>
    <s v="Chennai Super Kings"/>
    <s v="CSK"/>
    <s v="Mumbai Indians"/>
    <x v="1"/>
    <x v="1"/>
    <s v="Standard"/>
    <x v="0"/>
    <n v="1"/>
  </r>
  <r>
    <n v="501203"/>
    <d v="2011-04-08T00:00:00"/>
    <n v="3"/>
    <n v="1"/>
    <x v="3"/>
    <s v="MA Chidambaram Stadium, Chepauk"/>
    <n v="3"/>
    <x v="1"/>
    <n v="0"/>
    <n v="1"/>
    <n v="0"/>
    <x v="0"/>
    <n v="2"/>
    <n v="3"/>
    <n v="125"/>
    <n v="478"/>
    <n v="493"/>
    <s v="Chennai"/>
    <s v="India"/>
    <x v="7"/>
    <x v="7"/>
    <s v="India"/>
    <n v="2011"/>
    <n v="4"/>
    <s v="Chennai Super Kings"/>
    <s v="CSK"/>
    <s v="Kolkata Knight Riders"/>
    <x v="1"/>
    <x v="1"/>
    <s v="Standard"/>
    <x v="0"/>
    <n v="1"/>
  </r>
  <r>
    <n v="501204"/>
    <d v="2011-04-09T00:00:00"/>
    <n v="8"/>
    <n v="5"/>
    <x v="3"/>
    <s v="Rajiv Gandhi International Stadium, Uppal"/>
    <n v="5"/>
    <x v="0"/>
    <n v="0"/>
    <n v="1"/>
    <n v="0"/>
    <x v="1"/>
    <n v="8"/>
    <n v="5"/>
    <n v="39"/>
    <n v="477"/>
    <n v="488"/>
    <s v="Hyderabad"/>
    <s v="India"/>
    <x v="6"/>
    <x v="6"/>
    <s v="India"/>
    <n v="2011"/>
    <n v="4"/>
    <s v="Deccan Chargers"/>
    <s v="DC"/>
    <s v="Rajasthan Royals"/>
    <x v="2"/>
    <x v="4"/>
    <s v="Standard"/>
    <x v="1"/>
    <n v="1"/>
  </r>
  <r>
    <n v="501205"/>
    <d v="2011-04-09T00:00:00"/>
    <n v="9"/>
    <n v="2"/>
    <x v="3"/>
    <s v="Nehru Stadium"/>
    <n v="9"/>
    <x v="1"/>
    <n v="0"/>
    <n v="1"/>
    <n v="0"/>
    <x v="1"/>
    <n v="6"/>
    <n v="2"/>
    <n v="110"/>
    <n v="482"/>
    <n v="486"/>
    <s v="Kochi"/>
    <s v="India"/>
    <x v="22"/>
    <x v="20"/>
    <s v="India"/>
    <n v="2011"/>
    <n v="4"/>
    <s v="Kochi Tuskers Kerala"/>
    <s v="KTK"/>
    <s v="Royal Challengers Bangalore"/>
    <x v="8"/>
    <x v="3"/>
    <s v="Standard"/>
    <x v="1"/>
    <n v="0"/>
  </r>
  <r>
    <n v="501206"/>
    <d v="2011-04-10T00:00:00"/>
    <n v="6"/>
    <n v="7"/>
    <x v="3"/>
    <s v="Feroz Shah Kotla"/>
    <n v="6"/>
    <x v="1"/>
    <n v="0"/>
    <n v="1"/>
    <n v="0"/>
    <x v="1"/>
    <n v="8"/>
    <n v="7"/>
    <n v="194"/>
    <n v="492"/>
    <n v="513"/>
    <s v="Delhi"/>
    <s v="India"/>
    <x v="2"/>
    <x v="2"/>
    <s v="India"/>
    <n v="2011"/>
    <n v="4"/>
    <s v="Delhi Daredevils"/>
    <s v="DD"/>
    <s v="Mumbai Indians"/>
    <x v="7"/>
    <x v="7"/>
    <s v="Standard"/>
    <x v="1"/>
    <n v="0"/>
  </r>
  <r>
    <n v="501207"/>
    <d v="2011-04-10T00:00:00"/>
    <n v="10"/>
    <n v="4"/>
    <x v="3"/>
    <s v="Dr DY Patil Sports Academy"/>
    <n v="4"/>
    <x v="1"/>
    <n v="0"/>
    <n v="1"/>
    <n v="0"/>
    <x v="1"/>
    <n v="7"/>
    <n v="10"/>
    <n v="273"/>
    <n v="478"/>
    <n v="493"/>
    <s v="Mumbai"/>
    <s v="India"/>
    <x v="8"/>
    <x v="3"/>
    <s v="India"/>
    <n v="2011"/>
    <n v="4"/>
    <s v="Pune Warriors"/>
    <s v="PW"/>
    <s v="Kings XI Punjab"/>
    <x v="5"/>
    <x v="8"/>
    <s v="Standard"/>
    <x v="1"/>
    <n v="0"/>
  </r>
  <r>
    <n v="501208"/>
    <d v="2011-04-11T00:00:00"/>
    <n v="1"/>
    <n v="8"/>
    <x v="3"/>
    <s v="Eden Gardens"/>
    <n v="1"/>
    <x v="1"/>
    <n v="0"/>
    <n v="1"/>
    <n v="0"/>
    <x v="0"/>
    <n v="9"/>
    <n v="1"/>
    <n v="9"/>
    <n v="477"/>
    <n v="488"/>
    <s v="Kolkata"/>
    <s v="India"/>
    <x v="4"/>
    <x v="4"/>
    <s v="India"/>
    <n v="2011"/>
    <n v="4"/>
    <s v="Kolkata Knight Riders"/>
    <s v="KKR"/>
    <s v="Deccan Chargers"/>
    <x v="6"/>
    <x v="0"/>
    <s v="Standard"/>
    <x v="0"/>
    <n v="1"/>
  </r>
  <r>
    <n v="501209"/>
    <d v="2011-04-12T00:00:00"/>
    <n v="5"/>
    <n v="6"/>
    <x v="3"/>
    <s v="Sawai Mansingh Stadium"/>
    <n v="6"/>
    <x v="1"/>
    <n v="0"/>
    <n v="1"/>
    <n v="0"/>
    <x v="1"/>
    <n v="6"/>
    <n v="5"/>
    <n v="38"/>
    <n v="472"/>
    <n v="513"/>
    <s v="Jaipur"/>
    <s v="India"/>
    <x v="5"/>
    <x v="5"/>
    <s v="India"/>
    <n v="2011"/>
    <n v="4"/>
    <s v="Rajasthan Royals"/>
    <s v="RR"/>
    <s v="Delhi Daredevils"/>
    <x v="7"/>
    <x v="4"/>
    <s v="Standard"/>
    <x v="1"/>
    <n v="0"/>
  </r>
  <r>
    <n v="501210"/>
    <d v="2011-04-12T00:00:00"/>
    <n v="2"/>
    <n v="7"/>
    <x v="3"/>
    <s v="M Chinnaswamy Stadium"/>
    <n v="7"/>
    <x v="0"/>
    <n v="0"/>
    <n v="1"/>
    <n v="0"/>
    <x v="1"/>
    <n v="9"/>
    <n v="7"/>
    <n v="133"/>
    <n v="482"/>
    <n v="517"/>
    <s v="Bangalore"/>
    <s v="India"/>
    <x v="0"/>
    <x v="0"/>
    <s v="India"/>
    <n v="2011"/>
    <n v="4"/>
    <s v="Royal Challengers Bangalore"/>
    <s v="RCB"/>
    <s v="Mumbai Indians"/>
    <x v="3"/>
    <x v="7"/>
    <s v="Standard"/>
    <x v="1"/>
    <n v="1"/>
  </r>
  <r>
    <n v="501211"/>
    <d v="2011-04-13T00:00:00"/>
    <n v="4"/>
    <n v="3"/>
    <x v="3"/>
    <s v="Punjab Cricket Association Stadium, Mohali"/>
    <n v="4"/>
    <x v="0"/>
    <n v="0"/>
    <n v="1"/>
    <n v="0"/>
    <x v="1"/>
    <n v="6"/>
    <n v="4"/>
    <n v="167"/>
    <n v="470"/>
    <n v="487"/>
    <s v="Chandigarh"/>
    <s v="India"/>
    <x v="1"/>
    <x v="1"/>
    <s v="India"/>
    <n v="2011"/>
    <n v="4"/>
    <s v="Kings XI Punjab"/>
    <s v="KXIP"/>
    <s v="Chennai Super Kings"/>
    <x v="5"/>
    <x v="5"/>
    <s v="Standard"/>
    <x v="1"/>
    <n v="1"/>
  </r>
  <r>
    <n v="501212"/>
    <d v="2011-04-13T00:00:00"/>
    <n v="10"/>
    <n v="9"/>
    <x v="3"/>
    <s v="Dr DY Patil Sports Academy"/>
    <n v="9"/>
    <x v="1"/>
    <n v="0"/>
    <n v="1"/>
    <n v="0"/>
    <x v="1"/>
    <n v="4"/>
    <n v="10"/>
    <n v="231"/>
    <n v="483"/>
    <n v="493"/>
    <s v="Mumbai"/>
    <s v="India"/>
    <x v="8"/>
    <x v="3"/>
    <s v="India"/>
    <n v="2011"/>
    <n v="4"/>
    <s v="Pune Warriors"/>
    <s v="PW"/>
    <s v="Kochi Tuskers Kerala"/>
    <x v="8"/>
    <x v="8"/>
    <s v="Standard"/>
    <x v="1"/>
    <n v="0"/>
  </r>
  <r>
    <n v="501213"/>
    <d v="2011-04-14T00:00:00"/>
    <n v="8"/>
    <n v="2"/>
    <x v="3"/>
    <s v="Rajiv Gandhi International Stadium, Uppal"/>
    <n v="2"/>
    <x v="0"/>
    <n v="0"/>
    <n v="1"/>
    <n v="0"/>
    <x v="0"/>
    <n v="33"/>
    <n v="8"/>
    <n v="94"/>
    <n v="477"/>
    <n v="489"/>
    <s v="Hyderabad"/>
    <s v="India"/>
    <x v="6"/>
    <x v="6"/>
    <s v="India"/>
    <n v="2011"/>
    <n v="4"/>
    <s v="Deccan Chargers"/>
    <s v="DC"/>
    <s v="Royal Challengers Bangalore"/>
    <x v="0"/>
    <x v="6"/>
    <s v="Standard"/>
    <x v="0"/>
    <n v="0"/>
  </r>
  <r>
    <n v="501214"/>
    <d v="2011-04-15T00:00:00"/>
    <n v="5"/>
    <n v="1"/>
    <x v="3"/>
    <s v="Sawai Mansingh Stadium"/>
    <n v="1"/>
    <x v="0"/>
    <n v="0"/>
    <n v="1"/>
    <n v="0"/>
    <x v="1"/>
    <n v="9"/>
    <n v="1"/>
    <n v="40"/>
    <n v="472"/>
    <n v="485"/>
    <s v="Jaipur"/>
    <s v="India"/>
    <x v="5"/>
    <x v="5"/>
    <s v="India"/>
    <n v="2011"/>
    <n v="4"/>
    <s v="Rajasthan Royals"/>
    <s v="RR"/>
    <s v="Kolkata Knight Riders"/>
    <x v="6"/>
    <x v="0"/>
    <s v="Standard"/>
    <x v="1"/>
    <n v="1"/>
  </r>
  <r>
    <n v="501215"/>
    <d v="2011-04-15T00:00:00"/>
    <n v="7"/>
    <n v="9"/>
    <x v="3"/>
    <s v="Wankhede Stadium"/>
    <n v="9"/>
    <x v="0"/>
    <n v="0"/>
    <n v="1"/>
    <n v="0"/>
    <x v="1"/>
    <n v="8"/>
    <n v="9"/>
    <n v="2"/>
    <n v="478"/>
    <n v="493"/>
    <s v="Mumbai"/>
    <s v="India"/>
    <x v="3"/>
    <x v="3"/>
    <s v="India"/>
    <n v="2011"/>
    <n v="4"/>
    <s v="Mumbai Indians"/>
    <s v="MI"/>
    <s v="Kochi Tuskers Kerala"/>
    <x v="8"/>
    <x v="9"/>
    <s v="Standard"/>
    <x v="1"/>
    <n v="1"/>
  </r>
  <r>
    <n v="501216"/>
    <d v="2011-04-16T00:00:00"/>
    <n v="3"/>
    <n v="2"/>
    <x v="3"/>
    <s v="MA Chidambaram Stadium, Chepauk"/>
    <n v="3"/>
    <x v="1"/>
    <n v="0"/>
    <n v="1"/>
    <n v="0"/>
    <x v="0"/>
    <n v="21"/>
    <n v="3"/>
    <n v="19"/>
    <n v="482"/>
    <n v="517"/>
    <s v="Chennai"/>
    <s v="India"/>
    <x v="7"/>
    <x v="7"/>
    <s v="India"/>
    <n v="2011"/>
    <n v="4"/>
    <s v="Chennai Super Kings"/>
    <s v="CSK"/>
    <s v="Royal Challengers Bangalore"/>
    <x v="1"/>
    <x v="1"/>
    <s v="Standard"/>
    <x v="0"/>
    <n v="1"/>
  </r>
  <r>
    <n v="501217"/>
    <d v="2011-04-16T00:00:00"/>
    <n v="8"/>
    <n v="4"/>
    <x v="3"/>
    <s v="Rajiv Gandhi International Stadium, Uppal"/>
    <n v="4"/>
    <x v="0"/>
    <n v="0"/>
    <n v="1"/>
    <n v="0"/>
    <x v="1"/>
    <n v="8"/>
    <n v="4"/>
    <n v="167"/>
    <n v="477"/>
    <n v="489"/>
    <s v="Hyderabad"/>
    <s v="India"/>
    <x v="6"/>
    <x v="6"/>
    <s v="India"/>
    <n v="2011"/>
    <n v="4"/>
    <s v="Deccan Chargers"/>
    <s v="DC"/>
    <s v="Kings XI Punjab"/>
    <x v="5"/>
    <x v="5"/>
    <s v="Standard"/>
    <x v="1"/>
    <n v="1"/>
  </r>
  <r>
    <n v="501218"/>
    <d v="2011-04-17T00:00:00"/>
    <n v="10"/>
    <n v="6"/>
    <x v="3"/>
    <s v="Dr DY Patil Sports Academy"/>
    <n v="6"/>
    <x v="0"/>
    <n v="0"/>
    <n v="1"/>
    <n v="0"/>
    <x v="1"/>
    <n v="3"/>
    <n v="6"/>
    <n v="27"/>
    <n v="470"/>
    <n v="492"/>
    <s v="Mumbai"/>
    <s v="India"/>
    <x v="8"/>
    <x v="3"/>
    <s v="India"/>
    <n v="2011"/>
    <n v="4"/>
    <s v="Pune Warriors"/>
    <s v="PW"/>
    <s v="Delhi Daredevils"/>
    <x v="7"/>
    <x v="2"/>
    <s v="Standard"/>
    <x v="1"/>
    <n v="1"/>
  </r>
  <r>
    <n v="501219"/>
    <d v="2011-04-17T00:00:00"/>
    <n v="1"/>
    <n v="5"/>
    <x v="3"/>
    <s v="Eden Gardens"/>
    <n v="1"/>
    <x v="0"/>
    <n v="0"/>
    <n v="1"/>
    <n v="0"/>
    <x v="1"/>
    <n v="8"/>
    <n v="1"/>
    <n v="151"/>
    <n v="472"/>
    <n v="513"/>
    <s v="Kolkata"/>
    <s v="India"/>
    <x v="4"/>
    <x v="4"/>
    <s v="India"/>
    <n v="2011"/>
    <n v="4"/>
    <s v="Kolkata Knight Riders"/>
    <s v="KKR"/>
    <s v="Rajasthan Royals"/>
    <x v="6"/>
    <x v="0"/>
    <s v="Standard"/>
    <x v="1"/>
    <n v="1"/>
  </r>
  <r>
    <n v="501220"/>
    <d v="2011-04-18T00:00:00"/>
    <n v="9"/>
    <n v="3"/>
    <x v="3"/>
    <s v="Nehru Stadium"/>
    <n v="9"/>
    <x v="0"/>
    <n v="0"/>
    <n v="1"/>
    <n v="1"/>
    <x v="1"/>
    <n v="7"/>
    <n v="9"/>
    <n v="2"/>
    <n v="486"/>
    <n v="517"/>
    <s v="Kochi"/>
    <s v="India"/>
    <x v="22"/>
    <x v="20"/>
    <s v="India"/>
    <n v="2011"/>
    <n v="4"/>
    <s v="Kochi Tuskers Kerala"/>
    <s v="KTK"/>
    <s v="Chennai Super Kings"/>
    <x v="8"/>
    <x v="9"/>
    <s v="Standard"/>
    <x v="1"/>
    <n v="1"/>
  </r>
  <r>
    <n v="501221"/>
    <d v="2011-04-19T00:00:00"/>
    <n v="6"/>
    <n v="8"/>
    <x v="3"/>
    <s v="Feroz Shah Kotla"/>
    <n v="8"/>
    <x v="1"/>
    <n v="0"/>
    <n v="1"/>
    <n v="0"/>
    <x v="0"/>
    <n v="16"/>
    <n v="8"/>
    <n v="65"/>
    <n v="493"/>
    <n v="518"/>
    <s v="Delhi"/>
    <s v="India"/>
    <x v="2"/>
    <x v="2"/>
    <s v="India"/>
    <n v="2011"/>
    <n v="4"/>
    <s v="Delhi Daredevils"/>
    <s v="DD"/>
    <s v="Deccan Chargers"/>
    <x v="4"/>
    <x v="6"/>
    <s v="Standard"/>
    <x v="0"/>
    <n v="1"/>
  </r>
  <r>
    <n v="501223"/>
    <d v="2011-04-20T00:00:00"/>
    <n v="7"/>
    <n v="10"/>
    <x v="3"/>
    <s v="Wankhede Stadium"/>
    <n v="10"/>
    <x v="1"/>
    <n v="0"/>
    <n v="1"/>
    <n v="0"/>
    <x v="1"/>
    <n v="7"/>
    <n v="7"/>
    <n v="126"/>
    <n v="470"/>
    <n v="492"/>
    <s v="Mumbai"/>
    <s v="India"/>
    <x v="3"/>
    <x v="3"/>
    <s v="India"/>
    <n v="2011"/>
    <n v="4"/>
    <s v="Mumbai Indians"/>
    <s v="MI"/>
    <s v="Pune Warriors"/>
    <x v="9"/>
    <x v="7"/>
    <s v="Standard"/>
    <x v="1"/>
    <n v="0"/>
  </r>
  <r>
    <n v="501224"/>
    <d v="2011-04-20T00:00:00"/>
    <n v="1"/>
    <n v="9"/>
    <x v="3"/>
    <s v="Eden Gardens"/>
    <n v="1"/>
    <x v="0"/>
    <n v="0"/>
    <n v="1"/>
    <n v="0"/>
    <x v="0"/>
    <n v="6"/>
    <n v="9"/>
    <n v="64"/>
    <n v="472"/>
    <n v="513"/>
    <s v="Kolkata"/>
    <s v="India"/>
    <x v="4"/>
    <x v="4"/>
    <s v="India"/>
    <n v="2011"/>
    <n v="4"/>
    <s v="Kolkata Knight Riders"/>
    <s v="KKR"/>
    <s v="Kochi Tuskers Kerala"/>
    <x v="6"/>
    <x v="9"/>
    <s v="Standard"/>
    <x v="0"/>
    <n v="0"/>
  </r>
  <r>
    <n v="501225"/>
    <d v="2011-04-21T00:00:00"/>
    <n v="4"/>
    <n v="5"/>
    <x v="3"/>
    <s v="Punjab Cricket Association Stadium, Mohali"/>
    <n v="5"/>
    <x v="0"/>
    <n v="0"/>
    <n v="1"/>
    <n v="0"/>
    <x v="0"/>
    <n v="48"/>
    <n v="4"/>
    <n v="100"/>
    <n v="483"/>
    <n v="493"/>
    <s v="Chandigarh"/>
    <s v="India"/>
    <x v="1"/>
    <x v="1"/>
    <s v="India"/>
    <n v="2011"/>
    <n v="4"/>
    <s v="Kings XI Punjab"/>
    <s v="KXIP"/>
    <s v="Rajasthan Royals"/>
    <x v="2"/>
    <x v="5"/>
    <s v="Standard"/>
    <x v="0"/>
    <n v="0"/>
  </r>
  <r>
    <n v="501226"/>
    <d v="2011-04-22T00:00:00"/>
    <n v="7"/>
    <n v="3"/>
    <x v="3"/>
    <s v="Wankhede Stadium"/>
    <n v="3"/>
    <x v="0"/>
    <n v="0"/>
    <n v="1"/>
    <n v="0"/>
    <x v="0"/>
    <n v="8"/>
    <n v="7"/>
    <n v="50"/>
    <n v="470"/>
    <n v="492"/>
    <s v="Mumbai"/>
    <s v="India"/>
    <x v="3"/>
    <x v="3"/>
    <s v="India"/>
    <n v="2011"/>
    <n v="4"/>
    <s v="Mumbai Indians"/>
    <s v="MI"/>
    <s v="Chennai Super Kings"/>
    <x v="1"/>
    <x v="7"/>
    <s v="Standard"/>
    <x v="0"/>
    <n v="0"/>
  </r>
  <r>
    <n v="501227"/>
    <d v="2011-04-22T00:00:00"/>
    <n v="1"/>
    <n v="2"/>
    <x v="3"/>
    <s v="Eden Gardens"/>
    <n v="2"/>
    <x v="0"/>
    <n v="0"/>
    <n v="1"/>
    <n v="0"/>
    <x v="1"/>
    <n v="9"/>
    <n v="2"/>
    <n v="162"/>
    <n v="485"/>
    <n v="513"/>
    <s v="Kolkata"/>
    <s v="India"/>
    <x v="4"/>
    <x v="4"/>
    <s v="India"/>
    <n v="2011"/>
    <n v="4"/>
    <s v="Kolkata Knight Riders"/>
    <s v="KKR"/>
    <s v="Royal Challengers Bangalore"/>
    <x v="0"/>
    <x v="3"/>
    <s v="Standard"/>
    <x v="1"/>
    <n v="1"/>
  </r>
  <r>
    <n v="501228"/>
    <d v="2011-04-23T00:00:00"/>
    <n v="6"/>
    <n v="4"/>
    <x v="3"/>
    <s v="Feroz Shah Kotla"/>
    <n v="4"/>
    <x v="0"/>
    <n v="0"/>
    <n v="1"/>
    <n v="0"/>
    <x v="0"/>
    <n v="29"/>
    <n v="6"/>
    <n v="187"/>
    <n v="483"/>
    <n v="477"/>
    <s v="Delhi"/>
    <s v="India"/>
    <x v="2"/>
    <x v="2"/>
    <s v="India"/>
    <n v="2011"/>
    <n v="4"/>
    <s v="Delhi Daredevils"/>
    <s v="DD"/>
    <s v="Kings XI Punjab"/>
    <x v="5"/>
    <x v="2"/>
    <s v="Standard"/>
    <x v="0"/>
    <n v="0"/>
  </r>
  <r>
    <n v="501229"/>
    <d v="2011-04-24T00:00:00"/>
    <n v="8"/>
    <n v="7"/>
    <x v="3"/>
    <s v="Rajiv Gandhi International Stadium, Uppal"/>
    <n v="8"/>
    <x v="0"/>
    <n v="0"/>
    <n v="1"/>
    <n v="0"/>
    <x v="0"/>
    <n v="37"/>
    <n v="7"/>
    <n v="194"/>
    <n v="482"/>
    <n v="517"/>
    <s v="Hyderabad"/>
    <s v="India"/>
    <x v="6"/>
    <x v="6"/>
    <s v="India"/>
    <n v="2011"/>
    <n v="4"/>
    <s v="Deccan Chargers"/>
    <s v="DC"/>
    <s v="Mumbai Indians"/>
    <x v="4"/>
    <x v="7"/>
    <s v="Standard"/>
    <x v="0"/>
    <n v="0"/>
  </r>
  <r>
    <n v="501230"/>
    <d v="2011-04-24T00:00:00"/>
    <n v="5"/>
    <n v="9"/>
    <x v="3"/>
    <s v="Sawai Mansingh Stadium"/>
    <n v="5"/>
    <x v="0"/>
    <n v="0"/>
    <n v="1"/>
    <n v="0"/>
    <x v="1"/>
    <n v="8"/>
    <n v="5"/>
    <n v="38"/>
    <n v="478"/>
    <n v="488"/>
    <s v="Jaipur"/>
    <s v="India"/>
    <x v="5"/>
    <x v="5"/>
    <s v="India"/>
    <n v="2011"/>
    <n v="4"/>
    <s v="Rajasthan Royals"/>
    <s v="RR"/>
    <s v="Kochi Tuskers Kerala"/>
    <x v="2"/>
    <x v="4"/>
    <s v="Standard"/>
    <x v="1"/>
    <n v="1"/>
  </r>
  <r>
    <n v="501231"/>
    <d v="2011-04-25T00:00:00"/>
    <n v="3"/>
    <n v="10"/>
    <x v="3"/>
    <s v="MA Chidambaram Stadium, Chepauk"/>
    <n v="10"/>
    <x v="0"/>
    <n v="0"/>
    <n v="1"/>
    <n v="0"/>
    <x v="0"/>
    <n v="25"/>
    <n v="3"/>
    <n v="19"/>
    <n v="472"/>
    <n v="513"/>
    <s v="Chennai"/>
    <s v="India"/>
    <x v="7"/>
    <x v="7"/>
    <s v="India"/>
    <n v="2011"/>
    <n v="4"/>
    <s v="Chennai Super Kings"/>
    <s v="CSK"/>
    <s v="Pune Warriors"/>
    <x v="9"/>
    <x v="1"/>
    <s v="Standard"/>
    <x v="0"/>
    <n v="0"/>
  </r>
  <r>
    <n v="501232"/>
    <d v="2011-04-26T00:00:00"/>
    <n v="6"/>
    <n v="2"/>
    <x v="3"/>
    <s v="Feroz Shah Kotla"/>
    <n v="2"/>
    <x v="0"/>
    <n v="0"/>
    <n v="1"/>
    <n v="0"/>
    <x v="1"/>
    <n v="3"/>
    <n v="2"/>
    <n v="8"/>
    <n v="483"/>
    <n v="518"/>
    <s v="Delhi"/>
    <s v="India"/>
    <x v="2"/>
    <x v="2"/>
    <s v="India"/>
    <n v="2011"/>
    <n v="4"/>
    <s v="Delhi Daredevils"/>
    <s v="DD"/>
    <s v="Royal Challengers Bangalore"/>
    <x v="0"/>
    <x v="3"/>
    <s v="Standard"/>
    <x v="1"/>
    <n v="1"/>
  </r>
  <r>
    <n v="501233"/>
    <d v="2011-04-27T00:00:00"/>
    <n v="10"/>
    <n v="3"/>
    <x v="3"/>
    <s v="Dr DY Patil Sports Academy"/>
    <n v="10"/>
    <x v="1"/>
    <n v="0"/>
    <n v="1"/>
    <n v="0"/>
    <x v="1"/>
    <n v="8"/>
    <n v="3"/>
    <n v="248"/>
    <n v="470"/>
    <n v="487"/>
    <s v="Mumbai"/>
    <s v="India"/>
    <x v="8"/>
    <x v="3"/>
    <s v="India"/>
    <n v="2011"/>
    <n v="4"/>
    <s v="Pune Warriors"/>
    <s v="PW"/>
    <s v="Chennai Super Kings"/>
    <x v="9"/>
    <x v="1"/>
    <s v="Standard"/>
    <x v="1"/>
    <n v="0"/>
  </r>
  <r>
    <n v="501234"/>
    <d v="2011-04-27T00:00:00"/>
    <n v="9"/>
    <n v="8"/>
    <x v="3"/>
    <s v="Nehru Stadium"/>
    <n v="9"/>
    <x v="0"/>
    <n v="0"/>
    <n v="1"/>
    <n v="0"/>
    <x v="0"/>
    <n v="55"/>
    <n v="8"/>
    <n v="84"/>
    <n v="482"/>
    <n v="517"/>
    <s v="Kochi"/>
    <s v="India"/>
    <x v="22"/>
    <x v="20"/>
    <s v="India"/>
    <n v="2011"/>
    <n v="4"/>
    <s v="Kochi Tuskers Kerala"/>
    <s v="KTK"/>
    <s v="Deccan Chargers"/>
    <x v="8"/>
    <x v="6"/>
    <s v="Standard"/>
    <x v="0"/>
    <n v="0"/>
  </r>
  <r>
    <n v="501235"/>
    <d v="2011-04-28T00:00:00"/>
    <n v="6"/>
    <n v="1"/>
    <x v="3"/>
    <s v="Feroz Shah Kotla"/>
    <n v="6"/>
    <x v="0"/>
    <n v="0"/>
    <n v="1"/>
    <n v="0"/>
    <x v="0"/>
    <n v="17"/>
    <n v="1"/>
    <n v="87"/>
    <n v="493"/>
    <n v="518"/>
    <s v="Delhi"/>
    <s v="India"/>
    <x v="2"/>
    <x v="2"/>
    <s v="India"/>
    <n v="2011"/>
    <n v="4"/>
    <s v="Delhi Daredevils"/>
    <s v="DD"/>
    <s v="Kolkata Knight Riders"/>
    <x v="7"/>
    <x v="0"/>
    <s v="Standard"/>
    <x v="0"/>
    <n v="0"/>
  </r>
  <r>
    <n v="501236"/>
    <d v="2011-04-29T00:00:00"/>
    <n v="5"/>
    <n v="7"/>
    <x v="3"/>
    <s v="Sawai Mansingh Stadium"/>
    <n v="5"/>
    <x v="0"/>
    <n v="0"/>
    <n v="1"/>
    <n v="0"/>
    <x v="1"/>
    <n v="7"/>
    <n v="5"/>
    <n v="192"/>
    <n v="470"/>
    <n v="488"/>
    <s v="Jaipur"/>
    <s v="India"/>
    <x v="5"/>
    <x v="5"/>
    <s v="India"/>
    <n v="2011"/>
    <n v="4"/>
    <s v="Rajasthan Royals"/>
    <s v="RR"/>
    <s v="Mumbai Indians"/>
    <x v="2"/>
    <x v="4"/>
    <s v="Standard"/>
    <x v="1"/>
    <n v="1"/>
  </r>
  <r>
    <n v="501237"/>
    <d v="2011-04-29T00:00:00"/>
    <n v="2"/>
    <n v="10"/>
    <x v="3"/>
    <s v="M Chinnaswamy Stadium"/>
    <n v="10"/>
    <x v="0"/>
    <n v="0"/>
    <n v="1"/>
    <n v="0"/>
    <x v="0"/>
    <n v="26"/>
    <n v="2"/>
    <n v="8"/>
    <n v="472"/>
    <n v="485"/>
    <s v="Bangalore"/>
    <s v="India"/>
    <x v="0"/>
    <x v="0"/>
    <s v="India"/>
    <n v="2011"/>
    <n v="4"/>
    <s v="Royal Challengers Bangalore"/>
    <s v="RCB"/>
    <s v="Pune Warriors"/>
    <x v="9"/>
    <x v="3"/>
    <s v="Standard"/>
    <x v="0"/>
    <n v="0"/>
  </r>
  <r>
    <n v="501238"/>
    <d v="2011-04-30T00:00:00"/>
    <n v="9"/>
    <n v="6"/>
    <x v="3"/>
    <s v="Nehru Stadium"/>
    <n v="6"/>
    <x v="1"/>
    <n v="0"/>
    <n v="1"/>
    <n v="0"/>
    <x v="0"/>
    <n v="38"/>
    <n v="6"/>
    <n v="41"/>
    <n v="482"/>
    <n v="517"/>
    <s v="Kochi"/>
    <s v="India"/>
    <x v="22"/>
    <x v="20"/>
    <s v="India"/>
    <n v="2011"/>
    <n v="4"/>
    <s v="Kochi Tuskers Kerala"/>
    <s v="KTK"/>
    <s v="Delhi Daredevils"/>
    <x v="7"/>
    <x v="2"/>
    <s v="Standard"/>
    <x v="0"/>
    <n v="1"/>
  </r>
  <r>
    <n v="501239"/>
    <d v="2011-04-30T00:00:00"/>
    <n v="1"/>
    <n v="4"/>
    <x v="3"/>
    <s v="Eden Gardens"/>
    <n v="1"/>
    <x v="0"/>
    <n v="0"/>
    <n v="1"/>
    <n v="0"/>
    <x v="1"/>
    <n v="8"/>
    <n v="1"/>
    <n v="140"/>
    <n v="492"/>
    <n v="487"/>
    <s v="Kolkata"/>
    <s v="India"/>
    <x v="4"/>
    <x v="4"/>
    <s v="India"/>
    <n v="2011"/>
    <n v="4"/>
    <s v="Kolkata Knight Riders"/>
    <s v="KKR"/>
    <s v="Kings XI Punjab"/>
    <x v="6"/>
    <x v="0"/>
    <s v="Standard"/>
    <x v="1"/>
    <n v="1"/>
  </r>
  <r>
    <n v="501240"/>
    <d v="2011-05-01T00:00:00"/>
    <n v="5"/>
    <n v="10"/>
    <x v="3"/>
    <s v="Sawai Mansingh Stadium"/>
    <n v="5"/>
    <x v="0"/>
    <n v="0"/>
    <n v="1"/>
    <n v="0"/>
    <x v="1"/>
    <n v="6"/>
    <n v="5"/>
    <n v="52"/>
    <n v="488"/>
    <n v="490"/>
    <s v="Jaipur"/>
    <s v="India"/>
    <x v="5"/>
    <x v="5"/>
    <s v="India"/>
    <n v="2011"/>
    <n v="5"/>
    <s v="Rajasthan Royals"/>
    <s v="RR"/>
    <s v="Pune Warriors"/>
    <x v="2"/>
    <x v="4"/>
    <s v="Standard"/>
    <x v="1"/>
    <n v="1"/>
  </r>
  <r>
    <n v="501241"/>
    <d v="2011-05-01T00:00:00"/>
    <n v="3"/>
    <n v="8"/>
    <x v="3"/>
    <s v="MA Chidambaram Stadium, Chepauk"/>
    <n v="3"/>
    <x v="1"/>
    <n v="0"/>
    <n v="1"/>
    <n v="0"/>
    <x v="0"/>
    <n v="19"/>
    <n v="3"/>
    <n v="109"/>
    <n v="472"/>
    <n v="513"/>
    <s v="Chennai"/>
    <s v="India"/>
    <x v="7"/>
    <x v="7"/>
    <s v="India"/>
    <n v="2011"/>
    <n v="5"/>
    <s v="Chennai Super Kings"/>
    <s v="CSK"/>
    <s v="Deccan Chargers"/>
    <x v="1"/>
    <x v="1"/>
    <s v="Standard"/>
    <x v="0"/>
    <n v="1"/>
  </r>
  <r>
    <n v="501242"/>
    <d v="2011-05-02T00:00:00"/>
    <n v="7"/>
    <n v="4"/>
    <x v="3"/>
    <s v="Wankhede Stadium"/>
    <n v="4"/>
    <x v="0"/>
    <n v="0"/>
    <n v="1"/>
    <n v="0"/>
    <x v="0"/>
    <n v="23"/>
    <n v="7"/>
    <n v="221"/>
    <n v="482"/>
    <n v="493"/>
    <s v="Mumbai"/>
    <s v="India"/>
    <x v="3"/>
    <x v="3"/>
    <s v="India"/>
    <n v="2011"/>
    <n v="5"/>
    <s v="Mumbai Indians"/>
    <s v="MI"/>
    <s v="Kings XI Punjab"/>
    <x v="5"/>
    <x v="7"/>
    <s v="Standard"/>
    <x v="0"/>
    <n v="0"/>
  </r>
  <r>
    <n v="501243"/>
    <d v="2011-05-02T00:00:00"/>
    <n v="6"/>
    <n v="9"/>
    <x v="3"/>
    <s v="Feroz Shah Kotla"/>
    <n v="9"/>
    <x v="0"/>
    <n v="0"/>
    <n v="1"/>
    <n v="0"/>
    <x v="1"/>
    <n v="7"/>
    <n v="9"/>
    <n v="294"/>
    <n v="470"/>
    <n v="487"/>
    <s v="Delhi"/>
    <s v="India"/>
    <x v="2"/>
    <x v="2"/>
    <s v="India"/>
    <n v="2011"/>
    <n v="5"/>
    <s v="Delhi Daredevils"/>
    <s v="DD"/>
    <s v="Kochi Tuskers Kerala"/>
    <x v="8"/>
    <x v="9"/>
    <s v="Standard"/>
    <x v="1"/>
    <n v="1"/>
  </r>
  <r>
    <n v="501244"/>
    <d v="2011-05-03T00:00:00"/>
    <n v="8"/>
    <n v="1"/>
    <x v="3"/>
    <s v="Rajiv Gandhi International Stadium, Uppal"/>
    <n v="8"/>
    <x v="0"/>
    <n v="0"/>
    <n v="1"/>
    <n v="0"/>
    <x v="0"/>
    <n v="20"/>
    <n v="1"/>
    <n v="31"/>
    <n v="483"/>
    <n v="518"/>
    <s v="Hyderabad"/>
    <s v="India"/>
    <x v="6"/>
    <x v="6"/>
    <s v="India"/>
    <n v="2011"/>
    <n v="5"/>
    <s v="Deccan Chargers"/>
    <s v="DC"/>
    <s v="Kolkata Knight Riders"/>
    <x v="4"/>
    <x v="0"/>
    <s v="Standard"/>
    <x v="0"/>
    <n v="0"/>
  </r>
  <r>
    <n v="501245"/>
    <d v="2011-05-04T00:00:00"/>
    <n v="3"/>
    <n v="5"/>
    <x v="3"/>
    <s v="MA Chidambaram Stadium, Chepauk"/>
    <n v="5"/>
    <x v="1"/>
    <n v="0"/>
    <n v="1"/>
    <n v="0"/>
    <x v="1"/>
    <n v="8"/>
    <n v="3"/>
    <n v="19"/>
    <n v="485"/>
    <n v="513"/>
    <s v="Chennai"/>
    <s v="India"/>
    <x v="7"/>
    <x v="7"/>
    <s v="India"/>
    <n v="2011"/>
    <n v="5"/>
    <s v="Chennai Super Kings"/>
    <s v="CSK"/>
    <s v="Rajasthan Royals"/>
    <x v="2"/>
    <x v="1"/>
    <s v="Standard"/>
    <x v="1"/>
    <n v="0"/>
  </r>
  <r>
    <n v="501246"/>
    <d v="2011-05-04T00:00:00"/>
    <n v="10"/>
    <n v="7"/>
    <x v="3"/>
    <s v="Dr DY Patil Sports Academy"/>
    <n v="10"/>
    <x v="0"/>
    <n v="0"/>
    <n v="1"/>
    <n v="0"/>
    <x v="0"/>
    <n v="21"/>
    <n v="7"/>
    <n v="235"/>
    <n v="482"/>
    <n v="490"/>
    <s v="Mumbai"/>
    <s v="India"/>
    <x v="8"/>
    <x v="3"/>
    <s v="India"/>
    <n v="2011"/>
    <n v="5"/>
    <s v="Pune Warriors"/>
    <s v="PW"/>
    <s v="Mumbai Indians"/>
    <x v="9"/>
    <x v="7"/>
    <s v="Standard"/>
    <x v="0"/>
    <n v="0"/>
  </r>
  <r>
    <n v="501247"/>
    <d v="2011-05-05T00:00:00"/>
    <n v="9"/>
    <n v="1"/>
    <x v="3"/>
    <s v="Nehru Stadium"/>
    <n v="1"/>
    <x v="0"/>
    <n v="0"/>
    <n v="1"/>
    <n v="0"/>
    <x v="0"/>
    <n v="17"/>
    <n v="9"/>
    <n v="104"/>
    <n v="489"/>
    <n v="518"/>
    <s v="Kochi"/>
    <s v="India"/>
    <x v="22"/>
    <x v="20"/>
    <s v="India"/>
    <n v="2011"/>
    <n v="5"/>
    <s v="Kochi Tuskers Kerala"/>
    <s v="KTK"/>
    <s v="Kolkata Knight Riders"/>
    <x v="6"/>
    <x v="9"/>
    <s v="Standard"/>
    <x v="0"/>
    <n v="0"/>
  </r>
  <r>
    <n v="501248"/>
    <d v="2011-05-05T00:00:00"/>
    <n v="8"/>
    <n v="6"/>
    <x v="3"/>
    <s v="Rajiv Gandhi International Stadium, Uppal"/>
    <n v="6"/>
    <x v="0"/>
    <n v="0"/>
    <n v="1"/>
    <n v="0"/>
    <x v="1"/>
    <n v="4"/>
    <n v="6"/>
    <n v="41"/>
    <n v="470"/>
    <n v="492"/>
    <s v="Hyderabad"/>
    <s v="India"/>
    <x v="6"/>
    <x v="6"/>
    <s v="India"/>
    <n v="2011"/>
    <n v="5"/>
    <s v="Deccan Chargers"/>
    <s v="DC"/>
    <s v="Delhi Daredevils"/>
    <x v="7"/>
    <x v="2"/>
    <s v="Standard"/>
    <x v="1"/>
    <n v="1"/>
  </r>
  <r>
    <n v="501249"/>
    <d v="2011-05-06T00:00:00"/>
    <n v="2"/>
    <n v="4"/>
    <x v="3"/>
    <s v="M Chinnaswamy Stadium"/>
    <n v="4"/>
    <x v="0"/>
    <n v="0"/>
    <n v="1"/>
    <n v="0"/>
    <x v="0"/>
    <n v="85"/>
    <n v="2"/>
    <n v="162"/>
    <n v="472"/>
    <n v="513"/>
    <s v="Bangalore"/>
    <s v="India"/>
    <x v="0"/>
    <x v="0"/>
    <s v="India"/>
    <n v="2011"/>
    <n v="5"/>
    <s v="Royal Challengers Bangalore"/>
    <s v="RCB"/>
    <s v="Kings XI Punjab"/>
    <x v="5"/>
    <x v="3"/>
    <s v="Standard"/>
    <x v="0"/>
    <n v="0"/>
  </r>
  <r>
    <n v="501250"/>
    <d v="2011-05-07T00:00:00"/>
    <n v="1"/>
    <n v="3"/>
    <x v="3"/>
    <s v="Eden Gardens"/>
    <n v="3"/>
    <x v="1"/>
    <n v="0"/>
    <n v="1"/>
    <n v="1"/>
    <x v="0"/>
    <n v="10"/>
    <n v="1"/>
    <n v="140"/>
    <n v="470"/>
    <n v="493"/>
    <s v="Kolkata"/>
    <s v="India"/>
    <x v="4"/>
    <x v="4"/>
    <s v="India"/>
    <n v="2011"/>
    <n v="5"/>
    <s v="Kolkata Knight Riders"/>
    <s v="KKR"/>
    <s v="Chennai Super Kings"/>
    <x v="1"/>
    <x v="0"/>
    <s v="Standard"/>
    <x v="0"/>
    <n v="0"/>
  </r>
  <r>
    <n v="501251"/>
    <d v="2011-05-07T00:00:00"/>
    <n v="7"/>
    <n v="6"/>
    <x v="3"/>
    <s v="Wankhede Stadium"/>
    <n v="6"/>
    <x v="0"/>
    <n v="0"/>
    <n v="1"/>
    <n v="0"/>
    <x v="0"/>
    <n v="32"/>
    <n v="7"/>
    <n v="208"/>
    <n v="486"/>
    <n v="490"/>
    <s v="Mumbai"/>
    <s v="India"/>
    <x v="3"/>
    <x v="3"/>
    <s v="India"/>
    <n v="2011"/>
    <n v="5"/>
    <s v="Mumbai Indians"/>
    <s v="MI"/>
    <s v="Delhi Daredevils"/>
    <x v="7"/>
    <x v="7"/>
    <s v="Standard"/>
    <x v="0"/>
    <n v="0"/>
  </r>
  <r>
    <n v="501252"/>
    <d v="2011-05-08T00:00:00"/>
    <n v="2"/>
    <n v="9"/>
    <x v="3"/>
    <s v="M Chinnaswamy Stadium"/>
    <n v="9"/>
    <x v="1"/>
    <n v="0"/>
    <n v="1"/>
    <n v="0"/>
    <x v="1"/>
    <n v="9"/>
    <n v="2"/>
    <n v="162"/>
    <n v="472"/>
    <n v="485"/>
    <s v="Bangalore"/>
    <s v="India"/>
    <x v="0"/>
    <x v="0"/>
    <s v="India"/>
    <n v="2011"/>
    <n v="5"/>
    <s v="Royal Challengers Bangalore"/>
    <s v="RCB"/>
    <s v="Kochi Tuskers Kerala"/>
    <x v="8"/>
    <x v="3"/>
    <s v="Standard"/>
    <x v="1"/>
    <n v="0"/>
  </r>
  <r>
    <n v="501253"/>
    <d v="2011-05-08T00:00:00"/>
    <n v="4"/>
    <n v="10"/>
    <x v="3"/>
    <s v="Punjab Cricket Association Stadium, Mohali"/>
    <n v="4"/>
    <x v="1"/>
    <n v="0"/>
    <n v="1"/>
    <n v="0"/>
    <x v="1"/>
    <n v="5"/>
    <n v="10"/>
    <n v="235"/>
    <n v="488"/>
    <n v="518"/>
    <s v="Chandigarh"/>
    <s v="India"/>
    <x v="1"/>
    <x v="1"/>
    <s v="India"/>
    <n v="2011"/>
    <n v="5"/>
    <s v="Kings XI Punjab"/>
    <s v="KXIP"/>
    <s v="Pune Warriors"/>
    <x v="5"/>
    <x v="8"/>
    <s v="Standard"/>
    <x v="1"/>
    <n v="0"/>
  </r>
  <r>
    <n v="501254"/>
    <d v="2011-05-09T00:00:00"/>
    <n v="5"/>
    <n v="3"/>
    <x v="3"/>
    <s v="Sawai Mansingh Stadium"/>
    <n v="5"/>
    <x v="0"/>
    <n v="0"/>
    <n v="1"/>
    <n v="0"/>
    <x v="0"/>
    <n v="63"/>
    <n v="3"/>
    <n v="185"/>
    <n v="486"/>
    <n v="490"/>
    <s v="Jaipur"/>
    <s v="India"/>
    <x v="5"/>
    <x v="5"/>
    <s v="India"/>
    <n v="2011"/>
    <n v="5"/>
    <s v="Rajasthan Royals"/>
    <s v="RR"/>
    <s v="Chennai Super Kings"/>
    <x v="2"/>
    <x v="1"/>
    <s v="Standard"/>
    <x v="0"/>
    <n v="0"/>
  </r>
  <r>
    <n v="501255"/>
    <d v="2011-05-10T00:00:00"/>
    <n v="8"/>
    <n v="10"/>
    <x v="3"/>
    <s v="Rajiv Gandhi International Stadium, Uppal"/>
    <n v="8"/>
    <x v="1"/>
    <n v="0"/>
    <n v="1"/>
    <n v="0"/>
    <x v="1"/>
    <n v="6"/>
    <n v="10"/>
    <n v="253"/>
    <n v="470"/>
    <n v="492"/>
    <s v="Hyderabad"/>
    <s v="India"/>
    <x v="6"/>
    <x v="6"/>
    <s v="India"/>
    <n v="2011"/>
    <n v="5"/>
    <s v="Deccan Chargers"/>
    <s v="DC"/>
    <s v="Pune Warriors"/>
    <x v="4"/>
    <x v="8"/>
    <s v="Standard"/>
    <x v="1"/>
    <n v="0"/>
  </r>
  <r>
    <n v="501256"/>
    <d v="2011-05-10T00:00:00"/>
    <n v="4"/>
    <n v="7"/>
    <x v="3"/>
    <s v="Punjab Cricket Association Stadium, Mohali"/>
    <n v="7"/>
    <x v="0"/>
    <n v="0"/>
    <n v="1"/>
    <n v="0"/>
    <x v="0"/>
    <n v="76"/>
    <n v="4"/>
    <n v="302"/>
    <n v="488"/>
    <n v="518"/>
    <s v="Chandigarh"/>
    <s v="India"/>
    <x v="1"/>
    <x v="1"/>
    <s v="India"/>
    <n v="2011"/>
    <n v="5"/>
    <s v="Kings XI Punjab"/>
    <s v="KXIP"/>
    <s v="Mumbai Indians"/>
    <x v="3"/>
    <x v="5"/>
    <s v="Standard"/>
    <x v="0"/>
    <n v="0"/>
  </r>
  <r>
    <n v="501257"/>
    <d v="2011-05-11T00:00:00"/>
    <n v="5"/>
    <n v="2"/>
    <x v="3"/>
    <s v="Sawai Mansingh Stadium"/>
    <n v="2"/>
    <x v="0"/>
    <n v="0"/>
    <n v="1"/>
    <n v="0"/>
    <x v="1"/>
    <n v="9"/>
    <n v="2"/>
    <n v="270"/>
    <n v="482"/>
    <n v="486"/>
    <s v="Jaipur"/>
    <s v="India"/>
    <x v="5"/>
    <x v="5"/>
    <s v="India"/>
    <n v="2011"/>
    <n v="5"/>
    <s v="Rajasthan Royals"/>
    <s v="RR"/>
    <s v="Royal Challengers Bangalore"/>
    <x v="0"/>
    <x v="3"/>
    <s v="Standard"/>
    <x v="1"/>
    <n v="1"/>
  </r>
  <r>
    <n v="501258"/>
    <d v="2011-05-12T00:00:00"/>
    <n v="3"/>
    <n v="6"/>
    <x v="3"/>
    <s v="MA Chidambaram Stadium, Chepauk"/>
    <n v="3"/>
    <x v="1"/>
    <n v="0"/>
    <n v="1"/>
    <n v="0"/>
    <x v="0"/>
    <n v="18"/>
    <n v="3"/>
    <n v="20"/>
    <n v="492"/>
    <n v="487"/>
    <s v="Chennai"/>
    <s v="India"/>
    <x v="7"/>
    <x v="7"/>
    <s v="India"/>
    <n v="2011"/>
    <n v="5"/>
    <s v="Chennai Super Kings"/>
    <s v="CSK"/>
    <s v="Delhi Daredevils"/>
    <x v="1"/>
    <x v="1"/>
    <s v="Standard"/>
    <x v="0"/>
    <n v="1"/>
  </r>
  <r>
    <n v="501259"/>
    <d v="2011-05-13T00:00:00"/>
    <n v="9"/>
    <n v="4"/>
    <x v="3"/>
    <s v="Holkar Cricket Stadium"/>
    <n v="4"/>
    <x v="0"/>
    <n v="0"/>
    <n v="1"/>
    <n v="0"/>
    <x v="1"/>
    <n v="6"/>
    <n v="4"/>
    <n v="88"/>
    <n v="483"/>
    <n v="518"/>
    <s v="Indore"/>
    <s v="India"/>
    <x v="23"/>
    <x v="21"/>
    <s v="India"/>
    <n v="2011"/>
    <n v="5"/>
    <s v="Kochi Tuskers Kerala"/>
    <s v="KTK"/>
    <s v="Kings XI Punjab"/>
    <x v="5"/>
    <x v="5"/>
    <s v="Standard"/>
    <x v="1"/>
    <n v="1"/>
  </r>
  <r>
    <n v="501260"/>
    <d v="2011-05-14T00:00:00"/>
    <n v="2"/>
    <n v="1"/>
    <x v="3"/>
    <s v="M Chinnaswamy Stadium"/>
    <n v="2"/>
    <x v="0"/>
    <n v="0"/>
    <n v="1"/>
    <n v="1"/>
    <x v="1"/>
    <n v="4"/>
    <n v="2"/>
    <n v="162"/>
    <n v="477"/>
    <n v="513"/>
    <s v="Bangalore"/>
    <s v="India"/>
    <x v="0"/>
    <x v="0"/>
    <s v="India"/>
    <n v="2011"/>
    <n v="5"/>
    <s v="Royal Challengers Bangalore"/>
    <s v="RCB"/>
    <s v="Kolkata Knight Riders"/>
    <x v="0"/>
    <x v="3"/>
    <s v="Standard"/>
    <x v="1"/>
    <n v="1"/>
  </r>
  <r>
    <n v="501261"/>
    <d v="2011-05-14T00:00:00"/>
    <n v="7"/>
    <n v="8"/>
    <x v="3"/>
    <s v="Wankhede Stadium"/>
    <n v="8"/>
    <x v="1"/>
    <n v="0"/>
    <n v="1"/>
    <n v="0"/>
    <x v="0"/>
    <n v="10"/>
    <n v="8"/>
    <n v="136"/>
    <n v="489"/>
    <n v="488"/>
    <s v="Mumbai"/>
    <s v="India"/>
    <x v="3"/>
    <x v="3"/>
    <s v="India"/>
    <n v="2011"/>
    <n v="5"/>
    <s v="Mumbai Indians"/>
    <s v="MI"/>
    <s v="Deccan Chargers"/>
    <x v="4"/>
    <x v="6"/>
    <s v="Standard"/>
    <x v="0"/>
    <n v="1"/>
  </r>
  <r>
    <n v="501262"/>
    <d v="2011-05-15T00:00:00"/>
    <n v="4"/>
    <n v="6"/>
    <x v="3"/>
    <s v="Himachal Pradesh Cricket Association Stadium"/>
    <n v="6"/>
    <x v="0"/>
    <n v="0"/>
    <n v="1"/>
    <n v="0"/>
    <x v="0"/>
    <n v="29"/>
    <n v="4"/>
    <n v="67"/>
    <n v="470"/>
    <n v="487"/>
    <s v="Dharamsala"/>
    <s v="India"/>
    <x v="21"/>
    <x v="19"/>
    <s v="India"/>
    <n v="2011"/>
    <n v="5"/>
    <s v="Kings XI Punjab"/>
    <s v="KXIP"/>
    <s v="Delhi Daredevils"/>
    <x v="7"/>
    <x v="5"/>
    <s v="Standard"/>
    <x v="0"/>
    <n v="0"/>
  </r>
  <r>
    <n v="501263"/>
    <d v="2011-05-15T00:00:00"/>
    <n v="9"/>
    <n v="5"/>
    <x v="3"/>
    <s v="Holkar Cricket Stadium"/>
    <n v="9"/>
    <x v="0"/>
    <n v="0"/>
    <n v="1"/>
    <n v="0"/>
    <x v="1"/>
    <n v="8"/>
    <n v="9"/>
    <n v="104"/>
    <n v="493"/>
    <n v="518"/>
    <s v="Indore"/>
    <s v="India"/>
    <x v="23"/>
    <x v="21"/>
    <s v="India"/>
    <n v="2011"/>
    <n v="5"/>
    <s v="Kochi Tuskers Kerala"/>
    <s v="KTK"/>
    <s v="Rajasthan Royals"/>
    <x v="8"/>
    <x v="9"/>
    <s v="Standard"/>
    <x v="1"/>
    <n v="1"/>
  </r>
  <r>
    <n v="501264"/>
    <d v="2011-05-16T00:00:00"/>
    <n v="10"/>
    <n v="8"/>
    <x v="3"/>
    <s v="Dr DY Patil Sports Academy"/>
    <n v="8"/>
    <x v="0"/>
    <n v="0"/>
    <n v="1"/>
    <n v="0"/>
    <x v="1"/>
    <n v="6"/>
    <n v="8"/>
    <n v="136"/>
    <n v="489"/>
    <n v="488"/>
    <s v="Mumbai"/>
    <s v="India"/>
    <x v="8"/>
    <x v="3"/>
    <s v="India"/>
    <n v="2011"/>
    <n v="5"/>
    <s v="Pune Warriors"/>
    <s v="PW"/>
    <s v="Deccan Chargers"/>
    <x v="4"/>
    <x v="6"/>
    <s v="Standard"/>
    <x v="1"/>
    <n v="1"/>
  </r>
  <r>
    <n v="501265"/>
    <d v="2011-05-17T00:00:00"/>
    <n v="4"/>
    <n v="2"/>
    <x v="3"/>
    <s v="Himachal Pradesh Cricket Association Stadium"/>
    <n v="4"/>
    <x v="1"/>
    <n v="0"/>
    <n v="1"/>
    <n v="0"/>
    <x v="0"/>
    <n v="111"/>
    <n v="4"/>
    <n v="53"/>
    <n v="470"/>
    <n v="492"/>
    <s v="Dharamsala"/>
    <s v="India"/>
    <x v="21"/>
    <x v="19"/>
    <s v="India"/>
    <n v="2011"/>
    <n v="5"/>
    <s v="Kings XI Punjab"/>
    <s v="KXIP"/>
    <s v="Royal Challengers Bangalore"/>
    <x v="5"/>
    <x v="5"/>
    <s v="Standard"/>
    <x v="0"/>
    <n v="1"/>
  </r>
  <r>
    <n v="501266"/>
    <d v="2011-05-18T00:00:00"/>
    <n v="3"/>
    <n v="9"/>
    <x v="3"/>
    <s v="MA Chidambaram Stadium, Chepauk"/>
    <n v="3"/>
    <x v="1"/>
    <n v="0"/>
    <n v="1"/>
    <n v="0"/>
    <x v="0"/>
    <n v="11"/>
    <n v="3"/>
    <n v="62"/>
    <n v="482"/>
    <n v="477"/>
    <s v="Chennai"/>
    <s v="India"/>
    <x v="7"/>
    <x v="7"/>
    <s v="India"/>
    <n v="2011"/>
    <n v="5"/>
    <s v="Chennai Super Kings"/>
    <s v="CSK"/>
    <s v="Kochi Tuskers Kerala"/>
    <x v="1"/>
    <x v="1"/>
    <s v="Standard"/>
    <x v="0"/>
    <n v="1"/>
  </r>
  <r>
    <n v="501267"/>
    <d v="2011-05-19T00:00:00"/>
    <n v="10"/>
    <n v="1"/>
    <x v="3"/>
    <s v="Dr DY Patil Sports Academy"/>
    <n v="1"/>
    <x v="0"/>
    <n v="0"/>
    <n v="1"/>
    <n v="0"/>
    <x v="1"/>
    <n v="7"/>
    <n v="1"/>
    <n v="31"/>
    <n v="489"/>
    <n v="490"/>
    <s v="Mumbai"/>
    <s v="India"/>
    <x v="8"/>
    <x v="3"/>
    <s v="India"/>
    <n v="2011"/>
    <n v="5"/>
    <s v="Pune Warriors"/>
    <s v="PW"/>
    <s v="Kolkata Knight Riders"/>
    <x v="6"/>
    <x v="0"/>
    <s v="Standard"/>
    <x v="1"/>
    <n v="1"/>
  </r>
  <r>
    <n v="501268"/>
    <d v="2011-05-20T00:00:00"/>
    <n v="7"/>
    <n v="5"/>
    <x v="3"/>
    <s v="Wankhede Stadium"/>
    <n v="7"/>
    <x v="1"/>
    <n v="0"/>
    <n v="1"/>
    <n v="0"/>
    <x v="1"/>
    <n v="10"/>
    <n v="5"/>
    <n v="32"/>
    <n v="477"/>
    <n v="493"/>
    <s v="Mumbai"/>
    <s v="India"/>
    <x v="3"/>
    <x v="3"/>
    <s v="India"/>
    <n v="2011"/>
    <n v="5"/>
    <s v="Mumbai Indians"/>
    <s v="MI"/>
    <s v="Rajasthan Royals"/>
    <x v="3"/>
    <x v="4"/>
    <s v="Standard"/>
    <x v="1"/>
    <n v="0"/>
  </r>
  <r>
    <n v="501269"/>
    <d v="2011-05-21T00:00:00"/>
    <n v="4"/>
    <n v="8"/>
    <x v="3"/>
    <s v="Himachal Pradesh Cricket Association Stadium"/>
    <n v="4"/>
    <x v="0"/>
    <n v="0"/>
    <n v="1"/>
    <n v="0"/>
    <x v="0"/>
    <n v="82"/>
    <n v="8"/>
    <n v="42"/>
    <n v="470"/>
    <n v="492"/>
    <s v="Dharamsala"/>
    <s v="India"/>
    <x v="21"/>
    <x v="19"/>
    <s v="India"/>
    <n v="2011"/>
    <n v="5"/>
    <s v="Kings XI Punjab"/>
    <s v="KXIP"/>
    <s v="Deccan Chargers"/>
    <x v="5"/>
    <x v="6"/>
    <s v="Standard"/>
    <x v="0"/>
    <n v="0"/>
  </r>
  <r>
    <n v="501270"/>
    <d v="2011-05-21T00:00:00"/>
    <n v="6"/>
    <n v="10"/>
    <x v="3"/>
    <s v="Feroz Shah Kotla"/>
    <n v="6"/>
    <x v="1"/>
    <n v="0"/>
    <n v="0"/>
    <n v="0"/>
    <x v="3"/>
    <s v="NULL"/>
    <m/>
    <m/>
    <n v="485"/>
    <n v="518"/>
    <s v="Delhi"/>
    <s v="India"/>
    <x v="2"/>
    <x v="2"/>
    <s v="India"/>
    <n v="2011"/>
    <n v="5"/>
    <s v="Delhi Daredevils"/>
    <s v="DD"/>
    <s v="Pune Warriors"/>
    <x v="7"/>
    <x v="10"/>
    <s v="Non-Standard"/>
    <x v="2"/>
    <n v="0"/>
  </r>
  <r>
    <n v="501271"/>
    <d v="2011-05-22T00:00:00"/>
    <n v="2"/>
    <n v="3"/>
    <x v="3"/>
    <s v="M Chinnaswamy Stadium"/>
    <n v="2"/>
    <x v="0"/>
    <n v="0"/>
    <n v="1"/>
    <n v="0"/>
    <x v="1"/>
    <n v="8"/>
    <n v="2"/>
    <n v="162"/>
    <n v="486"/>
    <n v="477"/>
    <s v="Bangalore"/>
    <s v="India"/>
    <x v="0"/>
    <x v="0"/>
    <s v="India"/>
    <n v="2011"/>
    <n v="5"/>
    <s v="Royal Challengers Bangalore"/>
    <s v="RCB"/>
    <s v="Chennai Super Kings"/>
    <x v="0"/>
    <x v="3"/>
    <s v="Standard"/>
    <x v="1"/>
    <n v="1"/>
  </r>
  <r>
    <n v="501272"/>
    <d v="2011-05-22T00:00:00"/>
    <n v="1"/>
    <n v="7"/>
    <x v="3"/>
    <s v="Eden Gardens"/>
    <n v="7"/>
    <x v="0"/>
    <n v="0"/>
    <n v="1"/>
    <n v="0"/>
    <x v="1"/>
    <n v="5"/>
    <n v="7"/>
    <n v="275"/>
    <n v="488"/>
    <n v="490"/>
    <s v="Kolkata"/>
    <s v="India"/>
    <x v="4"/>
    <x v="4"/>
    <s v="India"/>
    <n v="2011"/>
    <n v="5"/>
    <s v="Kolkata Knight Riders"/>
    <s v="KKR"/>
    <s v="Mumbai Indians"/>
    <x v="3"/>
    <x v="7"/>
    <s v="Standard"/>
    <x v="1"/>
    <n v="1"/>
  </r>
  <r>
    <n v="501273"/>
    <d v="2011-05-24T00:00:00"/>
    <n v="2"/>
    <n v="3"/>
    <x v="3"/>
    <s v="Wankhede Stadium"/>
    <n v="3"/>
    <x v="0"/>
    <n v="0"/>
    <n v="1"/>
    <n v="0"/>
    <x v="1"/>
    <n v="6"/>
    <n v="3"/>
    <n v="21"/>
    <n v="470"/>
    <n v="490"/>
    <s v="Mumbai"/>
    <s v="India"/>
    <x v="3"/>
    <x v="3"/>
    <s v="India"/>
    <n v="2011"/>
    <n v="5"/>
    <s v="Royal Challengers Bangalore"/>
    <s v="RCB"/>
    <s v="Chennai Super Kings"/>
    <x v="1"/>
    <x v="1"/>
    <s v="Standard"/>
    <x v="1"/>
    <n v="1"/>
  </r>
  <r>
    <n v="501274"/>
    <d v="2011-05-25T00:00:00"/>
    <n v="7"/>
    <n v="1"/>
    <x v="3"/>
    <s v="Wankhede Stadium"/>
    <n v="7"/>
    <x v="0"/>
    <n v="0"/>
    <n v="1"/>
    <n v="0"/>
    <x v="1"/>
    <n v="4"/>
    <n v="7"/>
    <n v="126"/>
    <n v="470"/>
    <n v="490"/>
    <s v="Mumbai"/>
    <s v="India"/>
    <x v="3"/>
    <x v="3"/>
    <s v="India"/>
    <n v="2011"/>
    <n v="5"/>
    <s v="Mumbai Indians"/>
    <s v="MI"/>
    <s v="Kolkata Knight Riders"/>
    <x v="3"/>
    <x v="7"/>
    <s v="Standard"/>
    <x v="1"/>
    <n v="1"/>
  </r>
  <r>
    <n v="501275"/>
    <d v="2011-05-27T00:00:00"/>
    <n v="2"/>
    <n v="7"/>
    <x v="3"/>
    <s v="MA Chidambaram Stadium, Chepauk"/>
    <n v="7"/>
    <x v="0"/>
    <n v="0"/>
    <n v="1"/>
    <n v="0"/>
    <x v="0"/>
    <n v="43"/>
    <n v="2"/>
    <n v="162"/>
    <n v="470"/>
    <n v="490"/>
    <s v="Chennai"/>
    <s v="India"/>
    <x v="7"/>
    <x v="7"/>
    <s v="India"/>
    <n v="2011"/>
    <n v="5"/>
    <s v="Royal Challengers Bangalore"/>
    <s v="RCB"/>
    <s v="Mumbai Indians"/>
    <x v="3"/>
    <x v="3"/>
    <s v="Standard"/>
    <x v="0"/>
    <n v="0"/>
  </r>
  <r>
    <n v="501276"/>
    <d v="2011-05-28T00:00:00"/>
    <n v="3"/>
    <n v="2"/>
    <x v="3"/>
    <s v="MA Chidambaram Stadium, Chepauk"/>
    <n v="3"/>
    <x v="1"/>
    <n v="0"/>
    <n v="1"/>
    <n v="0"/>
    <x v="0"/>
    <n v="58"/>
    <n v="3"/>
    <n v="185"/>
    <n v="470"/>
    <n v="490"/>
    <s v="Chennai"/>
    <s v="India"/>
    <x v="7"/>
    <x v="7"/>
    <s v="India"/>
    <n v="2011"/>
    <n v="5"/>
    <s v="Chennai Super Kings"/>
    <s v="CSK"/>
    <s v="Royal Challengers Bangalore"/>
    <x v="1"/>
    <x v="1"/>
    <s v="Standard"/>
    <x v="0"/>
    <n v="1"/>
  </r>
  <r>
    <n v="548311"/>
    <d v="2012-04-04T00:00:00"/>
    <n v="3"/>
    <n v="7"/>
    <x v="4"/>
    <s v="MA Chidambaram Stadium, Chepauk"/>
    <n v="7"/>
    <x v="0"/>
    <n v="0"/>
    <n v="1"/>
    <n v="0"/>
    <x v="1"/>
    <n v="8"/>
    <n v="7"/>
    <n v="304"/>
    <n v="494"/>
    <n v="490"/>
    <s v="Chennai"/>
    <s v="India"/>
    <x v="7"/>
    <x v="7"/>
    <s v="India"/>
    <n v="2012"/>
    <n v="4"/>
    <s v="Chennai Super Kings"/>
    <s v="CSK"/>
    <s v="Mumbai Indians"/>
    <x v="3"/>
    <x v="7"/>
    <s v="Standard"/>
    <x v="1"/>
    <n v="1"/>
  </r>
  <r>
    <n v="548312"/>
    <d v="2012-04-05T00:00:00"/>
    <n v="1"/>
    <n v="6"/>
    <x v="4"/>
    <s v="Eden Gardens"/>
    <n v="6"/>
    <x v="0"/>
    <n v="0"/>
    <n v="1"/>
    <n v="0"/>
    <x v="1"/>
    <n v="8"/>
    <n v="6"/>
    <n v="29"/>
    <n v="483"/>
    <n v="482"/>
    <s v="Kolkata"/>
    <s v="India"/>
    <x v="4"/>
    <x v="4"/>
    <s v="India"/>
    <n v="2012"/>
    <n v="4"/>
    <s v="Kolkata Knight Riders"/>
    <s v="KKR"/>
    <s v="Delhi Daredevils"/>
    <x v="7"/>
    <x v="2"/>
    <s v="Standard"/>
    <x v="1"/>
    <n v="1"/>
  </r>
  <r>
    <n v="548313"/>
    <d v="2012-04-06T00:00:00"/>
    <n v="7"/>
    <n v="10"/>
    <x v="4"/>
    <s v="Wankhede Stadium"/>
    <n v="7"/>
    <x v="0"/>
    <n v="0"/>
    <n v="1"/>
    <n v="0"/>
    <x v="0"/>
    <n v="28"/>
    <n v="10"/>
    <n v="306"/>
    <n v="495"/>
    <n v="490"/>
    <s v="Mumbai"/>
    <s v="India"/>
    <x v="3"/>
    <x v="3"/>
    <s v="India"/>
    <n v="2012"/>
    <n v="4"/>
    <s v="Mumbai Indians"/>
    <s v="MI"/>
    <s v="Pune Warriors"/>
    <x v="3"/>
    <x v="8"/>
    <s v="Standard"/>
    <x v="0"/>
    <n v="0"/>
  </r>
  <r>
    <n v="548314"/>
    <d v="2012-04-06T00:00:00"/>
    <n v="5"/>
    <n v="4"/>
    <x v="4"/>
    <s v="Sawai Mansingh Stadium"/>
    <n v="4"/>
    <x v="0"/>
    <n v="0"/>
    <n v="1"/>
    <n v="0"/>
    <x v="0"/>
    <n v="31"/>
    <n v="5"/>
    <n v="85"/>
    <n v="474"/>
    <n v="488"/>
    <s v="Jaipur"/>
    <s v="India"/>
    <x v="5"/>
    <x v="5"/>
    <s v="India"/>
    <n v="2012"/>
    <n v="4"/>
    <s v="Rajasthan Royals"/>
    <s v="RR"/>
    <s v="Kings XI Punjab"/>
    <x v="5"/>
    <x v="4"/>
    <s v="Standard"/>
    <x v="0"/>
    <n v="0"/>
  </r>
  <r>
    <n v="548315"/>
    <d v="2012-04-07T00:00:00"/>
    <n v="2"/>
    <n v="6"/>
    <x v="4"/>
    <s v="M Chinnaswamy Stadium"/>
    <n v="6"/>
    <x v="0"/>
    <n v="0"/>
    <n v="1"/>
    <n v="0"/>
    <x v="0"/>
    <n v="20"/>
    <n v="2"/>
    <n v="110"/>
    <n v="483"/>
    <n v="489"/>
    <s v="Bangalore"/>
    <s v="India"/>
    <x v="0"/>
    <x v="0"/>
    <s v="India"/>
    <n v="2012"/>
    <n v="4"/>
    <s v="Royal Challengers Bangalore"/>
    <s v="RCB"/>
    <s v="Delhi Daredevils"/>
    <x v="7"/>
    <x v="3"/>
    <s v="Standard"/>
    <x v="0"/>
    <n v="0"/>
  </r>
  <r>
    <n v="548316"/>
    <d v="2012-04-07T00:00:00"/>
    <n v="8"/>
    <n v="3"/>
    <x v="4"/>
    <s v="Dr. Y.S. Rajasekhara Reddy ACA-VDCA Cricket Stadium"/>
    <n v="8"/>
    <x v="0"/>
    <n v="0"/>
    <n v="1"/>
    <n v="0"/>
    <x v="0"/>
    <n v="74"/>
    <n v="3"/>
    <n v="35"/>
    <n v="494"/>
    <n v="482"/>
    <s v="Visakhapatnam"/>
    <s v="India"/>
    <x v="24"/>
    <x v="22"/>
    <s v="India"/>
    <n v="2012"/>
    <n v="4"/>
    <s v="Deccan Chargers"/>
    <s v="DC"/>
    <s v="Chennai Super Kings"/>
    <x v="4"/>
    <x v="1"/>
    <s v="Standard"/>
    <x v="0"/>
    <n v="0"/>
  </r>
  <r>
    <n v="548317"/>
    <d v="2012-04-08T00:00:00"/>
    <n v="5"/>
    <n v="1"/>
    <x v="4"/>
    <s v="Sawai Mansingh Stadium"/>
    <n v="1"/>
    <x v="0"/>
    <n v="0"/>
    <n v="1"/>
    <n v="0"/>
    <x v="0"/>
    <n v="22"/>
    <n v="5"/>
    <n v="104"/>
    <n v="474"/>
    <n v="496"/>
    <s v="Jaipur"/>
    <s v="India"/>
    <x v="5"/>
    <x v="5"/>
    <s v="India"/>
    <n v="2012"/>
    <n v="4"/>
    <s v="Rajasthan Royals"/>
    <s v="RR"/>
    <s v="Kolkata Knight Riders"/>
    <x v="6"/>
    <x v="4"/>
    <s v="Standard"/>
    <x v="0"/>
    <n v="0"/>
  </r>
  <r>
    <n v="548318"/>
    <d v="2012-04-08T00:00:00"/>
    <n v="10"/>
    <n v="4"/>
    <x v="4"/>
    <s v="Subrata Roy Sahara Stadium"/>
    <n v="10"/>
    <x v="1"/>
    <n v="0"/>
    <n v="1"/>
    <n v="0"/>
    <x v="0"/>
    <n v="22"/>
    <n v="10"/>
    <n v="307"/>
    <n v="491"/>
    <n v="490"/>
    <s v="Pune"/>
    <s v="India"/>
    <x v="25"/>
    <x v="23"/>
    <s v="India"/>
    <n v="2012"/>
    <n v="4"/>
    <s v="Pune Warriors"/>
    <s v="PW"/>
    <s v="Kings XI Punjab"/>
    <x v="9"/>
    <x v="8"/>
    <s v="Standard"/>
    <x v="0"/>
    <n v="1"/>
  </r>
  <r>
    <n v="548319"/>
    <d v="2012-04-09T00:00:00"/>
    <n v="8"/>
    <n v="7"/>
    <x v="4"/>
    <s v="Dr. Y.S. Rajasekhara Reddy ACA-VDCA Cricket Stadium"/>
    <n v="8"/>
    <x v="1"/>
    <n v="0"/>
    <n v="1"/>
    <n v="0"/>
    <x v="1"/>
    <n v="5"/>
    <n v="7"/>
    <n v="57"/>
    <n v="495"/>
    <n v="494"/>
    <s v="Visakhapatnam"/>
    <s v="India"/>
    <x v="24"/>
    <x v="22"/>
    <s v="India"/>
    <n v="2012"/>
    <n v="4"/>
    <s v="Deccan Chargers"/>
    <s v="DC"/>
    <s v="Mumbai Indians"/>
    <x v="4"/>
    <x v="7"/>
    <s v="Standard"/>
    <x v="1"/>
    <n v="0"/>
  </r>
  <r>
    <n v="548320"/>
    <d v="2012-04-10T00:00:00"/>
    <n v="2"/>
    <n v="1"/>
    <x v="4"/>
    <s v="M Chinnaswamy Stadium"/>
    <n v="2"/>
    <x v="0"/>
    <n v="0"/>
    <n v="1"/>
    <n v="0"/>
    <x v="0"/>
    <n v="42"/>
    <n v="1"/>
    <n v="151"/>
    <n v="489"/>
    <n v="518"/>
    <s v="Bangalore"/>
    <s v="India"/>
    <x v="0"/>
    <x v="0"/>
    <s v="India"/>
    <n v="2012"/>
    <n v="4"/>
    <s v="Royal Challengers Bangalore"/>
    <s v="RCB"/>
    <s v="Kolkata Knight Riders"/>
    <x v="0"/>
    <x v="0"/>
    <s v="Standard"/>
    <x v="0"/>
    <n v="0"/>
  </r>
  <r>
    <n v="548321"/>
    <d v="2012-04-10T00:00:00"/>
    <n v="6"/>
    <n v="3"/>
    <x v="4"/>
    <s v="Feroz Shah Kotla"/>
    <n v="6"/>
    <x v="0"/>
    <n v="0"/>
    <n v="1"/>
    <n v="0"/>
    <x v="1"/>
    <n v="8"/>
    <n v="6"/>
    <n v="190"/>
    <n v="470"/>
    <n v="488"/>
    <s v="Delhi"/>
    <s v="India"/>
    <x v="2"/>
    <x v="2"/>
    <s v="India"/>
    <n v="2012"/>
    <n v="4"/>
    <s v="Delhi Daredevils"/>
    <s v="DD"/>
    <s v="Chennai Super Kings"/>
    <x v="7"/>
    <x v="2"/>
    <s v="Standard"/>
    <x v="1"/>
    <n v="1"/>
  </r>
  <r>
    <n v="548322"/>
    <d v="2012-04-11T00:00:00"/>
    <n v="7"/>
    <n v="5"/>
    <x v="4"/>
    <s v="Wankhede Stadium"/>
    <n v="5"/>
    <x v="0"/>
    <n v="0"/>
    <n v="1"/>
    <n v="0"/>
    <x v="0"/>
    <n v="27"/>
    <n v="7"/>
    <n v="221"/>
    <n v="472"/>
    <n v="497"/>
    <s v="Mumbai"/>
    <s v="India"/>
    <x v="3"/>
    <x v="3"/>
    <s v="India"/>
    <n v="2012"/>
    <n v="4"/>
    <s v="Mumbai Indians"/>
    <s v="MI"/>
    <s v="Rajasthan Royals"/>
    <x v="2"/>
    <x v="7"/>
    <s v="Standard"/>
    <x v="0"/>
    <n v="0"/>
  </r>
  <r>
    <n v="548323"/>
    <d v="2012-04-12T00:00:00"/>
    <n v="3"/>
    <n v="2"/>
    <x v="4"/>
    <s v="MA Chidambaram Stadium, Chepauk"/>
    <n v="2"/>
    <x v="1"/>
    <n v="0"/>
    <n v="1"/>
    <n v="0"/>
    <x v="1"/>
    <n v="5"/>
    <n v="3"/>
    <n v="303"/>
    <n v="482"/>
    <n v="518"/>
    <s v="Chennai"/>
    <s v="India"/>
    <x v="7"/>
    <x v="7"/>
    <s v="India"/>
    <n v="2012"/>
    <n v="4"/>
    <s v="Chennai Super Kings"/>
    <s v="CSK"/>
    <s v="Royal Challengers Bangalore"/>
    <x v="0"/>
    <x v="1"/>
    <s v="Standard"/>
    <x v="1"/>
    <n v="0"/>
  </r>
  <r>
    <n v="548324"/>
    <d v="2012-04-12T00:00:00"/>
    <n v="4"/>
    <n v="10"/>
    <x v="4"/>
    <s v="Punjab Cricket Association Stadium, Mohali"/>
    <n v="4"/>
    <x v="0"/>
    <n v="0"/>
    <n v="1"/>
    <n v="0"/>
    <x v="1"/>
    <n v="7"/>
    <n v="4"/>
    <n v="137"/>
    <n v="496"/>
    <n v="488"/>
    <s v="Chandigarh"/>
    <s v="India"/>
    <x v="1"/>
    <x v="1"/>
    <s v="India"/>
    <n v="2012"/>
    <n v="4"/>
    <s v="Kings XI Punjab"/>
    <s v="KXIP"/>
    <s v="Pune Warriors"/>
    <x v="5"/>
    <x v="5"/>
    <s v="Standard"/>
    <x v="1"/>
    <n v="1"/>
  </r>
  <r>
    <n v="548325"/>
    <d v="2012-04-13T00:00:00"/>
    <n v="1"/>
    <n v="5"/>
    <x v="4"/>
    <s v="Eden Gardens"/>
    <n v="5"/>
    <x v="1"/>
    <n v="0"/>
    <n v="1"/>
    <n v="0"/>
    <x v="1"/>
    <n v="5"/>
    <n v="1"/>
    <n v="276"/>
    <n v="470"/>
    <n v="483"/>
    <s v="Kolkata"/>
    <s v="India"/>
    <x v="4"/>
    <x v="4"/>
    <s v="India"/>
    <n v="2012"/>
    <n v="4"/>
    <s v="Kolkata Knight Riders"/>
    <s v="KKR"/>
    <s v="Rajasthan Royals"/>
    <x v="2"/>
    <x v="0"/>
    <s v="Standard"/>
    <x v="1"/>
    <n v="0"/>
  </r>
  <r>
    <n v="548326"/>
    <d v="2012-04-19T00:00:00"/>
    <n v="6"/>
    <n v="8"/>
    <x v="4"/>
    <s v="Feroz Shah Kotla"/>
    <n v="8"/>
    <x v="1"/>
    <n v="0"/>
    <n v="1"/>
    <n v="0"/>
    <x v="1"/>
    <n v="5"/>
    <n v="6"/>
    <n v="158"/>
    <n v="474"/>
    <n v="488"/>
    <s v="Delhi"/>
    <s v="India"/>
    <x v="2"/>
    <x v="2"/>
    <s v="India"/>
    <n v="2012"/>
    <n v="4"/>
    <s v="Delhi Daredevils"/>
    <s v="DD"/>
    <s v="Deccan Chargers"/>
    <x v="4"/>
    <x v="2"/>
    <s v="Standard"/>
    <x v="1"/>
    <n v="0"/>
  </r>
  <r>
    <n v="548327"/>
    <d v="2012-04-14T00:00:00"/>
    <n v="10"/>
    <n v="3"/>
    <x v="4"/>
    <s v="Subrata Roy Sahara Stadium"/>
    <n v="3"/>
    <x v="1"/>
    <n v="0"/>
    <n v="1"/>
    <n v="0"/>
    <x v="1"/>
    <n v="7"/>
    <n v="10"/>
    <n v="157"/>
    <n v="472"/>
    <n v="497"/>
    <s v="Pune"/>
    <s v="India"/>
    <x v="25"/>
    <x v="23"/>
    <s v="India"/>
    <n v="2012"/>
    <n v="4"/>
    <s v="Pune Warriors"/>
    <s v="PW"/>
    <s v="Chennai Super Kings"/>
    <x v="1"/>
    <x v="8"/>
    <s v="Standard"/>
    <x v="1"/>
    <n v="0"/>
  </r>
  <r>
    <n v="548328"/>
    <d v="2012-04-15T00:00:00"/>
    <n v="1"/>
    <n v="4"/>
    <x v="4"/>
    <s v="Eden Gardens"/>
    <n v="1"/>
    <x v="0"/>
    <n v="0"/>
    <n v="1"/>
    <n v="0"/>
    <x v="0"/>
    <n v="2"/>
    <n v="4"/>
    <n v="315"/>
    <n v="470"/>
    <n v="483"/>
    <s v="Kolkata"/>
    <s v="India"/>
    <x v="4"/>
    <x v="4"/>
    <s v="India"/>
    <n v="2012"/>
    <n v="4"/>
    <s v="Kolkata Knight Riders"/>
    <s v="KKR"/>
    <s v="Kings XI Punjab"/>
    <x v="6"/>
    <x v="5"/>
    <s v="Standard"/>
    <x v="0"/>
    <n v="0"/>
  </r>
  <r>
    <n v="548329"/>
    <d v="2012-04-15T00:00:00"/>
    <n v="2"/>
    <n v="5"/>
    <x v="4"/>
    <s v="M Chinnaswamy Stadium"/>
    <n v="5"/>
    <x v="1"/>
    <n v="0"/>
    <n v="1"/>
    <n v="0"/>
    <x v="0"/>
    <n v="59"/>
    <n v="5"/>
    <n v="85"/>
    <n v="494"/>
    <n v="518"/>
    <s v="Bangalore"/>
    <s v="India"/>
    <x v="0"/>
    <x v="0"/>
    <s v="India"/>
    <n v="2012"/>
    <n v="4"/>
    <s v="Royal Challengers Bangalore"/>
    <s v="RCB"/>
    <s v="Rajasthan Royals"/>
    <x v="2"/>
    <x v="4"/>
    <s v="Standard"/>
    <x v="0"/>
    <n v="1"/>
  </r>
  <r>
    <n v="548330"/>
    <d v="2012-04-16T00:00:00"/>
    <n v="7"/>
    <n v="6"/>
    <x v="4"/>
    <s v="Wankhede Stadium"/>
    <n v="6"/>
    <x v="0"/>
    <n v="0"/>
    <n v="1"/>
    <n v="0"/>
    <x v="1"/>
    <n v="7"/>
    <n v="6"/>
    <n v="293"/>
    <n v="474"/>
    <n v="488"/>
    <s v="Mumbai"/>
    <s v="India"/>
    <x v="3"/>
    <x v="3"/>
    <s v="India"/>
    <n v="2012"/>
    <n v="4"/>
    <s v="Mumbai Indians"/>
    <s v="MI"/>
    <s v="Delhi Daredevils"/>
    <x v="7"/>
    <x v="2"/>
    <s v="Standard"/>
    <x v="1"/>
    <n v="1"/>
  </r>
  <r>
    <n v="548331"/>
    <d v="2012-04-17T00:00:00"/>
    <n v="5"/>
    <n v="8"/>
    <x v="4"/>
    <s v="Sawai Mansingh Stadium"/>
    <n v="8"/>
    <x v="1"/>
    <n v="0"/>
    <n v="1"/>
    <n v="0"/>
    <x v="1"/>
    <n v="5"/>
    <n v="5"/>
    <n v="104"/>
    <n v="472"/>
    <n v="497"/>
    <s v="Jaipur"/>
    <s v="India"/>
    <x v="5"/>
    <x v="5"/>
    <s v="India"/>
    <n v="2012"/>
    <n v="4"/>
    <s v="Rajasthan Royals"/>
    <s v="RR"/>
    <s v="Deccan Chargers"/>
    <x v="4"/>
    <x v="4"/>
    <s v="Standard"/>
    <x v="1"/>
    <n v="0"/>
  </r>
  <r>
    <n v="548332"/>
    <d v="2012-04-17T00:00:00"/>
    <n v="2"/>
    <n v="10"/>
    <x v="4"/>
    <s v="M Chinnaswamy Stadium"/>
    <n v="10"/>
    <x v="1"/>
    <n v="0"/>
    <n v="1"/>
    <n v="0"/>
    <x v="1"/>
    <n v="6"/>
    <n v="2"/>
    <n v="162"/>
    <n v="483"/>
    <n v="491"/>
    <s v="Bangalore"/>
    <s v="India"/>
    <x v="0"/>
    <x v="0"/>
    <s v="India"/>
    <n v="2012"/>
    <n v="4"/>
    <s v="Royal Challengers Bangalore"/>
    <s v="RCB"/>
    <s v="Pune Warriors"/>
    <x v="9"/>
    <x v="3"/>
    <s v="Standard"/>
    <x v="1"/>
    <n v="0"/>
  </r>
  <r>
    <n v="548333"/>
    <d v="2012-04-18T00:00:00"/>
    <n v="4"/>
    <n v="1"/>
    <x v="4"/>
    <s v="Punjab Cricket Association Stadium, Mohali"/>
    <n v="4"/>
    <x v="1"/>
    <n v="0"/>
    <n v="1"/>
    <n v="0"/>
    <x v="1"/>
    <n v="8"/>
    <n v="1"/>
    <n v="40"/>
    <n v="494"/>
    <n v="518"/>
    <s v="Chandigarh"/>
    <s v="India"/>
    <x v="1"/>
    <x v="1"/>
    <s v="India"/>
    <n v="2012"/>
    <n v="4"/>
    <s v="Kings XI Punjab"/>
    <s v="KXIP"/>
    <s v="Kolkata Knight Riders"/>
    <x v="5"/>
    <x v="0"/>
    <s v="Standard"/>
    <x v="1"/>
    <n v="0"/>
  </r>
  <r>
    <n v="548334"/>
    <d v="2012-05-10T00:00:00"/>
    <n v="8"/>
    <n v="6"/>
    <x v="4"/>
    <s v="Rajiv Gandhi International Stadium, Uppal"/>
    <n v="8"/>
    <x v="1"/>
    <n v="0"/>
    <n v="1"/>
    <n v="0"/>
    <x v="1"/>
    <n v="9"/>
    <n v="6"/>
    <n v="187"/>
    <n v="494"/>
    <n v="490"/>
    <s v="Hyderabad"/>
    <s v="India"/>
    <x v="6"/>
    <x v="6"/>
    <s v="India"/>
    <n v="2012"/>
    <n v="5"/>
    <s v="Deccan Chargers"/>
    <s v="DC"/>
    <s v="Delhi Daredevils"/>
    <x v="4"/>
    <x v="2"/>
    <s v="Standard"/>
    <x v="1"/>
    <n v="0"/>
  </r>
  <r>
    <n v="548335"/>
    <d v="2012-04-19T00:00:00"/>
    <n v="3"/>
    <n v="10"/>
    <x v="4"/>
    <s v="MA Chidambaram Stadium, Chepauk"/>
    <n v="10"/>
    <x v="0"/>
    <n v="0"/>
    <n v="1"/>
    <n v="0"/>
    <x v="0"/>
    <n v="13"/>
    <n v="3"/>
    <n v="324"/>
    <n v="470"/>
    <n v="491"/>
    <s v="Chennai"/>
    <s v="India"/>
    <x v="7"/>
    <x v="7"/>
    <s v="India"/>
    <n v="2012"/>
    <n v="4"/>
    <s v="Chennai Super Kings"/>
    <s v="CSK"/>
    <s v="Pune Warriors"/>
    <x v="9"/>
    <x v="1"/>
    <s v="Standard"/>
    <x v="0"/>
    <n v="0"/>
  </r>
  <r>
    <n v="548336"/>
    <d v="2012-04-20T00:00:00"/>
    <n v="4"/>
    <n v="2"/>
    <x v="4"/>
    <s v="Punjab Cricket Association Stadium, Mohali"/>
    <n v="2"/>
    <x v="0"/>
    <n v="0"/>
    <n v="1"/>
    <n v="0"/>
    <x v="1"/>
    <n v="5"/>
    <n v="2"/>
    <n v="162"/>
    <n v="489"/>
    <n v="518"/>
    <s v="Chandigarh"/>
    <s v="India"/>
    <x v="1"/>
    <x v="1"/>
    <s v="India"/>
    <n v="2012"/>
    <n v="4"/>
    <s v="Kings XI Punjab"/>
    <s v="KXIP"/>
    <s v="Royal Challengers Bangalore"/>
    <x v="0"/>
    <x v="3"/>
    <s v="Standard"/>
    <x v="1"/>
    <n v="1"/>
  </r>
  <r>
    <n v="548337"/>
    <d v="2012-04-21T00:00:00"/>
    <n v="3"/>
    <n v="5"/>
    <x v="4"/>
    <s v="MA Chidambaram Stadium, Chepauk"/>
    <n v="5"/>
    <x v="1"/>
    <n v="0"/>
    <n v="1"/>
    <n v="0"/>
    <x v="1"/>
    <n v="7"/>
    <n v="3"/>
    <n v="303"/>
    <n v="472"/>
    <n v="497"/>
    <s v="Chennai"/>
    <s v="India"/>
    <x v="7"/>
    <x v="7"/>
    <s v="India"/>
    <n v="2012"/>
    <n v="4"/>
    <s v="Chennai Super Kings"/>
    <s v="CSK"/>
    <s v="Rajasthan Royals"/>
    <x v="2"/>
    <x v="1"/>
    <s v="Standard"/>
    <x v="1"/>
    <n v="0"/>
  </r>
  <r>
    <n v="548338"/>
    <d v="2012-04-21T00:00:00"/>
    <n v="6"/>
    <n v="10"/>
    <x v="4"/>
    <s v="Feroz Shah Kotla"/>
    <n v="6"/>
    <x v="0"/>
    <n v="0"/>
    <n v="1"/>
    <n v="0"/>
    <x v="0"/>
    <n v="20"/>
    <n v="10"/>
    <n v="1"/>
    <n v="470"/>
    <n v="491"/>
    <s v="Delhi"/>
    <s v="India"/>
    <x v="2"/>
    <x v="2"/>
    <s v="India"/>
    <n v="2012"/>
    <n v="4"/>
    <s v="Delhi Daredevils"/>
    <s v="DD"/>
    <s v="Pune Warriors"/>
    <x v="7"/>
    <x v="8"/>
    <s v="Standard"/>
    <x v="0"/>
    <n v="0"/>
  </r>
  <r>
    <n v="548339"/>
    <d v="2012-04-22T00:00:00"/>
    <n v="7"/>
    <n v="4"/>
    <x v="4"/>
    <s v="Wankhede Stadium"/>
    <n v="7"/>
    <x v="1"/>
    <n v="0"/>
    <n v="1"/>
    <n v="0"/>
    <x v="1"/>
    <n v="6"/>
    <n v="4"/>
    <n v="100"/>
    <n v="489"/>
    <n v="518"/>
    <s v="Mumbai"/>
    <s v="India"/>
    <x v="3"/>
    <x v="3"/>
    <s v="India"/>
    <n v="2012"/>
    <n v="4"/>
    <s v="Mumbai Indians"/>
    <s v="MI"/>
    <s v="Kings XI Punjab"/>
    <x v="3"/>
    <x v="5"/>
    <s v="Standard"/>
    <x v="1"/>
    <n v="0"/>
  </r>
  <r>
    <n v="548340"/>
    <d v="2012-04-22T00:00:00"/>
    <n v="8"/>
    <n v="1"/>
    <x v="4"/>
    <s v="Barabati Stadium"/>
    <n v="1"/>
    <x v="0"/>
    <n v="0"/>
    <n v="1"/>
    <n v="0"/>
    <x v="1"/>
    <n v="5"/>
    <n v="1"/>
    <n v="66"/>
    <n v="474"/>
    <n v="488"/>
    <s v="Cuttack"/>
    <s v="India"/>
    <x v="19"/>
    <x v="17"/>
    <s v="India"/>
    <n v="2012"/>
    <n v="4"/>
    <s v="Deccan Chargers"/>
    <s v="DC"/>
    <s v="Kolkata Knight Riders"/>
    <x v="6"/>
    <x v="0"/>
    <s v="Standard"/>
    <x v="1"/>
    <n v="1"/>
  </r>
  <r>
    <n v="548341"/>
    <d v="2012-04-23T00:00:00"/>
    <n v="5"/>
    <n v="2"/>
    <x v="4"/>
    <s v="Sawai Mansingh Stadium"/>
    <n v="5"/>
    <x v="0"/>
    <n v="0"/>
    <n v="1"/>
    <n v="0"/>
    <x v="0"/>
    <n v="46"/>
    <n v="2"/>
    <n v="110"/>
    <n v="470"/>
    <n v="483"/>
    <s v="Jaipur"/>
    <s v="India"/>
    <x v="5"/>
    <x v="5"/>
    <s v="India"/>
    <n v="2012"/>
    <n v="4"/>
    <s v="Rajasthan Royals"/>
    <s v="RR"/>
    <s v="Royal Challengers Bangalore"/>
    <x v="2"/>
    <x v="3"/>
    <s v="Standard"/>
    <x v="0"/>
    <n v="0"/>
  </r>
  <r>
    <n v="548342"/>
    <d v="2012-04-24T00:00:00"/>
    <n v="10"/>
    <n v="6"/>
    <x v="4"/>
    <s v="Subrata Roy Sahara Stadium"/>
    <n v="10"/>
    <x v="1"/>
    <n v="0"/>
    <n v="1"/>
    <n v="0"/>
    <x v="1"/>
    <n v="8"/>
    <n v="6"/>
    <n v="41"/>
    <n v="489"/>
    <n v="518"/>
    <s v="Pune"/>
    <s v="India"/>
    <x v="25"/>
    <x v="23"/>
    <s v="India"/>
    <n v="2012"/>
    <n v="4"/>
    <s v="Pune Warriors"/>
    <s v="PW"/>
    <s v="Delhi Daredevils"/>
    <x v="9"/>
    <x v="2"/>
    <s v="Standard"/>
    <x v="1"/>
    <n v="0"/>
  </r>
  <r>
    <n v="548344"/>
    <d v="2012-04-25T00:00:00"/>
    <n v="4"/>
    <n v="7"/>
    <x v="4"/>
    <s v="Punjab Cricket Association Stadium, Mohali"/>
    <n v="4"/>
    <x v="1"/>
    <n v="0"/>
    <n v="1"/>
    <n v="0"/>
    <x v="1"/>
    <n v="4"/>
    <n v="7"/>
    <n v="208"/>
    <n v="472"/>
    <n v="497"/>
    <s v="Chandigarh"/>
    <s v="India"/>
    <x v="1"/>
    <x v="1"/>
    <s v="India"/>
    <n v="2012"/>
    <n v="4"/>
    <s v="Kings XI Punjab"/>
    <s v="KXIP"/>
    <s v="Mumbai Indians"/>
    <x v="5"/>
    <x v="7"/>
    <s v="Standard"/>
    <x v="1"/>
    <n v="0"/>
  </r>
  <r>
    <n v="548346"/>
    <d v="2012-04-26T00:00:00"/>
    <n v="10"/>
    <n v="8"/>
    <x v="4"/>
    <s v="Subrata Roy Sahara Stadium"/>
    <n v="8"/>
    <x v="1"/>
    <n v="0"/>
    <n v="1"/>
    <n v="0"/>
    <x v="0"/>
    <n v="18"/>
    <n v="8"/>
    <n v="10"/>
    <n v="489"/>
    <n v="518"/>
    <s v="Pune"/>
    <s v="India"/>
    <x v="25"/>
    <x v="23"/>
    <s v="India"/>
    <n v="2012"/>
    <n v="4"/>
    <s v="Pune Warriors"/>
    <s v="PW"/>
    <s v="Deccan Chargers"/>
    <x v="4"/>
    <x v="6"/>
    <s v="Standard"/>
    <x v="0"/>
    <n v="1"/>
  </r>
  <r>
    <n v="548347"/>
    <d v="2012-04-27T00:00:00"/>
    <n v="6"/>
    <n v="7"/>
    <x v="4"/>
    <s v="Feroz Shah Kotla"/>
    <n v="7"/>
    <x v="0"/>
    <n v="0"/>
    <n v="1"/>
    <n v="0"/>
    <x v="0"/>
    <n v="37"/>
    <n v="6"/>
    <n v="41"/>
    <n v="472"/>
    <n v="497"/>
    <s v="Delhi"/>
    <s v="India"/>
    <x v="2"/>
    <x v="2"/>
    <s v="India"/>
    <n v="2012"/>
    <n v="4"/>
    <s v="Delhi Daredevils"/>
    <s v="DD"/>
    <s v="Mumbai Indians"/>
    <x v="3"/>
    <x v="2"/>
    <s v="Standard"/>
    <x v="0"/>
    <n v="0"/>
  </r>
  <r>
    <n v="548348"/>
    <d v="2012-04-28T00:00:00"/>
    <n v="3"/>
    <n v="4"/>
    <x v="4"/>
    <s v="MA Chidambaram Stadium, Chepauk"/>
    <n v="4"/>
    <x v="1"/>
    <n v="0"/>
    <n v="1"/>
    <n v="0"/>
    <x v="0"/>
    <n v="7"/>
    <n v="4"/>
    <n v="236"/>
    <n v="474"/>
    <n v="488"/>
    <s v="Chennai"/>
    <s v="India"/>
    <x v="7"/>
    <x v="7"/>
    <s v="India"/>
    <n v="2012"/>
    <n v="4"/>
    <s v="Chennai Super Kings"/>
    <s v="CSK"/>
    <s v="Kings XI Punjab"/>
    <x v="5"/>
    <x v="5"/>
    <s v="Standard"/>
    <x v="0"/>
    <n v="1"/>
  </r>
  <r>
    <n v="548349"/>
    <d v="2012-04-28T00:00:00"/>
    <n v="1"/>
    <n v="2"/>
    <x v="4"/>
    <s v="Eden Gardens"/>
    <n v="1"/>
    <x v="1"/>
    <n v="0"/>
    <n v="1"/>
    <n v="0"/>
    <x v="0"/>
    <n v="47"/>
    <n v="1"/>
    <n v="40"/>
    <n v="470"/>
    <n v="478"/>
    <s v="Kolkata"/>
    <s v="India"/>
    <x v="4"/>
    <x v="4"/>
    <s v="India"/>
    <n v="2012"/>
    <n v="4"/>
    <s v="Kolkata Knight Riders"/>
    <s v="KKR"/>
    <s v="Royal Challengers Bangalore"/>
    <x v="6"/>
    <x v="0"/>
    <s v="Standard"/>
    <x v="0"/>
    <n v="1"/>
  </r>
  <r>
    <n v="548350"/>
    <d v="2012-04-29T00:00:00"/>
    <n v="6"/>
    <n v="5"/>
    <x v="4"/>
    <s v="Feroz Shah Kotla"/>
    <n v="6"/>
    <x v="1"/>
    <n v="0"/>
    <n v="1"/>
    <n v="0"/>
    <x v="0"/>
    <n v="1"/>
    <n v="6"/>
    <n v="41"/>
    <n v="489"/>
    <n v="518"/>
    <s v="Delhi"/>
    <s v="India"/>
    <x v="2"/>
    <x v="2"/>
    <s v="India"/>
    <n v="2012"/>
    <n v="4"/>
    <s v="Delhi Daredevils"/>
    <s v="DD"/>
    <s v="Rajasthan Royals"/>
    <x v="7"/>
    <x v="2"/>
    <s v="Standard"/>
    <x v="0"/>
    <n v="1"/>
  </r>
  <r>
    <n v="548351"/>
    <d v="2012-04-29T00:00:00"/>
    <n v="7"/>
    <n v="8"/>
    <x v="4"/>
    <s v="Wankhede Stadium"/>
    <n v="7"/>
    <x v="0"/>
    <n v="0"/>
    <n v="1"/>
    <n v="0"/>
    <x v="1"/>
    <n v="5"/>
    <n v="7"/>
    <n v="94"/>
    <n v="495"/>
    <n v="497"/>
    <s v="Mumbai"/>
    <s v="India"/>
    <x v="3"/>
    <x v="3"/>
    <s v="India"/>
    <n v="2012"/>
    <n v="4"/>
    <s v="Mumbai Indians"/>
    <s v="MI"/>
    <s v="Deccan Chargers"/>
    <x v="3"/>
    <x v="7"/>
    <s v="Standard"/>
    <x v="1"/>
    <n v="1"/>
  </r>
  <r>
    <n v="548352"/>
    <d v="2012-04-30T00:00:00"/>
    <n v="3"/>
    <n v="1"/>
    <x v="4"/>
    <s v="MA Chidambaram Stadium, Chepauk"/>
    <n v="3"/>
    <x v="1"/>
    <n v="0"/>
    <n v="1"/>
    <n v="0"/>
    <x v="1"/>
    <n v="5"/>
    <n v="1"/>
    <n v="40"/>
    <n v="474"/>
    <n v="499"/>
    <s v="Chennai"/>
    <s v="India"/>
    <x v="7"/>
    <x v="7"/>
    <s v="India"/>
    <n v="2012"/>
    <n v="4"/>
    <s v="Chennai Super Kings"/>
    <s v="CSK"/>
    <s v="Kolkata Knight Riders"/>
    <x v="1"/>
    <x v="0"/>
    <s v="Standard"/>
    <x v="1"/>
    <n v="0"/>
  </r>
  <r>
    <n v="548353"/>
    <d v="2012-05-01T00:00:00"/>
    <n v="8"/>
    <n v="10"/>
    <x v="4"/>
    <s v="Barabati Stadium"/>
    <n v="8"/>
    <x v="1"/>
    <n v="0"/>
    <n v="1"/>
    <n v="0"/>
    <x v="0"/>
    <n v="13"/>
    <n v="8"/>
    <n v="26"/>
    <n v="472"/>
    <n v="495"/>
    <s v="Cuttack"/>
    <s v="India"/>
    <x v="19"/>
    <x v="17"/>
    <s v="India"/>
    <n v="2012"/>
    <n v="5"/>
    <s v="Deccan Chargers"/>
    <s v="DC"/>
    <s v="Pune Warriors"/>
    <x v="4"/>
    <x v="6"/>
    <s v="Standard"/>
    <x v="0"/>
    <n v="1"/>
  </r>
  <r>
    <n v="548354"/>
    <d v="2012-05-01T00:00:00"/>
    <n v="5"/>
    <n v="6"/>
    <x v="4"/>
    <s v="Sawai Mansingh Stadium"/>
    <n v="5"/>
    <x v="1"/>
    <n v="0"/>
    <n v="1"/>
    <n v="0"/>
    <x v="1"/>
    <n v="6"/>
    <n v="6"/>
    <n v="322"/>
    <n v="494"/>
    <n v="490"/>
    <s v="Jaipur"/>
    <s v="India"/>
    <x v="5"/>
    <x v="5"/>
    <s v="India"/>
    <n v="2012"/>
    <n v="5"/>
    <s v="Rajasthan Royals"/>
    <s v="RR"/>
    <s v="Delhi Daredevils"/>
    <x v="2"/>
    <x v="2"/>
    <s v="Standard"/>
    <x v="1"/>
    <n v="0"/>
  </r>
  <r>
    <n v="548355"/>
    <d v="2012-05-02T00:00:00"/>
    <n v="2"/>
    <n v="4"/>
    <x v="4"/>
    <s v="M Chinnaswamy Stadium"/>
    <n v="4"/>
    <x v="0"/>
    <n v="0"/>
    <n v="1"/>
    <n v="0"/>
    <x v="1"/>
    <n v="4"/>
    <n v="4"/>
    <n v="321"/>
    <n v="474"/>
    <n v="499"/>
    <s v="Bangalore"/>
    <s v="India"/>
    <x v="0"/>
    <x v="0"/>
    <s v="India"/>
    <n v="2012"/>
    <n v="5"/>
    <s v="Royal Challengers Bangalore"/>
    <s v="RCB"/>
    <s v="Kings XI Punjab"/>
    <x v="5"/>
    <x v="5"/>
    <s v="Standard"/>
    <x v="1"/>
    <n v="1"/>
  </r>
  <r>
    <n v="548356"/>
    <d v="2012-05-03T00:00:00"/>
    <n v="10"/>
    <n v="7"/>
    <x v="4"/>
    <s v="Subrata Roy Sahara Stadium"/>
    <n v="7"/>
    <x v="1"/>
    <n v="0"/>
    <n v="1"/>
    <n v="0"/>
    <x v="0"/>
    <n v="1"/>
    <n v="7"/>
    <n v="194"/>
    <n v="470"/>
    <n v="483"/>
    <s v="Pune"/>
    <s v="India"/>
    <x v="25"/>
    <x v="23"/>
    <s v="India"/>
    <n v="2012"/>
    <n v="5"/>
    <s v="Pune Warriors"/>
    <s v="PW"/>
    <s v="Mumbai Indians"/>
    <x v="3"/>
    <x v="7"/>
    <s v="Standard"/>
    <x v="0"/>
    <n v="1"/>
  </r>
  <r>
    <n v="548357"/>
    <d v="2012-05-04T00:00:00"/>
    <n v="3"/>
    <n v="8"/>
    <x v="4"/>
    <s v="MA Chidambaram Stadium, Chepauk"/>
    <n v="3"/>
    <x v="1"/>
    <n v="0"/>
    <n v="1"/>
    <n v="0"/>
    <x v="0"/>
    <n v="10"/>
    <n v="3"/>
    <n v="21"/>
    <n v="482"/>
    <n v="497"/>
    <s v="Chennai"/>
    <s v="India"/>
    <x v="7"/>
    <x v="7"/>
    <s v="India"/>
    <n v="2012"/>
    <n v="5"/>
    <s v="Chennai Super Kings"/>
    <s v="CSK"/>
    <s v="Deccan Chargers"/>
    <x v="1"/>
    <x v="1"/>
    <s v="Standard"/>
    <x v="0"/>
    <n v="1"/>
  </r>
  <r>
    <n v="548358"/>
    <d v="2012-05-05T00:00:00"/>
    <n v="1"/>
    <n v="10"/>
    <x v="4"/>
    <s v="Eden Gardens"/>
    <n v="1"/>
    <x v="1"/>
    <n v="0"/>
    <n v="1"/>
    <n v="0"/>
    <x v="0"/>
    <n v="7"/>
    <n v="1"/>
    <n v="315"/>
    <n v="474"/>
    <n v="488"/>
    <s v="Kolkata"/>
    <s v="India"/>
    <x v="4"/>
    <x v="4"/>
    <s v="India"/>
    <n v="2012"/>
    <n v="5"/>
    <s v="Kolkata Knight Riders"/>
    <s v="KKR"/>
    <s v="Pune Warriors"/>
    <x v="6"/>
    <x v="0"/>
    <s v="Standard"/>
    <x v="0"/>
    <n v="1"/>
  </r>
  <r>
    <n v="548359"/>
    <d v="2012-05-05T00:00:00"/>
    <n v="4"/>
    <n v="5"/>
    <x v="4"/>
    <s v="Punjab Cricket Association Stadium, Mohali"/>
    <n v="5"/>
    <x v="1"/>
    <n v="0"/>
    <n v="1"/>
    <n v="0"/>
    <x v="0"/>
    <n v="43"/>
    <n v="5"/>
    <n v="32"/>
    <n v="494"/>
    <n v="490"/>
    <s v="Chandigarh"/>
    <s v="India"/>
    <x v="1"/>
    <x v="1"/>
    <s v="India"/>
    <n v="2012"/>
    <n v="5"/>
    <s v="Kings XI Punjab"/>
    <s v="KXIP"/>
    <s v="Rajasthan Royals"/>
    <x v="2"/>
    <x v="4"/>
    <s v="Standard"/>
    <x v="0"/>
    <n v="1"/>
  </r>
  <r>
    <n v="548360"/>
    <d v="2012-05-06T00:00:00"/>
    <n v="7"/>
    <n v="3"/>
    <x v="4"/>
    <s v="Wankhede Stadium"/>
    <n v="7"/>
    <x v="0"/>
    <n v="0"/>
    <n v="1"/>
    <n v="0"/>
    <x v="1"/>
    <n v="2"/>
    <n v="7"/>
    <n v="147"/>
    <n v="470"/>
    <n v="483"/>
    <s v="Mumbai"/>
    <s v="India"/>
    <x v="3"/>
    <x v="3"/>
    <s v="India"/>
    <n v="2012"/>
    <n v="5"/>
    <s v="Mumbai Indians"/>
    <s v="MI"/>
    <s v="Chennai Super Kings"/>
    <x v="3"/>
    <x v="7"/>
    <s v="Standard"/>
    <x v="1"/>
    <n v="1"/>
  </r>
  <r>
    <n v="548361"/>
    <d v="2012-05-06T00:00:00"/>
    <n v="2"/>
    <n v="8"/>
    <x v="4"/>
    <s v="M Chinnaswamy Stadium"/>
    <n v="2"/>
    <x v="0"/>
    <n v="0"/>
    <n v="1"/>
    <n v="0"/>
    <x v="1"/>
    <n v="5"/>
    <n v="2"/>
    <n v="110"/>
    <n v="482"/>
    <n v="497"/>
    <s v="Bangalore"/>
    <s v="India"/>
    <x v="0"/>
    <x v="0"/>
    <s v="India"/>
    <n v="2012"/>
    <n v="5"/>
    <s v="Royal Challengers Bangalore"/>
    <s v="RCB"/>
    <s v="Deccan Chargers"/>
    <x v="0"/>
    <x v="3"/>
    <s v="Standard"/>
    <x v="1"/>
    <n v="1"/>
  </r>
  <r>
    <n v="548362"/>
    <d v="2012-05-07T00:00:00"/>
    <n v="6"/>
    <n v="1"/>
    <x v="4"/>
    <s v="Feroz Shah Kotla"/>
    <n v="6"/>
    <x v="1"/>
    <n v="0"/>
    <n v="1"/>
    <n v="0"/>
    <x v="1"/>
    <n v="6"/>
    <n v="1"/>
    <n v="9"/>
    <n v="494"/>
    <n v="489"/>
    <s v="Delhi"/>
    <s v="India"/>
    <x v="2"/>
    <x v="2"/>
    <s v="India"/>
    <n v="2012"/>
    <n v="5"/>
    <s v="Delhi Daredevils"/>
    <s v="DD"/>
    <s v="Kolkata Knight Riders"/>
    <x v="7"/>
    <x v="0"/>
    <s v="Standard"/>
    <x v="1"/>
    <n v="0"/>
  </r>
  <r>
    <n v="548363"/>
    <d v="2012-05-08T00:00:00"/>
    <n v="10"/>
    <n v="5"/>
    <x v="4"/>
    <s v="Subrata Roy Sahara Stadium"/>
    <n v="10"/>
    <x v="1"/>
    <n v="0"/>
    <n v="1"/>
    <n v="0"/>
    <x v="1"/>
    <n v="7"/>
    <n v="5"/>
    <n v="32"/>
    <n v="470"/>
    <n v="478"/>
    <s v="Pune"/>
    <s v="India"/>
    <x v="25"/>
    <x v="23"/>
    <s v="India"/>
    <n v="2012"/>
    <n v="5"/>
    <s v="Pune Warriors"/>
    <s v="PW"/>
    <s v="Rajasthan Royals"/>
    <x v="9"/>
    <x v="4"/>
    <s v="Standard"/>
    <x v="1"/>
    <n v="0"/>
  </r>
  <r>
    <n v="548364"/>
    <d v="2012-05-08T00:00:00"/>
    <n v="8"/>
    <n v="4"/>
    <x v="4"/>
    <s v="Rajiv Gandhi International Stadium, Uppal"/>
    <n v="8"/>
    <x v="0"/>
    <n v="0"/>
    <n v="1"/>
    <n v="0"/>
    <x v="0"/>
    <n v="25"/>
    <n v="4"/>
    <n v="236"/>
    <n v="482"/>
    <n v="497"/>
    <s v="Hyderabad"/>
    <s v="India"/>
    <x v="6"/>
    <x v="6"/>
    <s v="India"/>
    <n v="2012"/>
    <n v="5"/>
    <s v="Deccan Chargers"/>
    <s v="DC"/>
    <s v="Kings XI Punjab"/>
    <x v="4"/>
    <x v="5"/>
    <s v="Standard"/>
    <x v="0"/>
    <n v="0"/>
  </r>
  <r>
    <n v="548365"/>
    <d v="2012-05-09T00:00:00"/>
    <n v="7"/>
    <n v="2"/>
    <x v="4"/>
    <s v="Wankhede Stadium"/>
    <n v="2"/>
    <x v="0"/>
    <n v="0"/>
    <n v="1"/>
    <n v="0"/>
    <x v="1"/>
    <n v="9"/>
    <n v="2"/>
    <n v="162"/>
    <n v="474"/>
    <n v="496"/>
    <s v="Mumbai"/>
    <s v="India"/>
    <x v="3"/>
    <x v="3"/>
    <s v="India"/>
    <n v="2012"/>
    <n v="5"/>
    <s v="Mumbai Indians"/>
    <s v="MI"/>
    <s v="Royal Challengers Bangalore"/>
    <x v="0"/>
    <x v="3"/>
    <s v="Standard"/>
    <x v="1"/>
    <n v="1"/>
  </r>
  <r>
    <n v="548366"/>
    <d v="2012-05-10T00:00:00"/>
    <n v="5"/>
    <n v="3"/>
    <x v="4"/>
    <s v="Sawai Mansingh Stadium"/>
    <n v="3"/>
    <x v="0"/>
    <n v="0"/>
    <n v="1"/>
    <n v="0"/>
    <x v="1"/>
    <n v="4"/>
    <n v="3"/>
    <n v="451"/>
    <n v="497"/>
    <n v="499"/>
    <s v="Jaipur"/>
    <s v="India"/>
    <x v="5"/>
    <x v="5"/>
    <s v="India"/>
    <n v="2012"/>
    <n v="5"/>
    <s v="Rajasthan Royals"/>
    <s v="RR"/>
    <s v="Chennai Super Kings"/>
    <x v="1"/>
    <x v="1"/>
    <s v="Standard"/>
    <x v="1"/>
    <n v="1"/>
  </r>
  <r>
    <n v="548367"/>
    <d v="2012-05-11T00:00:00"/>
    <n v="10"/>
    <n v="2"/>
    <x v="4"/>
    <s v="Subrata Roy Sahara Stadium"/>
    <n v="10"/>
    <x v="0"/>
    <n v="0"/>
    <n v="1"/>
    <n v="0"/>
    <x v="0"/>
    <n v="35"/>
    <n v="2"/>
    <n v="162"/>
    <n v="474"/>
    <n v="488"/>
    <s v="Pune"/>
    <s v="India"/>
    <x v="25"/>
    <x v="23"/>
    <s v="India"/>
    <n v="2012"/>
    <n v="5"/>
    <s v="Pune Warriors"/>
    <s v="PW"/>
    <s v="Royal Challengers Bangalore"/>
    <x v="9"/>
    <x v="3"/>
    <s v="Standard"/>
    <x v="0"/>
    <n v="0"/>
  </r>
  <r>
    <n v="548368"/>
    <d v="2012-05-12T00:00:00"/>
    <n v="1"/>
    <n v="7"/>
    <x v="4"/>
    <s v="Eden Gardens"/>
    <n v="7"/>
    <x v="1"/>
    <n v="0"/>
    <n v="1"/>
    <n v="0"/>
    <x v="0"/>
    <n v="27"/>
    <n v="7"/>
    <n v="57"/>
    <n v="489"/>
    <n v="490"/>
    <s v="Kolkata"/>
    <s v="India"/>
    <x v="4"/>
    <x v="4"/>
    <s v="India"/>
    <n v="2012"/>
    <n v="5"/>
    <s v="Kolkata Knight Riders"/>
    <s v="KKR"/>
    <s v="Mumbai Indians"/>
    <x v="3"/>
    <x v="7"/>
    <s v="Standard"/>
    <x v="0"/>
    <n v="1"/>
  </r>
  <r>
    <n v="548369"/>
    <d v="2012-05-12T00:00:00"/>
    <n v="3"/>
    <n v="6"/>
    <x v="4"/>
    <s v="MA Chidambaram Stadium, Chepauk"/>
    <n v="3"/>
    <x v="0"/>
    <n v="0"/>
    <n v="1"/>
    <n v="0"/>
    <x v="1"/>
    <n v="9"/>
    <n v="3"/>
    <n v="451"/>
    <n v="491"/>
    <n v="478"/>
    <s v="Chennai"/>
    <s v="India"/>
    <x v="7"/>
    <x v="7"/>
    <s v="India"/>
    <n v="2012"/>
    <n v="5"/>
    <s v="Chennai Super Kings"/>
    <s v="CSK"/>
    <s v="Delhi Daredevils"/>
    <x v="1"/>
    <x v="1"/>
    <s v="Standard"/>
    <x v="1"/>
    <n v="1"/>
  </r>
  <r>
    <n v="548370"/>
    <d v="2012-05-13T00:00:00"/>
    <n v="5"/>
    <n v="10"/>
    <x v="4"/>
    <s v="Sawai Mansingh Stadium"/>
    <n v="5"/>
    <x v="1"/>
    <n v="0"/>
    <n v="1"/>
    <n v="0"/>
    <x v="0"/>
    <n v="45"/>
    <n v="5"/>
    <n v="335"/>
    <n v="474"/>
    <n v="488"/>
    <s v="Jaipur"/>
    <s v="India"/>
    <x v="5"/>
    <x v="5"/>
    <s v="India"/>
    <n v="2012"/>
    <n v="5"/>
    <s v="Rajasthan Royals"/>
    <s v="RR"/>
    <s v="Pune Warriors"/>
    <x v="2"/>
    <x v="4"/>
    <s v="Standard"/>
    <x v="0"/>
    <n v="1"/>
  </r>
  <r>
    <n v="548371"/>
    <d v="2012-05-13T00:00:00"/>
    <n v="4"/>
    <n v="8"/>
    <x v="4"/>
    <s v="Punjab Cricket Association Stadium, Mohali"/>
    <n v="8"/>
    <x v="1"/>
    <n v="0"/>
    <n v="1"/>
    <n v="0"/>
    <x v="1"/>
    <n v="4"/>
    <n v="4"/>
    <n v="4"/>
    <n v="482"/>
    <n v="497"/>
    <s v="Chandigarh"/>
    <s v="India"/>
    <x v="1"/>
    <x v="1"/>
    <s v="India"/>
    <n v="2012"/>
    <n v="5"/>
    <s v="Kings XI Punjab"/>
    <s v="KXIP"/>
    <s v="Deccan Chargers"/>
    <x v="4"/>
    <x v="5"/>
    <s v="Standard"/>
    <x v="1"/>
    <n v="0"/>
  </r>
  <r>
    <n v="548372"/>
    <d v="2012-05-14T00:00:00"/>
    <n v="2"/>
    <n v="7"/>
    <x v="4"/>
    <s v="M Chinnaswamy Stadium"/>
    <n v="7"/>
    <x v="0"/>
    <n v="0"/>
    <n v="1"/>
    <n v="0"/>
    <x v="1"/>
    <n v="5"/>
    <n v="7"/>
    <n v="208"/>
    <n v="491"/>
    <n v="478"/>
    <s v="Bangalore"/>
    <s v="India"/>
    <x v="0"/>
    <x v="0"/>
    <s v="India"/>
    <n v="2012"/>
    <n v="5"/>
    <s v="Royal Challengers Bangalore"/>
    <s v="RCB"/>
    <s v="Mumbai Indians"/>
    <x v="3"/>
    <x v="7"/>
    <s v="Standard"/>
    <x v="1"/>
    <n v="1"/>
  </r>
  <r>
    <n v="548373"/>
    <d v="2012-05-14T00:00:00"/>
    <n v="1"/>
    <n v="3"/>
    <x v="4"/>
    <s v="Eden Gardens"/>
    <n v="3"/>
    <x v="0"/>
    <n v="0"/>
    <n v="1"/>
    <n v="0"/>
    <x v="1"/>
    <n v="5"/>
    <n v="3"/>
    <n v="19"/>
    <n v="494"/>
    <n v="490"/>
    <s v="Kolkata"/>
    <s v="India"/>
    <x v="4"/>
    <x v="4"/>
    <s v="India"/>
    <n v="2012"/>
    <n v="5"/>
    <s v="Kolkata Knight Riders"/>
    <s v="KKR"/>
    <s v="Chennai Super Kings"/>
    <x v="1"/>
    <x v="1"/>
    <s v="Standard"/>
    <x v="1"/>
    <n v="1"/>
  </r>
  <r>
    <n v="548374"/>
    <d v="2012-05-15T00:00:00"/>
    <n v="6"/>
    <n v="4"/>
    <x v="4"/>
    <s v="Feroz Shah Kotla"/>
    <n v="4"/>
    <x v="1"/>
    <n v="0"/>
    <n v="1"/>
    <n v="0"/>
    <x v="1"/>
    <n v="5"/>
    <n v="6"/>
    <n v="232"/>
    <n v="482"/>
    <n v="497"/>
    <s v="Delhi"/>
    <s v="India"/>
    <x v="2"/>
    <x v="2"/>
    <s v="India"/>
    <n v="2012"/>
    <n v="5"/>
    <s v="Delhi Daredevils"/>
    <s v="DD"/>
    <s v="Kings XI Punjab"/>
    <x v="5"/>
    <x v="2"/>
    <s v="Standard"/>
    <x v="1"/>
    <n v="0"/>
  </r>
  <r>
    <n v="548375"/>
    <d v="2012-05-16T00:00:00"/>
    <n v="7"/>
    <n v="1"/>
    <x v="4"/>
    <s v="Wankhede Stadium"/>
    <n v="7"/>
    <x v="0"/>
    <n v="0"/>
    <n v="1"/>
    <n v="0"/>
    <x v="0"/>
    <n v="32"/>
    <n v="1"/>
    <n v="315"/>
    <n v="491"/>
    <n v="478"/>
    <s v="Mumbai"/>
    <s v="India"/>
    <x v="3"/>
    <x v="3"/>
    <s v="India"/>
    <n v="2012"/>
    <n v="5"/>
    <s v="Mumbai Indians"/>
    <s v="MI"/>
    <s v="Kolkata Knight Riders"/>
    <x v="3"/>
    <x v="0"/>
    <s v="Standard"/>
    <x v="0"/>
    <n v="0"/>
  </r>
  <r>
    <n v="548376"/>
    <d v="2012-05-17T00:00:00"/>
    <n v="4"/>
    <n v="3"/>
    <x v="4"/>
    <s v="Himachal Pradesh Cricket Association Stadium"/>
    <n v="4"/>
    <x v="0"/>
    <n v="0"/>
    <n v="1"/>
    <n v="0"/>
    <x v="1"/>
    <n v="6"/>
    <n v="4"/>
    <n v="53"/>
    <n v="496"/>
    <n v="488"/>
    <s v="Dharamsala"/>
    <s v="India"/>
    <x v="21"/>
    <x v="19"/>
    <s v="India"/>
    <n v="2012"/>
    <n v="5"/>
    <s v="Kings XI Punjab"/>
    <s v="KXIP"/>
    <s v="Chennai Super Kings"/>
    <x v="5"/>
    <x v="5"/>
    <s v="Standard"/>
    <x v="1"/>
    <n v="1"/>
  </r>
  <r>
    <n v="548377"/>
    <d v="2012-05-17T00:00:00"/>
    <n v="6"/>
    <n v="2"/>
    <x v="4"/>
    <s v="Feroz Shah Kotla"/>
    <n v="6"/>
    <x v="0"/>
    <n v="0"/>
    <n v="1"/>
    <n v="0"/>
    <x v="0"/>
    <n v="21"/>
    <n v="2"/>
    <n v="162"/>
    <n v="482"/>
    <n v="499"/>
    <s v="Delhi"/>
    <s v="India"/>
    <x v="2"/>
    <x v="2"/>
    <s v="India"/>
    <n v="2012"/>
    <n v="5"/>
    <s v="Delhi Daredevils"/>
    <s v="DD"/>
    <s v="Royal Challengers Bangalore"/>
    <x v="7"/>
    <x v="3"/>
    <s v="Standard"/>
    <x v="0"/>
    <n v="0"/>
  </r>
  <r>
    <n v="548378"/>
    <d v="2012-05-18T00:00:00"/>
    <n v="8"/>
    <n v="5"/>
    <x v="4"/>
    <s v="Rajiv Gandhi International Stadium, Uppal"/>
    <n v="5"/>
    <x v="1"/>
    <n v="0"/>
    <n v="1"/>
    <n v="0"/>
    <x v="1"/>
    <n v="5"/>
    <n v="8"/>
    <n v="94"/>
    <n v="489"/>
    <n v="490"/>
    <s v="Hyderabad"/>
    <s v="India"/>
    <x v="6"/>
    <x v="6"/>
    <s v="India"/>
    <n v="2012"/>
    <n v="5"/>
    <s v="Deccan Chargers"/>
    <s v="DC"/>
    <s v="Rajasthan Royals"/>
    <x v="2"/>
    <x v="6"/>
    <s v="Standard"/>
    <x v="1"/>
    <n v="0"/>
  </r>
  <r>
    <n v="548379"/>
    <d v="2012-05-19T00:00:00"/>
    <n v="4"/>
    <n v="6"/>
    <x v="4"/>
    <s v="Himachal Pradesh Cricket Association Stadium"/>
    <n v="6"/>
    <x v="0"/>
    <n v="0"/>
    <n v="1"/>
    <n v="0"/>
    <x v="1"/>
    <n v="6"/>
    <n v="6"/>
    <n v="232"/>
    <n v="474"/>
    <n v="496"/>
    <s v="Dharamsala"/>
    <s v="India"/>
    <x v="21"/>
    <x v="19"/>
    <s v="India"/>
    <n v="2012"/>
    <n v="5"/>
    <s v="Kings XI Punjab"/>
    <s v="KXIP"/>
    <s v="Delhi Daredevils"/>
    <x v="7"/>
    <x v="2"/>
    <s v="Standard"/>
    <x v="1"/>
    <n v="1"/>
  </r>
  <r>
    <n v="548380"/>
    <d v="2012-05-19T00:00:00"/>
    <n v="10"/>
    <n v="1"/>
    <x v="4"/>
    <s v="Subrata Roy Sahara Stadium"/>
    <n v="1"/>
    <x v="1"/>
    <n v="0"/>
    <n v="1"/>
    <n v="0"/>
    <x v="0"/>
    <n v="34"/>
    <n v="1"/>
    <n v="276"/>
    <n v="483"/>
    <n v="478"/>
    <s v="Pune"/>
    <s v="India"/>
    <x v="25"/>
    <x v="23"/>
    <s v="India"/>
    <n v="2012"/>
    <n v="5"/>
    <s v="Pune Warriors"/>
    <s v="PW"/>
    <s v="Kolkata Knight Riders"/>
    <x v="6"/>
    <x v="0"/>
    <s v="Standard"/>
    <x v="0"/>
    <n v="1"/>
  </r>
  <r>
    <n v="548381"/>
    <d v="2012-05-20T00:00:00"/>
    <n v="8"/>
    <n v="2"/>
    <x v="4"/>
    <s v="Rajiv Gandhi International Stadium, Uppal"/>
    <n v="2"/>
    <x v="0"/>
    <n v="0"/>
    <n v="1"/>
    <n v="0"/>
    <x v="0"/>
    <n v="9"/>
    <n v="8"/>
    <n v="94"/>
    <n v="489"/>
    <n v="490"/>
    <s v="Hyderabad"/>
    <s v="India"/>
    <x v="6"/>
    <x v="6"/>
    <s v="India"/>
    <n v="2012"/>
    <n v="5"/>
    <s v="Deccan Chargers"/>
    <s v="DC"/>
    <s v="Royal Challengers Bangalore"/>
    <x v="0"/>
    <x v="6"/>
    <s v="Standard"/>
    <x v="0"/>
    <n v="0"/>
  </r>
  <r>
    <n v="548382"/>
    <d v="2012-05-20T00:00:00"/>
    <n v="5"/>
    <n v="7"/>
    <x v="4"/>
    <s v="Sawai Mansingh Stadium"/>
    <n v="5"/>
    <x v="1"/>
    <n v="0"/>
    <n v="1"/>
    <n v="0"/>
    <x v="1"/>
    <n v="10"/>
    <n v="7"/>
    <n v="147"/>
    <n v="482"/>
    <n v="499"/>
    <s v="Jaipur"/>
    <s v="India"/>
    <x v="5"/>
    <x v="5"/>
    <s v="India"/>
    <n v="2012"/>
    <n v="5"/>
    <s v="Rajasthan Royals"/>
    <s v="RR"/>
    <s v="Mumbai Indians"/>
    <x v="2"/>
    <x v="7"/>
    <s v="Standard"/>
    <x v="1"/>
    <n v="0"/>
  </r>
  <r>
    <n v="548383"/>
    <d v="2012-05-22T00:00:00"/>
    <n v="6"/>
    <n v="1"/>
    <x v="4"/>
    <s v="Subrata Roy Sahara Stadium"/>
    <n v="1"/>
    <x v="1"/>
    <n v="0"/>
    <n v="1"/>
    <n v="0"/>
    <x v="0"/>
    <n v="18"/>
    <n v="1"/>
    <n v="31"/>
    <n v="478"/>
    <n v="490"/>
    <s v="Pune"/>
    <s v="India"/>
    <x v="25"/>
    <x v="23"/>
    <s v="India"/>
    <n v="2012"/>
    <n v="5"/>
    <s v="Delhi Daredevils"/>
    <s v="DD"/>
    <s v="Kolkata Knight Riders"/>
    <x v="6"/>
    <x v="0"/>
    <s v="Standard"/>
    <x v="0"/>
    <n v="1"/>
  </r>
  <r>
    <n v="548384"/>
    <d v="2012-05-23T00:00:00"/>
    <n v="3"/>
    <n v="7"/>
    <x v="4"/>
    <s v="M Chinnaswamy Stadium"/>
    <n v="7"/>
    <x v="0"/>
    <n v="0"/>
    <n v="1"/>
    <n v="0"/>
    <x v="0"/>
    <n v="38"/>
    <n v="3"/>
    <n v="20"/>
    <n v="474"/>
    <n v="482"/>
    <s v="Bangalore"/>
    <s v="India"/>
    <x v="0"/>
    <x v="0"/>
    <s v="India"/>
    <n v="2012"/>
    <n v="5"/>
    <s v="Chennai Super Kings"/>
    <s v="CSK"/>
    <s v="Mumbai Indians"/>
    <x v="3"/>
    <x v="1"/>
    <s v="Standard"/>
    <x v="0"/>
    <n v="0"/>
  </r>
  <r>
    <n v="548385"/>
    <d v="2012-05-25T00:00:00"/>
    <n v="6"/>
    <n v="3"/>
    <x v="4"/>
    <s v="MA Chidambaram Stadium, Chepauk"/>
    <n v="6"/>
    <x v="0"/>
    <n v="0"/>
    <n v="1"/>
    <n v="0"/>
    <x v="0"/>
    <n v="86"/>
    <n v="3"/>
    <n v="185"/>
    <n v="478"/>
    <n v="490"/>
    <s v="Chennai"/>
    <s v="India"/>
    <x v="7"/>
    <x v="7"/>
    <s v="India"/>
    <n v="2012"/>
    <n v="5"/>
    <s v="Delhi Daredevils"/>
    <s v="DD"/>
    <s v="Chennai Super Kings"/>
    <x v="7"/>
    <x v="1"/>
    <s v="Standard"/>
    <x v="0"/>
    <n v="0"/>
  </r>
  <r>
    <n v="548386"/>
    <d v="2012-05-27T00:00:00"/>
    <n v="1"/>
    <n v="3"/>
    <x v="4"/>
    <s v="MA Chidambaram Stadium, Chepauk"/>
    <n v="3"/>
    <x v="1"/>
    <n v="0"/>
    <n v="1"/>
    <n v="0"/>
    <x v="1"/>
    <n v="5"/>
    <n v="1"/>
    <n v="214"/>
    <n v="474"/>
    <n v="490"/>
    <s v="Chennai"/>
    <s v="India"/>
    <x v="7"/>
    <x v="7"/>
    <s v="India"/>
    <n v="2012"/>
    <n v="5"/>
    <s v="Kolkata Knight Riders"/>
    <s v="KKR"/>
    <s v="Chennai Super Kings"/>
    <x v="1"/>
    <x v="0"/>
    <s v="Standard"/>
    <x v="1"/>
    <n v="0"/>
  </r>
  <r>
    <n v="598003"/>
    <d v="2013-04-03T00:00:00"/>
    <n v="1"/>
    <n v="6"/>
    <x v="5"/>
    <s v="Eden Gardens"/>
    <n v="1"/>
    <x v="0"/>
    <n v="0"/>
    <n v="1"/>
    <n v="0"/>
    <x v="1"/>
    <n v="6"/>
    <n v="1"/>
    <n v="315"/>
    <n v="489"/>
    <n v="490"/>
    <s v="Kolkata"/>
    <s v="India"/>
    <x v="4"/>
    <x v="4"/>
    <s v="India"/>
    <n v="2013"/>
    <n v="4"/>
    <s v="Kolkata Knight Riders"/>
    <s v="KKR"/>
    <s v="Delhi Daredevils"/>
    <x v="6"/>
    <x v="0"/>
    <s v="Standard"/>
    <x v="1"/>
    <n v="1"/>
  </r>
  <r>
    <n v="598004"/>
    <d v="2013-04-04T00:00:00"/>
    <n v="2"/>
    <n v="7"/>
    <x v="5"/>
    <s v="M Chinnaswamy Stadium"/>
    <n v="7"/>
    <x v="0"/>
    <n v="0"/>
    <n v="1"/>
    <n v="0"/>
    <x v="0"/>
    <n v="2"/>
    <n v="2"/>
    <n v="162"/>
    <n v="496"/>
    <n v="499"/>
    <s v="Bangalore"/>
    <s v="India"/>
    <x v="0"/>
    <x v="0"/>
    <s v="India"/>
    <n v="2013"/>
    <n v="4"/>
    <s v="Royal Challengers Bangalore"/>
    <s v="RCB"/>
    <s v="Mumbai Indians"/>
    <x v="3"/>
    <x v="3"/>
    <s v="Standard"/>
    <x v="0"/>
    <n v="0"/>
  </r>
  <r>
    <n v="598005"/>
    <d v="2013-04-05T00:00:00"/>
    <n v="11"/>
    <n v="10"/>
    <x v="5"/>
    <s v="Rajiv Gandhi International Stadium, Uppal"/>
    <n v="10"/>
    <x v="0"/>
    <n v="0"/>
    <n v="1"/>
    <n v="0"/>
    <x v="0"/>
    <n v="22"/>
    <n v="11"/>
    <n v="136"/>
    <n v="489"/>
    <n v="490"/>
    <s v="Hyderabad"/>
    <s v="India"/>
    <x v="6"/>
    <x v="6"/>
    <s v="India"/>
    <n v="2013"/>
    <n v="4"/>
    <s v="Sunrisers Hyderabad"/>
    <s v="SRH"/>
    <s v="Pune Warriors"/>
    <x v="9"/>
    <x v="11"/>
    <s v="Standard"/>
    <x v="0"/>
    <n v="0"/>
  </r>
  <r>
    <n v="598006"/>
    <d v="2013-04-06T00:00:00"/>
    <n v="6"/>
    <n v="5"/>
    <x v="5"/>
    <s v="Feroz Shah Kotla"/>
    <n v="5"/>
    <x v="1"/>
    <n v="0"/>
    <n v="1"/>
    <n v="0"/>
    <x v="0"/>
    <n v="5"/>
    <n v="5"/>
    <n v="6"/>
    <n v="491"/>
    <n v="499"/>
    <s v="Delhi"/>
    <s v="India"/>
    <x v="2"/>
    <x v="2"/>
    <s v="India"/>
    <n v="2013"/>
    <n v="4"/>
    <s v="Delhi Daredevils"/>
    <s v="DD"/>
    <s v="Rajasthan Royals"/>
    <x v="2"/>
    <x v="4"/>
    <s v="Standard"/>
    <x v="0"/>
    <n v="1"/>
  </r>
  <r>
    <n v="598007"/>
    <d v="2013-04-06T00:00:00"/>
    <n v="3"/>
    <n v="7"/>
    <x v="5"/>
    <s v="MA Chidambaram Stadium, Chepauk"/>
    <n v="7"/>
    <x v="1"/>
    <n v="0"/>
    <n v="1"/>
    <n v="0"/>
    <x v="0"/>
    <n v="9"/>
    <n v="7"/>
    <n v="221"/>
    <n v="481"/>
    <n v="496"/>
    <s v="Chennai"/>
    <s v="India"/>
    <x v="7"/>
    <x v="7"/>
    <s v="India"/>
    <n v="2013"/>
    <n v="4"/>
    <s v="Chennai Super Kings"/>
    <s v="CSK"/>
    <s v="Mumbai Indians"/>
    <x v="3"/>
    <x v="7"/>
    <s v="Standard"/>
    <x v="0"/>
    <n v="1"/>
  </r>
  <r>
    <n v="598008"/>
    <d v="2013-04-07T00:00:00"/>
    <n v="10"/>
    <n v="4"/>
    <x v="5"/>
    <s v="Subrata Roy Sahara Stadium"/>
    <n v="10"/>
    <x v="1"/>
    <n v="0"/>
    <n v="1"/>
    <n v="0"/>
    <x v="1"/>
    <n v="8"/>
    <n v="4"/>
    <n v="345"/>
    <n v="483"/>
    <n v="490"/>
    <s v="Pune"/>
    <s v="India"/>
    <x v="25"/>
    <x v="23"/>
    <s v="India"/>
    <n v="2013"/>
    <n v="4"/>
    <s v="Pune Warriors"/>
    <s v="PW"/>
    <s v="Kings XI Punjab"/>
    <x v="9"/>
    <x v="5"/>
    <s v="Standard"/>
    <x v="1"/>
    <n v="0"/>
  </r>
  <r>
    <n v="598009"/>
    <d v="2013-04-07T00:00:00"/>
    <n v="11"/>
    <n v="2"/>
    <x v="5"/>
    <s v="Rajiv Gandhi International Stadium, Uppal"/>
    <n v="2"/>
    <x v="1"/>
    <n v="1"/>
    <n v="1"/>
    <n v="0"/>
    <x v="2"/>
    <s v="NULL"/>
    <n v="11"/>
    <n v="340"/>
    <n v="495"/>
    <n v="489"/>
    <s v="Hyderabad"/>
    <s v="India"/>
    <x v="6"/>
    <x v="6"/>
    <s v="India"/>
    <n v="2013"/>
    <n v="4"/>
    <s v="Sunrisers Hyderabad"/>
    <s v="SRH"/>
    <s v="Royal Challengers Bangalore"/>
    <x v="0"/>
    <x v="11"/>
    <s v="Non-Standard"/>
    <x v="2"/>
    <n v="0"/>
  </r>
  <r>
    <n v="598010"/>
    <d v="2013-04-08T00:00:00"/>
    <n v="5"/>
    <n v="1"/>
    <x v="5"/>
    <s v="Sawai Mansingh Stadium"/>
    <n v="1"/>
    <x v="0"/>
    <n v="0"/>
    <n v="1"/>
    <n v="0"/>
    <x v="0"/>
    <n v="19"/>
    <n v="5"/>
    <n v="39"/>
    <n v="472"/>
    <n v="491"/>
    <s v="Jaipur"/>
    <s v="India"/>
    <x v="5"/>
    <x v="5"/>
    <s v="India"/>
    <n v="2013"/>
    <n v="4"/>
    <s v="Rajasthan Royals"/>
    <s v="RR"/>
    <s v="Kolkata Knight Riders"/>
    <x v="6"/>
    <x v="4"/>
    <s v="Standard"/>
    <x v="0"/>
    <n v="0"/>
  </r>
  <r>
    <n v="598011"/>
    <d v="2013-04-09T00:00:00"/>
    <n v="7"/>
    <n v="6"/>
    <x v="5"/>
    <s v="Wankhede Stadium"/>
    <n v="7"/>
    <x v="1"/>
    <n v="0"/>
    <n v="1"/>
    <n v="0"/>
    <x v="0"/>
    <n v="44"/>
    <n v="7"/>
    <n v="88"/>
    <n v="481"/>
    <n v="496"/>
    <s v="Mumbai"/>
    <s v="India"/>
    <x v="3"/>
    <x v="3"/>
    <s v="India"/>
    <n v="2013"/>
    <n v="4"/>
    <s v="Mumbai Indians"/>
    <s v="MI"/>
    <s v="Delhi Daredevils"/>
    <x v="3"/>
    <x v="7"/>
    <s v="Standard"/>
    <x v="0"/>
    <n v="1"/>
  </r>
  <r>
    <n v="598012"/>
    <d v="2013-04-10T00:00:00"/>
    <n v="4"/>
    <n v="3"/>
    <x v="5"/>
    <s v="Punjab Cricket Association Stadium, Mohali"/>
    <n v="3"/>
    <x v="0"/>
    <n v="0"/>
    <n v="1"/>
    <n v="0"/>
    <x v="1"/>
    <n v="10"/>
    <n v="3"/>
    <n v="19"/>
    <n v="472"/>
    <n v="499"/>
    <s v="Chandigarh"/>
    <s v="India"/>
    <x v="1"/>
    <x v="1"/>
    <s v="India"/>
    <n v="2013"/>
    <n v="4"/>
    <s v="Kings XI Punjab"/>
    <s v="KXIP"/>
    <s v="Chennai Super Kings"/>
    <x v="1"/>
    <x v="1"/>
    <s v="Standard"/>
    <x v="1"/>
    <n v="1"/>
  </r>
  <r>
    <n v="598013"/>
    <d v="2013-04-11T00:00:00"/>
    <n v="2"/>
    <n v="1"/>
    <x v="5"/>
    <s v="M Chinnaswamy Stadium"/>
    <n v="2"/>
    <x v="0"/>
    <n v="0"/>
    <n v="1"/>
    <n v="0"/>
    <x v="1"/>
    <n v="8"/>
    <n v="2"/>
    <n v="162"/>
    <n v="470"/>
    <n v="495"/>
    <s v="Bangalore"/>
    <s v="India"/>
    <x v="0"/>
    <x v="0"/>
    <s v="India"/>
    <n v="2013"/>
    <n v="4"/>
    <s v="Royal Challengers Bangalore"/>
    <s v="RCB"/>
    <s v="Kolkata Knight Riders"/>
    <x v="0"/>
    <x v="3"/>
    <s v="Standard"/>
    <x v="1"/>
    <n v="1"/>
  </r>
  <r>
    <n v="598014"/>
    <d v="2013-04-11T00:00:00"/>
    <n v="10"/>
    <n v="5"/>
    <x v="5"/>
    <s v="Subrata Roy Sahara Stadium"/>
    <n v="5"/>
    <x v="1"/>
    <n v="0"/>
    <n v="1"/>
    <n v="0"/>
    <x v="1"/>
    <n v="7"/>
    <n v="10"/>
    <n v="254"/>
    <n v="481"/>
    <n v="503"/>
    <s v="Pune"/>
    <s v="India"/>
    <x v="25"/>
    <x v="23"/>
    <s v="India"/>
    <n v="2013"/>
    <n v="4"/>
    <s v="Pune Warriors"/>
    <s v="PW"/>
    <s v="Rajasthan Royals"/>
    <x v="2"/>
    <x v="8"/>
    <s v="Standard"/>
    <x v="1"/>
    <n v="0"/>
  </r>
  <r>
    <n v="598015"/>
    <d v="2013-04-12T00:00:00"/>
    <n v="6"/>
    <n v="11"/>
    <x v="5"/>
    <s v="Feroz Shah Kotla"/>
    <n v="6"/>
    <x v="1"/>
    <n v="0"/>
    <n v="1"/>
    <n v="0"/>
    <x v="1"/>
    <n v="3"/>
    <n v="11"/>
    <n v="136"/>
    <n v="472"/>
    <n v="519"/>
    <s v="Delhi"/>
    <s v="India"/>
    <x v="2"/>
    <x v="2"/>
    <s v="India"/>
    <n v="2013"/>
    <n v="4"/>
    <s v="Delhi Daredevils"/>
    <s v="DD"/>
    <s v="Sunrisers Hyderabad"/>
    <x v="7"/>
    <x v="11"/>
    <s v="Standard"/>
    <x v="1"/>
    <n v="0"/>
  </r>
  <r>
    <n v="598016"/>
    <d v="2013-04-13T00:00:00"/>
    <n v="7"/>
    <n v="10"/>
    <x v="5"/>
    <s v="Wankhede Stadium"/>
    <n v="7"/>
    <x v="1"/>
    <n v="0"/>
    <n v="1"/>
    <n v="0"/>
    <x v="0"/>
    <n v="41"/>
    <n v="7"/>
    <n v="57"/>
    <n v="489"/>
    <n v="490"/>
    <s v="Mumbai"/>
    <s v="India"/>
    <x v="3"/>
    <x v="3"/>
    <s v="India"/>
    <n v="2013"/>
    <n v="4"/>
    <s v="Mumbai Indians"/>
    <s v="MI"/>
    <s v="Pune Warriors"/>
    <x v="3"/>
    <x v="7"/>
    <s v="Standard"/>
    <x v="0"/>
    <n v="1"/>
  </r>
  <r>
    <n v="598017"/>
    <d v="2013-04-13T00:00:00"/>
    <n v="3"/>
    <n v="2"/>
    <x v="5"/>
    <s v="MA Chidambaram Stadium, Chepauk"/>
    <n v="3"/>
    <x v="0"/>
    <n v="0"/>
    <n v="1"/>
    <n v="0"/>
    <x v="1"/>
    <n v="4"/>
    <n v="3"/>
    <n v="35"/>
    <n v="470"/>
    <n v="495"/>
    <s v="Chennai"/>
    <s v="India"/>
    <x v="7"/>
    <x v="7"/>
    <s v="India"/>
    <n v="2013"/>
    <n v="4"/>
    <s v="Chennai Super Kings"/>
    <s v="CSK"/>
    <s v="Royal Challengers Bangalore"/>
    <x v="1"/>
    <x v="1"/>
    <s v="Standard"/>
    <x v="1"/>
    <n v="1"/>
  </r>
  <r>
    <n v="598018"/>
    <d v="2013-04-14T00:00:00"/>
    <n v="1"/>
    <n v="11"/>
    <x v="5"/>
    <s v="Eden Gardens"/>
    <n v="1"/>
    <x v="1"/>
    <n v="0"/>
    <n v="1"/>
    <n v="0"/>
    <x v="0"/>
    <n v="48"/>
    <n v="1"/>
    <n v="40"/>
    <n v="481"/>
    <n v="496"/>
    <s v="Kolkata"/>
    <s v="India"/>
    <x v="4"/>
    <x v="4"/>
    <s v="India"/>
    <n v="2013"/>
    <n v="4"/>
    <s v="Kolkata Knight Riders"/>
    <s v="KKR"/>
    <s v="Sunrisers Hyderabad"/>
    <x v="6"/>
    <x v="0"/>
    <s v="Standard"/>
    <x v="0"/>
    <n v="1"/>
  </r>
  <r>
    <n v="598019"/>
    <d v="2013-04-14T00:00:00"/>
    <n v="5"/>
    <n v="4"/>
    <x v="5"/>
    <s v="Sawai Mansingh Stadium"/>
    <n v="5"/>
    <x v="0"/>
    <n v="0"/>
    <n v="1"/>
    <n v="0"/>
    <x v="1"/>
    <n v="6"/>
    <n v="5"/>
    <n v="310"/>
    <n v="472"/>
    <n v="499"/>
    <s v="Jaipur"/>
    <s v="India"/>
    <x v="5"/>
    <x v="5"/>
    <s v="India"/>
    <n v="2013"/>
    <n v="4"/>
    <s v="Rajasthan Royals"/>
    <s v="RR"/>
    <s v="Kings XI Punjab"/>
    <x v="2"/>
    <x v="4"/>
    <s v="Standard"/>
    <x v="1"/>
    <n v="1"/>
  </r>
  <r>
    <n v="598020"/>
    <d v="2013-04-15T00:00:00"/>
    <n v="3"/>
    <n v="10"/>
    <x v="5"/>
    <s v="MA Chidambaram Stadium, Chepauk"/>
    <n v="10"/>
    <x v="1"/>
    <n v="0"/>
    <n v="1"/>
    <n v="0"/>
    <x v="0"/>
    <n v="24"/>
    <n v="10"/>
    <n v="306"/>
    <n v="470"/>
    <n v="495"/>
    <s v="Chennai"/>
    <s v="India"/>
    <x v="7"/>
    <x v="7"/>
    <s v="India"/>
    <n v="2013"/>
    <n v="4"/>
    <s v="Chennai Super Kings"/>
    <s v="CSK"/>
    <s v="Pune Warriors"/>
    <x v="9"/>
    <x v="8"/>
    <s v="Standard"/>
    <x v="0"/>
    <n v="1"/>
  </r>
  <r>
    <n v="598021"/>
    <d v="2013-04-16T00:00:00"/>
    <n v="4"/>
    <n v="1"/>
    <x v="5"/>
    <s v="Punjab Cricket Association Stadium, Mohali"/>
    <n v="1"/>
    <x v="0"/>
    <n v="0"/>
    <n v="1"/>
    <n v="0"/>
    <x v="0"/>
    <n v="4"/>
    <n v="4"/>
    <n v="120"/>
    <n v="498"/>
    <n v="490"/>
    <s v="Chandigarh"/>
    <s v="India"/>
    <x v="1"/>
    <x v="1"/>
    <s v="India"/>
    <n v="2013"/>
    <n v="4"/>
    <s v="Kings XI Punjab"/>
    <s v="KXIP"/>
    <s v="Kolkata Knight Riders"/>
    <x v="6"/>
    <x v="5"/>
    <s v="Standard"/>
    <x v="0"/>
    <n v="0"/>
  </r>
  <r>
    <n v="598022"/>
    <d v="2013-04-16T00:00:00"/>
    <n v="2"/>
    <n v="6"/>
    <x v="5"/>
    <s v="M Chinnaswamy Stadium"/>
    <n v="2"/>
    <x v="0"/>
    <n v="1"/>
    <n v="1"/>
    <n v="0"/>
    <x v="2"/>
    <s v="NULL"/>
    <n v="2"/>
    <n v="8"/>
    <n v="481"/>
    <n v="496"/>
    <s v="Bangalore"/>
    <s v="India"/>
    <x v="0"/>
    <x v="0"/>
    <s v="India"/>
    <n v="2013"/>
    <n v="4"/>
    <s v="Royal Challengers Bangalore"/>
    <s v="RCB"/>
    <s v="Delhi Daredevils"/>
    <x v="0"/>
    <x v="3"/>
    <s v="Non-Standard"/>
    <x v="2"/>
    <n v="1"/>
  </r>
  <r>
    <n v="598023"/>
    <d v="2013-04-17T00:00:00"/>
    <n v="10"/>
    <n v="11"/>
    <x v="5"/>
    <s v="Subrata Roy Sahara Stadium"/>
    <n v="10"/>
    <x v="0"/>
    <n v="0"/>
    <n v="1"/>
    <n v="0"/>
    <x v="0"/>
    <n v="11"/>
    <n v="11"/>
    <n v="136"/>
    <n v="470"/>
    <n v="495"/>
    <s v="Pune"/>
    <s v="India"/>
    <x v="25"/>
    <x v="23"/>
    <s v="India"/>
    <n v="2013"/>
    <n v="4"/>
    <s v="Pune Warriors"/>
    <s v="PW"/>
    <s v="Sunrisers Hyderabad"/>
    <x v="9"/>
    <x v="11"/>
    <s v="Standard"/>
    <x v="0"/>
    <n v="0"/>
  </r>
  <r>
    <n v="598024"/>
    <d v="2013-04-17T00:00:00"/>
    <n v="5"/>
    <n v="7"/>
    <x v="5"/>
    <s v="Sawai Mansingh Stadium"/>
    <n v="5"/>
    <x v="1"/>
    <n v="0"/>
    <n v="1"/>
    <n v="0"/>
    <x v="0"/>
    <n v="87"/>
    <n v="5"/>
    <n v="85"/>
    <n v="472"/>
    <n v="499"/>
    <s v="Jaipur"/>
    <s v="India"/>
    <x v="5"/>
    <x v="5"/>
    <s v="India"/>
    <n v="2013"/>
    <n v="4"/>
    <s v="Rajasthan Royals"/>
    <s v="RR"/>
    <s v="Mumbai Indians"/>
    <x v="2"/>
    <x v="4"/>
    <s v="Standard"/>
    <x v="0"/>
    <n v="1"/>
  </r>
  <r>
    <n v="598025"/>
    <d v="2013-04-18T00:00:00"/>
    <n v="6"/>
    <n v="3"/>
    <x v="5"/>
    <s v="Feroz Shah Kotla"/>
    <n v="3"/>
    <x v="1"/>
    <n v="0"/>
    <n v="1"/>
    <n v="0"/>
    <x v="0"/>
    <n v="86"/>
    <n v="3"/>
    <n v="19"/>
    <n v="481"/>
    <n v="496"/>
    <s v="Delhi"/>
    <s v="India"/>
    <x v="2"/>
    <x v="2"/>
    <s v="India"/>
    <n v="2013"/>
    <n v="4"/>
    <s v="Delhi Daredevils"/>
    <s v="DD"/>
    <s v="Chennai Super Kings"/>
    <x v="1"/>
    <x v="1"/>
    <s v="Standard"/>
    <x v="0"/>
    <n v="1"/>
  </r>
  <r>
    <n v="598026"/>
    <d v="2013-04-19T00:00:00"/>
    <n v="11"/>
    <n v="4"/>
    <x v="5"/>
    <s v="Rajiv Gandhi International Stadium, Uppal"/>
    <n v="4"/>
    <x v="1"/>
    <n v="0"/>
    <n v="1"/>
    <n v="0"/>
    <x v="1"/>
    <n v="5"/>
    <n v="11"/>
    <n v="340"/>
    <n v="482"/>
    <n v="498"/>
    <s v="Hyderabad"/>
    <s v="India"/>
    <x v="6"/>
    <x v="6"/>
    <s v="India"/>
    <n v="2013"/>
    <n v="4"/>
    <s v="Sunrisers Hyderabad"/>
    <s v="SRH"/>
    <s v="Kings XI Punjab"/>
    <x v="5"/>
    <x v="11"/>
    <s v="Standard"/>
    <x v="1"/>
    <n v="0"/>
  </r>
  <r>
    <n v="598027"/>
    <d v="2013-04-20T00:00:00"/>
    <n v="1"/>
    <n v="3"/>
    <x v="5"/>
    <s v="Eden Gardens"/>
    <n v="1"/>
    <x v="1"/>
    <n v="0"/>
    <n v="1"/>
    <n v="0"/>
    <x v="1"/>
    <n v="4"/>
    <n v="3"/>
    <n v="35"/>
    <n v="470"/>
    <n v="495"/>
    <s v="Kolkata"/>
    <s v="India"/>
    <x v="4"/>
    <x v="4"/>
    <s v="India"/>
    <n v="2013"/>
    <n v="4"/>
    <s v="Kolkata Knight Riders"/>
    <s v="KKR"/>
    <s v="Chennai Super Kings"/>
    <x v="6"/>
    <x v="1"/>
    <s v="Standard"/>
    <x v="1"/>
    <n v="0"/>
  </r>
  <r>
    <n v="598028"/>
    <d v="2013-04-20T00:00:00"/>
    <n v="2"/>
    <n v="5"/>
    <x v="5"/>
    <s v="M Chinnaswamy Stadium"/>
    <n v="2"/>
    <x v="0"/>
    <n v="0"/>
    <n v="1"/>
    <n v="0"/>
    <x v="1"/>
    <n v="7"/>
    <n v="2"/>
    <n v="81"/>
    <n v="472"/>
    <n v="499"/>
    <s v="Bangalore"/>
    <s v="India"/>
    <x v="0"/>
    <x v="0"/>
    <s v="India"/>
    <n v="2013"/>
    <n v="4"/>
    <s v="Royal Challengers Bangalore"/>
    <s v="RCB"/>
    <s v="Rajasthan Royals"/>
    <x v="0"/>
    <x v="3"/>
    <s v="Standard"/>
    <x v="1"/>
    <n v="1"/>
  </r>
  <r>
    <n v="598029"/>
    <d v="2013-04-21T00:00:00"/>
    <n v="6"/>
    <n v="7"/>
    <x v="5"/>
    <s v="Feroz Shah Kotla"/>
    <n v="7"/>
    <x v="1"/>
    <n v="0"/>
    <n v="1"/>
    <n v="0"/>
    <x v="1"/>
    <n v="9"/>
    <n v="6"/>
    <n v="41"/>
    <n v="482"/>
    <n v="489"/>
    <s v="Delhi"/>
    <s v="India"/>
    <x v="2"/>
    <x v="2"/>
    <s v="India"/>
    <n v="2013"/>
    <n v="4"/>
    <s v="Delhi Daredevils"/>
    <s v="DD"/>
    <s v="Mumbai Indians"/>
    <x v="3"/>
    <x v="2"/>
    <s v="Standard"/>
    <x v="1"/>
    <n v="0"/>
  </r>
  <r>
    <n v="598030"/>
    <d v="2013-04-21T00:00:00"/>
    <n v="4"/>
    <n v="10"/>
    <x v="5"/>
    <s v="Punjab Cricket Association Stadium, Mohali"/>
    <n v="4"/>
    <x v="0"/>
    <n v="0"/>
    <n v="1"/>
    <n v="0"/>
    <x v="1"/>
    <n v="7"/>
    <n v="4"/>
    <n v="320"/>
    <n v="481"/>
    <n v="503"/>
    <s v="Chandigarh"/>
    <s v="India"/>
    <x v="1"/>
    <x v="1"/>
    <s v="India"/>
    <n v="2013"/>
    <n v="4"/>
    <s v="Kings XI Punjab"/>
    <s v="KXIP"/>
    <s v="Pune Warriors"/>
    <x v="5"/>
    <x v="5"/>
    <s v="Standard"/>
    <x v="1"/>
    <n v="1"/>
  </r>
  <r>
    <n v="598031"/>
    <d v="2013-04-22T00:00:00"/>
    <n v="3"/>
    <n v="5"/>
    <x v="5"/>
    <s v="MA Chidambaram Stadium, Chepauk"/>
    <n v="5"/>
    <x v="1"/>
    <n v="0"/>
    <n v="1"/>
    <n v="0"/>
    <x v="1"/>
    <n v="5"/>
    <n v="3"/>
    <n v="19"/>
    <n v="483"/>
    <n v="495"/>
    <s v="Chennai"/>
    <s v="India"/>
    <x v="7"/>
    <x v="7"/>
    <s v="India"/>
    <n v="2013"/>
    <n v="4"/>
    <s v="Chennai Super Kings"/>
    <s v="CSK"/>
    <s v="Rajasthan Royals"/>
    <x v="2"/>
    <x v="1"/>
    <s v="Standard"/>
    <x v="1"/>
    <n v="0"/>
  </r>
  <r>
    <n v="598032"/>
    <d v="2013-04-23T00:00:00"/>
    <n v="2"/>
    <n v="10"/>
    <x v="5"/>
    <s v="M Chinnaswamy Stadium"/>
    <n v="10"/>
    <x v="0"/>
    <n v="0"/>
    <n v="1"/>
    <n v="0"/>
    <x v="0"/>
    <n v="130"/>
    <n v="2"/>
    <n v="162"/>
    <n v="472"/>
    <n v="499"/>
    <s v="Bangalore"/>
    <s v="India"/>
    <x v="0"/>
    <x v="0"/>
    <s v="India"/>
    <n v="2013"/>
    <n v="4"/>
    <s v="Royal Challengers Bangalore"/>
    <s v="RCB"/>
    <s v="Pune Warriors"/>
    <x v="9"/>
    <x v="3"/>
    <s v="Standard"/>
    <x v="0"/>
    <n v="0"/>
  </r>
  <r>
    <n v="598033"/>
    <d v="2013-05-16T00:00:00"/>
    <n v="4"/>
    <n v="6"/>
    <x v="5"/>
    <s v="Himachal Pradesh Cricket Association Stadium"/>
    <n v="6"/>
    <x v="0"/>
    <n v="0"/>
    <n v="1"/>
    <n v="0"/>
    <x v="0"/>
    <n v="7"/>
    <n v="4"/>
    <n v="320"/>
    <n v="482"/>
    <n v="489"/>
    <s v="Dharamsala"/>
    <s v="India"/>
    <x v="21"/>
    <x v="19"/>
    <s v="India"/>
    <n v="2013"/>
    <n v="5"/>
    <s v="Kings XI Punjab"/>
    <s v="KXIP"/>
    <s v="Delhi Daredevils"/>
    <x v="7"/>
    <x v="5"/>
    <s v="Standard"/>
    <x v="0"/>
    <n v="0"/>
  </r>
  <r>
    <n v="598034"/>
    <d v="2013-04-24T00:00:00"/>
    <n v="1"/>
    <n v="7"/>
    <x v="5"/>
    <s v="Eden Gardens"/>
    <n v="1"/>
    <x v="1"/>
    <n v="0"/>
    <n v="1"/>
    <n v="0"/>
    <x v="1"/>
    <n v="5"/>
    <n v="7"/>
    <n v="147"/>
    <n v="482"/>
    <n v="489"/>
    <s v="Kolkata"/>
    <s v="India"/>
    <x v="4"/>
    <x v="4"/>
    <s v="India"/>
    <n v="2013"/>
    <n v="4"/>
    <s v="Kolkata Knight Riders"/>
    <s v="KKR"/>
    <s v="Mumbai Indians"/>
    <x v="6"/>
    <x v="7"/>
    <s v="Standard"/>
    <x v="1"/>
    <n v="0"/>
  </r>
  <r>
    <n v="598035"/>
    <d v="2013-04-25T00:00:00"/>
    <n v="3"/>
    <n v="11"/>
    <x v="5"/>
    <s v="MA Chidambaram Stadium, Chepauk"/>
    <n v="11"/>
    <x v="1"/>
    <n v="0"/>
    <n v="1"/>
    <n v="0"/>
    <x v="1"/>
    <n v="5"/>
    <n v="3"/>
    <n v="20"/>
    <n v="472"/>
    <n v="491"/>
    <s v="Chennai"/>
    <s v="India"/>
    <x v="7"/>
    <x v="7"/>
    <s v="India"/>
    <n v="2013"/>
    <n v="4"/>
    <s v="Chennai Super Kings"/>
    <s v="CSK"/>
    <s v="Sunrisers Hyderabad"/>
    <x v="10"/>
    <x v="1"/>
    <s v="Standard"/>
    <x v="1"/>
    <n v="0"/>
  </r>
  <r>
    <n v="598036"/>
    <d v="2013-04-26T00:00:00"/>
    <n v="1"/>
    <n v="4"/>
    <x v="5"/>
    <s v="Eden Gardens"/>
    <n v="4"/>
    <x v="1"/>
    <n v="0"/>
    <n v="1"/>
    <n v="0"/>
    <x v="1"/>
    <n v="6"/>
    <n v="1"/>
    <n v="9"/>
    <n v="498"/>
    <n v="489"/>
    <s v="Kolkata"/>
    <s v="India"/>
    <x v="4"/>
    <x v="4"/>
    <s v="India"/>
    <n v="2013"/>
    <n v="4"/>
    <s v="Kolkata Knight Riders"/>
    <s v="KKR"/>
    <s v="Kings XI Punjab"/>
    <x v="5"/>
    <x v="0"/>
    <s v="Standard"/>
    <x v="1"/>
    <n v="0"/>
  </r>
  <r>
    <n v="598037"/>
    <d v="2013-04-27T00:00:00"/>
    <n v="5"/>
    <n v="11"/>
    <x v="5"/>
    <s v="Sawai Mansingh Stadium"/>
    <n v="11"/>
    <x v="1"/>
    <n v="0"/>
    <n v="1"/>
    <n v="0"/>
    <x v="1"/>
    <n v="8"/>
    <n v="5"/>
    <n v="310"/>
    <n v="496"/>
    <n v="503"/>
    <s v="Jaipur"/>
    <s v="India"/>
    <x v="5"/>
    <x v="5"/>
    <s v="India"/>
    <n v="2013"/>
    <n v="4"/>
    <s v="Rajasthan Royals"/>
    <s v="RR"/>
    <s v="Sunrisers Hyderabad"/>
    <x v="10"/>
    <x v="4"/>
    <s v="Standard"/>
    <x v="1"/>
    <n v="0"/>
  </r>
  <r>
    <n v="598038"/>
    <d v="2013-04-27T00:00:00"/>
    <n v="7"/>
    <n v="2"/>
    <x v="5"/>
    <s v="Wankhede Stadium"/>
    <n v="7"/>
    <x v="1"/>
    <n v="0"/>
    <n v="1"/>
    <n v="0"/>
    <x v="0"/>
    <n v="58"/>
    <n v="7"/>
    <n v="147"/>
    <n v="470"/>
    <n v="483"/>
    <s v="Mumbai"/>
    <s v="India"/>
    <x v="3"/>
    <x v="3"/>
    <s v="India"/>
    <n v="2013"/>
    <n v="4"/>
    <s v="Mumbai Indians"/>
    <s v="MI"/>
    <s v="Royal Challengers Bangalore"/>
    <x v="3"/>
    <x v="7"/>
    <s v="Standard"/>
    <x v="0"/>
    <n v="1"/>
  </r>
  <r>
    <n v="598039"/>
    <d v="2013-04-28T00:00:00"/>
    <n v="3"/>
    <n v="1"/>
    <x v="5"/>
    <s v="MA Chidambaram Stadium, Chepauk"/>
    <n v="1"/>
    <x v="0"/>
    <n v="0"/>
    <n v="1"/>
    <n v="0"/>
    <x v="0"/>
    <n v="14"/>
    <n v="3"/>
    <n v="19"/>
    <n v="472"/>
    <n v="490"/>
    <s v="Chennai"/>
    <s v="India"/>
    <x v="7"/>
    <x v="7"/>
    <s v="India"/>
    <n v="2013"/>
    <n v="4"/>
    <s v="Chennai Super Kings"/>
    <s v="CSK"/>
    <s v="Kolkata Knight Riders"/>
    <x v="6"/>
    <x v="1"/>
    <s v="Standard"/>
    <x v="0"/>
    <n v="0"/>
  </r>
  <r>
    <n v="598040"/>
    <d v="2013-04-28T00:00:00"/>
    <n v="6"/>
    <n v="10"/>
    <x v="5"/>
    <s v="Shaheed Veer Narayan Singh International Stadium"/>
    <n v="10"/>
    <x v="0"/>
    <n v="0"/>
    <n v="1"/>
    <n v="0"/>
    <x v="0"/>
    <n v="15"/>
    <n v="6"/>
    <n v="187"/>
    <n v="498"/>
    <n v="489"/>
    <s v="Raipur"/>
    <s v="India"/>
    <x v="26"/>
    <x v="24"/>
    <s v="India"/>
    <n v="2013"/>
    <n v="4"/>
    <s v="Delhi Daredevils"/>
    <s v="DD"/>
    <s v="Pune Warriors"/>
    <x v="9"/>
    <x v="2"/>
    <s v="Standard"/>
    <x v="0"/>
    <n v="0"/>
  </r>
  <r>
    <n v="598041"/>
    <d v="2013-04-29T00:00:00"/>
    <n v="5"/>
    <n v="2"/>
    <x v="5"/>
    <s v="Sawai Mansingh Stadium"/>
    <n v="5"/>
    <x v="0"/>
    <n v="0"/>
    <n v="1"/>
    <n v="0"/>
    <x v="1"/>
    <n v="4"/>
    <n v="5"/>
    <n v="351"/>
    <n v="481"/>
    <n v="503"/>
    <s v="Jaipur"/>
    <s v="India"/>
    <x v="5"/>
    <x v="5"/>
    <s v="India"/>
    <n v="2013"/>
    <n v="4"/>
    <s v="Rajasthan Royals"/>
    <s v="RR"/>
    <s v="Royal Challengers Bangalore"/>
    <x v="2"/>
    <x v="4"/>
    <s v="Standard"/>
    <x v="1"/>
    <n v="1"/>
  </r>
  <r>
    <n v="598042"/>
    <d v="2013-04-29T00:00:00"/>
    <n v="7"/>
    <n v="4"/>
    <x v="5"/>
    <s v="Wankhede Stadium"/>
    <n v="7"/>
    <x v="1"/>
    <n v="0"/>
    <n v="1"/>
    <n v="0"/>
    <x v="0"/>
    <n v="4"/>
    <n v="7"/>
    <n v="57"/>
    <n v="470"/>
    <n v="495"/>
    <s v="Mumbai"/>
    <s v="India"/>
    <x v="3"/>
    <x v="3"/>
    <s v="India"/>
    <n v="2013"/>
    <n v="4"/>
    <s v="Mumbai Indians"/>
    <s v="MI"/>
    <s v="Kings XI Punjab"/>
    <x v="3"/>
    <x v="7"/>
    <s v="Standard"/>
    <x v="0"/>
    <n v="1"/>
  </r>
  <r>
    <n v="598043"/>
    <d v="2013-04-30T00:00:00"/>
    <n v="10"/>
    <n v="3"/>
    <x v="5"/>
    <s v="Subrata Roy Sahara Stadium"/>
    <n v="3"/>
    <x v="1"/>
    <n v="0"/>
    <n v="1"/>
    <n v="0"/>
    <x v="0"/>
    <n v="37"/>
    <n v="3"/>
    <n v="20"/>
    <n v="491"/>
    <n v="490"/>
    <s v="Pune"/>
    <s v="India"/>
    <x v="25"/>
    <x v="23"/>
    <s v="India"/>
    <n v="2013"/>
    <n v="4"/>
    <s v="Pune Warriors"/>
    <s v="PW"/>
    <s v="Chennai Super Kings"/>
    <x v="1"/>
    <x v="1"/>
    <s v="Standard"/>
    <x v="0"/>
    <n v="1"/>
  </r>
  <r>
    <n v="598044"/>
    <d v="2013-05-01T00:00:00"/>
    <n v="11"/>
    <n v="7"/>
    <x v="5"/>
    <s v="Rajiv Gandhi International Stadium, Uppal"/>
    <n v="7"/>
    <x v="1"/>
    <n v="0"/>
    <n v="1"/>
    <n v="0"/>
    <x v="1"/>
    <n v="7"/>
    <n v="11"/>
    <n v="84"/>
    <n v="470"/>
    <n v="483"/>
    <s v="Hyderabad"/>
    <s v="India"/>
    <x v="6"/>
    <x v="6"/>
    <s v="India"/>
    <n v="2013"/>
    <n v="5"/>
    <s v="Sunrisers Hyderabad"/>
    <s v="SRH"/>
    <s v="Mumbai Indians"/>
    <x v="3"/>
    <x v="11"/>
    <s v="Standard"/>
    <x v="1"/>
    <n v="0"/>
  </r>
  <r>
    <n v="598045"/>
    <d v="2013-05-01T00:00:00"/>
    <n v="6"/>
    <n v="1"/>
    <x v="5"/>
    <s v="Shaheed Veer Narayan Singh International Stadium"/>
    <n v="1"/>
    <x v="1"/>
    <n v="0"/>
    <n v="1"/>
    <n v="0"/>
    <x v="1"/>
    <n v="7"/>
    <n v="6"/>
    <n v="187"/>
    <n v="482"/>
    <n v="498"/>
    <s v="Raipur"/>
    <s v="India"/>
    <x v="26"/>
    <x v="24"/>
    <s v="India"/>
    <n v="2013"/>
    <n v="5"/>
    <s v="Delhi Daredevils"/>
    <s v="DD"/>
    <s v="Kolkata Knight Riders"/>
    <x v="6"/>
    <x v="2"/>
    <s v="Standard"/>
    <x v="1"/>
    <n v="0"/>
  </r>
  <r>
    <n v="598046"/>
    <d v="2013-05-02T00:00:00"/>
    <n v="3"/>
    <n v="4"/>
    <x v="5"/>
    <s v="MA Chidambaram Stadium, Chepauk"/>
    <n v="3"/>
    <x v="1"/>
    <n v="0"/>
    <n v="1"/>
    <n v="0"/>
    <x v="0"/>
    <n v="15"/>
    <n v="3"/>
    <n v="21"/>
    <n v="481"/>
    <n v="496"/>
    <s v="Chennai"/>
    <s v="India"/>
    <x v="7"/>
    <x v="7"/>
    <s v="India"/>
    <n v="2013"/>
    <n v="5"/>
    <s v="Chennai Super Kings"/>
    <s v="CSK"/>
    <s v="Kings XI Punjab"/>
    <x v="1"/>
    <x v="1"/>
    <s v="Standard"/>
    <x v="0"/>
    <n v="1"/>
  </r>
  <r>
    <n v="598047"/>
    <d v="2013-05-02T00:00:00"/>
    <n v="10"/>
    <n v="2"/>
    <x v="5"/>
    <s v="Subrata Roy Sahara Stadium"/>
    <n v="2"/>
    <x v="1"/>
    <n v="0"/>
    <n v="1"/>
    <n v="0"/>
    <x v="0"/>
    <n v="17"/>
    <n v="2"/>
    <n v="110"/>
    <n v="472"/>
    <n v="499"/>
    <s v="Pune"/>
    <s v="India"/>
    <x v="25"/>
    <x v="23"/>
    <s v="India"/>
    <n v="2013"/>
    <n v="5"/>
    <s v="Pune Warriors"/>
    <s v="PW"/>
    <s v="Royal Challengers Bangalore"/>
    <x v="0"/>
    <x v="3"/>
    <s v="Standard"/>
    <x v="0"/>
    <n v="1"/>
  </r>
  <r>
    <n v="598048"/>
    <d v="2013-05-03T00:00:00"/>
    <n v="1"/>
    <n v="5"/>
    <x v="5"/>
    <s v="Eden Gardens"/>
    <n v="5"/>
    <x v="1"/>
    <n v="0"/>
    <n v="1"/>
    <n v="0"/>
    <x v="1"/>
    <n v="8"/>
    <n v="1"/>
    <n v="31"/>
    <n v="482"/>
    <n v="498"/>
    <s v="Kolkata"/>
    <s v="India"/>
    <x v="4"/>
    <x v="4"/>
    <s v="India"/>
    <n v="2013"/>
    <n v="5"/>
    <s v="Kolkata Knight Riders"/>
    <s v="KKR"/>
    <s v="Rajasthan Royals"/>
    <x v="2"/>
    <x v="0"/>
    <s v="Standard"/>
    <x v="1"/>
    <n v="0"/>
  </r>
  <r>
    <n v="598049"/>
    <d v="2013-05-04T00:00:00"/>
    <n v="11"/>
    <n v="6"/>
    <x v="5"/>
    <s v="Rajiv Gandhi International Stadium, Uppal"/>
    <n v="6"/>
    <x v="1"/>
    <n v="0"/>
    <n v="1"/>
    <n v="0"/>
    <x v="1"/>
    <n v="6"/>
    <n v="11"/>
    <n v="362"/>
    <n v="470"/>
    <n v="483"/>
    <s v="Hyderabad"/>
    <s v="India"/>
    <x v="6"/>
    <x v="6"/>
    <s v="India"/>
    <n v="2013"/>
    <n v="5"/>
    <s v="Sunrisers Hyderabad"/>
    <s v="SRH"/>
    <s v="Delhi Daredevils"/>
    <x v="7"/>
    <x v="11"/>
    <s v="Standard"/>
    <x v="1"/>
    <n v="0"/>
  </r>
  <r>
    <n v="598050"/>
    <d v="2013-05-14T00:00:00"/>
    <n v="2"/>
    <n v="4"/>
    <x v="5"/>
    <s v="M Chinnaswamy Stadium"/>
    <n v="4"/>
    <x v="0"/>
    <n v="0"/>
    <n v="1"/>
    <n v="0"/>
    <x v="1"/>
    <n v="7"/>
    <n v="4"/>
    <n v="53"/>
    <n v="482"/>
    <n v="489"/>
    <s v="Bangalore"/>
    <s v="India"/>
    <x v="0"/>
    <x v="0"/>
    <s v="India"/>
    <n v="2013"/>
    <n v="5"/>
    <s v="Royal Challengers Bangalore"/>
    <s v="RCB"/>
    <s v="Kings XI Punjab"/>
    <x v="5"/>
    <x v="5"/>
    <s v="Standard"/>
    <x v="1"/>
    <n v="1"/>
  </r>
  <r>
    <n v="598051"/>
    <d v="2013-05-05T00:00:00"/>
    <n v="7"/>
    <n v="3"/>
    <x v="5"/>
    <s v="Wankhede Stadium"/>
    <n v="7"/>
    <x v="1"/>
    <n v="0"/>
    <n v="1"/>
    <n v="0"/>
    <x v="0"/>
    <n v="60"/>
    <n v="7"/>
    <n v="357"/>
    <n v="482"/>
    <n v="498"/>
    <s v="Mumbai"/>
    <s v="India"/>
    <x v="3"/>
    <x v="3"/>
    <s v="India"/>
    <n v="2013"/>
    <n v="5"/>
    <s v="Mumbai Indians"/>
    <s v="MI"/>
    <s v="Chennai Super Kings"/>
    <x v="3"/>
    <x v="7"/>
    <s v="Standard"/>
    <x v="0"/>
    <n v="1"/>
  </r>
  <r>
    <n v="598052"/>
    <d v="2013-05-05T00:00:00"/>
    <n v="5"/>
    <n v="10"/>
    <x v="5"/>
    <s v="Sawai Mansingh Stadium"/>
    <n v="10"/>
    <x v="1"/>
    <n v="0"/>
    <n v="1"/>
    <n v="0"/>
    <x v="1"/>
    <n v="5"/>
    <n v="5"/>
    <n v="85"/>
    <n v="499"/>
    <n v="518"/>
    <s v="Jaipur"/>
    <s v="India"/>
    <x v="5"/>
    <x v="5"/>
    <s v="India"/>
    <n v="2013"/>
    <n v="5"/>
    <s v="Rajasthan Royals"/>
    <s v="RR"/>
    <s v="Pune Warriors"/>
    <x v="9"/>
    <x v="4"/>
    <s v="Standard"/>
    <x v="1"/>
    <n v="0"/>
  </r>
  <r>
    <n v="598053"/>
    <d v="2013-04-09T00:00:00"/>
    <n v="2"/>
    <n v="11"/>
    <x v="5"/>
    <s v="M Chinnaswamy Stadium"/>
    <n v="11"/>
    <x v="1"/>
    <n v="0"/>
    <n v="1"/>
    <n v="0"/>
    <x v="1"/>
    <n v="7"/>
    <n v="2"/>
    <n v="8"/>
    <n v="489"/>
    <n v="490"/>
    <s v="Bangalore"/>
    <s v="India"/>
    <x v="0"/>
    <x v="0"/>
    <s v="India"/>
    <n v="2013"/>
    <n v="4"/>
    <s v="Royal Challengers Bangalore"/>
    <s v="RCB"/>
    <s v="Sunrisers Hyderabad"/>
    <x v="10"/>
    <x v="3"/>
    <s v="Standard"/>
    <x v="1"/>
    <n v="0"/>
  </r>
  <r>
    <n v="598054"/>
    <d v="2013-05-07T00:00:00"/>
    <n v="5"/>
    <n v="6"/>
    <x v="5"/>
    <s v="Sawai Mansingh Stadium"/>
    <n v="6"/>
    <x v="1"/>
    <n v="0"/>
    <n v="1"/>
    <n v="0"/>
    <x v="1"/>
    <n v="9"/>
    <n v="5"/>
    <n v="85"/>
    <n v="472"/>
    <n v="518"/>
    <s v="Jaipur"/>
    <s v="India"/>
    <x v="5"/>
    <x v="5"/>
    <s v="India"/>
    <n v="2013"/>
    <n v="5"/>
    <s v="Rajasthan Royals"/>
    <s v="RR"/>
    <s v="Delhi Daredevils"/>
    <x v="7"/>
    <x v="4"/>
    <s v="Standard"/>
    <x v="1"/>
    <n v="0"/>
  </r>
  <r>
    <n v="598055"/>
    <d v="2013-05-07T00:00:00"/>
    <n v="7"/>
    <n v="1"/>
    <x v="5"/>
    <s v="Wankhede Stadium"/>
    <n v="7"/>
    <x v="1"/>
    <n v="0"/>
    <n v="1"/>
    <n v="0"/>
    <x v="0"/>
    <n v="65"/>
    <n v="7"/>
    <n v="133"/>
    <n v="482"/>
    <n v="489"/>
    <s v="Mumbai"/>
    <s v="India"/>
    <x v="3"/>
    <x v="3"/>
    <s v="India"/>
    <n v="2013"/>
    <n v="5"/>
    <s v="Mumbai Indians"/>
    <s v="MI"/>
    <s v="Kolkata Knight Riders"/>
    <x v="3"/>
    <x v="7"/>
    <s v="Standard"/>
    <x v="0"/>
    <n v="1"/>
  </r>
  <r>
    <n v="598056"/>
    <d v="2013-05-08T00:00:00"/>
    <n v="11"/>
    <n v="3"/>
    <x v="5"/>
    <s v="Rajiv Gandhi International Stadium, Uppal"/>
    <n v="11"/>
    <x v="0"/>
    <n v="0"/>
    <n v="1"/>
    <n v="0"/>
    <x v="0"/>
    <n v="77"/>
    <n v="3"/>
    <n v="21"/>
    <n v="491"/>
    <n v="500"/>
    <s v="Hyderabad"/>
    <s v="India"/>
    <x v="6"/>
    <x v="6"/>
    <s v="India"/>
    <n v="2013"/>
    <n v="5"/>
    <s v="Sunrisers Hyderabad"/>
    <s v="SRH"/>
    <s v="Chennai Super Kings"/>
    <x v="10"/>
    <x v="1"/>
    <s v="Standard"/>
    <x v="0"/>
    <n v="0"/>
  </r>
  <r>
    <n v="598057"/>
    <d v="2013-05-09T00:00:00"/>
    <n v="4"/>
    <n v="5"/>
    <x v="5"/>
    <s v="Punjab Cricket Association Stadium, Mohali"/>
    <n v="5"/>
    <x v="0"/>
    <n v="0"/>
    <n v="1"/>
    <n v="0"/>
    <x v="1"/>
    <n v="8"/>
    <n v="5"/>
    <n v="309"/>
    <n v="482"/>
    <n v="489"/>
    <s v="Chandigarh"/>
    <s v="India"/>
    <x v="1"/>
    <x v="1"/>
    <s v="India"/>
    <n v="2013"/>
    <n v="5"/>
    <s v="Kings XI Punjab"/>
    <s v="KXIP"/>
    <s v="Rajasthan Royals"/>
    <x v="2"/>
    <x v="4"/>
    <s v="Standard"/>
    <x v="1"/>
    <n v="1"/>
  </r>
  <r>
    <n v="598058"/>
    <d v="2013-05-09T00:00:00"/>
    <n v="10"/>
    <n v="1"/>
    <x v="5"/>
    <s v="Subrata Roy Sahara Stadium"/>
    <n v="1"/>
    <x v="1"/>
    <n v="0"/>
    <n v="1"/>
    <n v="0"/>
    <x v="0"/>
    <n v="46"/>
    <n v="1"/>
    <n v="40"/>
    <n v="470"/>
    <n v="483"/>
    <s v="Pune"/>
    <s v="India"/>
    <x v="25"/>
    <x v="23"/>
    <s v="India"/>
    <n v="2013"/>
    <n v="5"/>
    <s v="Pune Warriors"/>
    <s v="PW"/>
    <s v="Kolkata Knight Riders"/>
    <x v="6"/>
    <x v="0"/>
    <s v="Standard"/>
    <x v="0"/>
    <n v="1"/>
  </r>
  <r>
    <n v="598059"/>
    <d v="2013-05-10T00:00:00"/>
    <n v="6"/>
    <n v="2"/>
    <x v="5"/>
    <s v="Feroz Shah Kotla"/>
    <n v="6"/>
    <x v="0"/>
    <n v="0"/>
    <n v="1"/>
    <n v="0"/>
    <x v="0"/>
    <n v="4"/>
    <n v="2"/>
    <n v="346"/>
    <n v="500"/>
    <n v="503"/>
    <s v="Delhi"/>
    <s v="India"/>
    <x v="2"/>
    <x v="2"/>
    <s v="India"/>
    <n v="2013"/>
    <n v="5"/>
    <s v="Delhi Daredevils"/>
    <s v="DD"/>
    <s v="Royal Challengers Bangalore"/>
    <x v="7"/>
    <x v="3"/>
    <s v="Standard"/>
    <x v="0"/>
    <n v="0"/>
  </r>
  <r>
    <n v="598060"/>
    <d v="2013-05-11T00:00:00"/>
    <n v="10"/>
    <n v="7"/>
    <x v="5"/>
    <s v="Subrata Roy Sahara Stadium"/>
    <n v="10"/>
    <x v="1"/>
    <n v="0"/>
    <n v="1"/>
    <n v="0"/>
    <x v="1"/>
    <n v="5"/>
    <n v="7"/>
    <n v="357"/>
    <n v="470"/>
    <n v="495"/>
    <s v="Pune"/>
    <s v="India"/>
    <x v="25"/>
    <x v="23"/>
    <s v="India"/>
    <n v="2013"/>
    <n v="5"/>
    <s v="Pune Warriors"/>
    <s v="PW"/>
    <s v="Mumbai Indians"/>
    <x v="9"/>
    <x v="7"/>
    <s v="Standard"/>
    <x v="1"/>
    <n v="0"/>
  </r>
  <r>
    <n v="598061"/>
    <d v="2013-05-11T00:00:00"/>
    <n v="4"/>
    <n v="11"/>
    <x v="5"/>
    <s v="Punjab Cricket Association Stadium, Mohali"/>
    <n v="4"/>
    <x v="0"/>
    <n v="0"/>
    <n v="1"/>
    <n v="0"/>
    <x v="0"/>
    <n v="30"/>
    <n v="11"/>
    <n v="17"/>
    <n v="491"/>
    <n v="518"/>
    <s v="Chandigarh"/>
    <s v="India"/>
    <x v="1"/>
    <x v="1"/>
    <s v="India"/>
    <n v="2013"/>
    <n v="5"/>
    <s v="Kings XI Punjab"/>
    <s v="KXIP"/>
    <s v="Sunrisers Hyderabad"/>
    <x v="5"/>
    <x v="11"/>
    <s v="Standard"/>
    <x v="0"/>
    <n v="0"/>
  </r>
  <r>
    <n v="598062"/>
    <d v="2013-05-12T00:00:00"/>
    <n v="1"/>
    <n v="2"/>
    <x v="5"/>
    <s v="JSCA International Stadium Complex"/>
    <n v="1"/>
    <x v="0"/>
    <n v="0"/>
    <n v="1"/>
    <n v="0"/>
    <x v="1"/>
    <n v="5"/>
    <n v="1"/>
    <n v="9"/>
    <n v="500"/>
    <n v="503"/>
    <s v="Ranchi"/>
    <s v="India"/>
    <x v="27"/>
    <x v="25"/>
    <s v="India"/>
    <n v="2013"/>
    <n v="5"/>
    <s v="Kolkata Knight Riders"/>
    <s v="KKR"/>
    <s v="Royal Challengers Bangalore"/>
    <x v="6"/>
    <x v="0"/>
    <s v="Standard"/>
    <x v="1"/>
    <n v="1"/>
  </r>
  <r>
    <n v="598063"/>
    <d v="2013-05-12T00:00:00"/>
    <n v="5"/>
    <n v="3"/>
    <x v="5"/>
    <s v="Sawai Mansingh Stadium"/>
    <n v="5"/>
    <x v="0"/>
    <n v="0"/>
    <n v="1"/>
    <n v="0"/>
    <x v="1"/>
    <n v="5"/>
    <n v="5"/>
    <n v="32"/>
    <n v="482"/>
    <n v="498"/>
    <s v="Jaipur"/>
    <s v="India"/>
    <x v="5"/>
    <x v="5"/>
    <s v="India"/>
    <n v="2013"/>
    <n v="5"/>
    <s v="Rajasthan Royals"/>
    <s v="RR"/>
    <s v="Chennai Super Kings"/>
    <x v="2"/>
    <x v="4"/>
    <s v="Standard"/>
    <x v="1"/>
    <n v="1"/>
  </r>
  <r>
    <n v="598064"/>
    <d v="2013-04-23T00:00:00"/>
    <n v="6"/>
    <n v="4"/>
    <x v="5"/>
    <s v="Feroz Shah Kotla"/>
    <n v="4"/>
    <x v="0"/>
    <n v="0"/>
    <n v="1"/>
    <n v="0"/>
    <x v="1"/>
    <n v="5"/>
    <n v="4"/>
    <n v="256"/>
    <n v="496"/>
    <n v="503"/>
    <s v="Delhi"/>
    <s v="India"/>
    <x v="2"/>
    <x v="2"/>
    <s v="India"/>
    <n v="2013"/>
    <n v="4"/>
    <s v="Delhi Daredevils"/>
    <s v="DD"/>
    <s v="Kings XI Punjab"/>
    <x v="5"/>
    <x v="5"/>
    <s v="Standard"/>
    <x v="1"/>
    <n v="1"/>
  </r>
  <r>
    <n v="598065"/>
    <d v="2013-05-13T00:00:00"/>
    <n v="7"/>
    <n v="11"/>
    <x v="5"/>
    <s v="Wankhede Stadium"/>
    <n v="11"/>
    <x v="1"/>
    <n v="0"/>
    <n v="1"/>
    <n v="0"/>
    <x v="1"/>
    <n v="7"/>
    <n v="7"/>
    <n v="221"/>
    <n v="495"/>
    <n v="490"/>
    <s v="Mumbai"/>
    <s v="India"/>
    <x v="3"/>
    <x v="3"/>
    <s v="India"/>
    <n v="2013"/>
    <n v="5"/>
    <s v="Mumbai Indians"/>
    <s v="MI"/>
    <s v="Sunrisers Hyderabad"/>
    <x v="10"/>
    <x v="7"/>
    <s v="Standard"/>
    <x v="1"/>
    <n v="0"/>
  </r>
  <r>
    <n v="598066"/>
    <d v="2013-05-15T00:00:00"/>
    <n v="1"/>
    <n v="10"/>
    <x v="5"/>
    <s v="JSCA International Stadium Complex"/>
    <n v="1"/>
    <x v="0"/>
    <n v="0"/>
    <n v="1"/>
    <n v="0"/>
    <x v="0"/>
    <n v="7"/>
    <n v="10"/>
    <n v="96"/>
    <n v="500"/>
    <n v="503"/>
    <s v="Ranchi"/>
    <s v="India"/>
    <x v="27"/>
    <x v="25"/>
    <s v="India"/>
    <n v="2013"/>
    <n v="5"/>
    <s v="Kolkata Knight Riders"/>
    <s v="KKR"/>
    <s v="Pune Warriors"/>
    <x v="6"/>
    <x v="8"/>
    <s v="Standard"/>
    <x v="0"/>
    <n v="0"/>
  </r>
  <r>
    <n v="598067"/>
    <d v="2013-05-14T00:00:00"/>
    <n v="3"/>
    <n v="6"/>
    <x v="5"/>
    <s v="MA Chidambaram Stadium, Chepauk"/>
    <n v="3"/>
    <x v="1"/>
    <n v="0"/>
    <n v="1"/>
    <n v="0"/>
    <x v="0"/>
    <n v="33"/>
    <n v="3"/>
    <n v="20"/>
    <n v="499"/>
    <n v="518"/>
    <s v="Chennai"/>
    <s v="India"/>
    <x v="7"/>
    <x v="7"/>
    <s v="India"/>
    <n v="2013"/>
    <n v="5"/>
    <s v="Chennai Super Kings"/>
    <s v="CSK"/>
    <s v="Delhi Daredevils"/>
    <x v="1"/>
    <x v="1"/>
    <s v="Standard"/>
    <x v="0"/>
    <n v="1"/>
  </r>
  <r>
    <n v="598068"/>
    <d v="2013-05-15T00:00:00"/>
    <n v="7"/>
    <n v="5"/>
    <x v="5"/>
    <s v="Wankhede Stadium"/>
    <n v="5"/>
    <x v="0"/>
    <n v="0"/>
    <n v="1"/>
    <n v="0"/>
    <x v="0"/>
    <n v="14"/>
    <n v="7"/>
    <n v="207"/>
    <n v="470"/>
    <n v="483"/>
    <s v="Mumbai"/>
    <s v="India"/>
    <x v="3"/>
    <x v="3"/>
    <s v="India"/>
    <n v="2013"/>
    <n v="5"/>
    <s v="Mumbai Indians"/>
    <s v="MI"/>
    <s v="Rajasthan Royals"/>
    <x v="2"/>
    <x v="7"/>
    <s v="Standard"/>
    <x v="0"/>
    <n v="0"/>
  </r>
  <r>
    <n v="598069"/>
    <d v="2013-05-06T00:00:00"/>
    <n v="4"/>
    <n v="2"/>
    <x v="5"/>
    <s v="Punjab Cricket Association Stadium, Mohali"/>
    <n v="4"/>
    <x v="0"/>
    <n v="0"/>
    <n v="1"/>
    <n v="0"/>
    <x v="1"/>
    <n v="6"/>
    <n v="4"/>
    <n v="320"/>
    <n v="496"/>
    <n v="500"/>
    <s v="Chandigarh"/>
    <s v="India"/>
    <x v="1"/>
    <x v="1"/>
    <s v="India"/>
    <n v="2013"/>
    <n v="5"/>
    <s v="Kings XI Punjab"/>
    <s v="KXIP"/>
    <s v="Royal Challengers Bangalore"/>
    <x v="5"/>
    <x v="5"/>
    <s v="Standard"/>
    <x v="1"/>
    <n v="1"/>
  </r>
  <r>
    <n v="598070"/>
    <d v="2013-05-17T00:00:00"/>
    <n v="11"/>
    <n v="5"/>
    <x v="5"/>
    <s v="Rajiv Gandhi International Stadium, Uppal"/>
    <n v="11"/>
    <x v="1"/>
    <n v="0"/>
    <n v="1"/>
    <n v="0"/>
    <x v="0"/>
    <n v="23"/>
    <n v="11"/>
    <n v="136"/>
    <n v="470"/>
    <n v="495"/>
    <s v="Hyderabad"/>
    <s v="India"/>
    <x v="6"/>
    <x v="6"/>
    <s v="India"/>
    <n v="2013"/>
    <n v="5"/>
    <s v="Sunrisers Hyderabad"/>
    <s v="SRH"/>
    <s v="Rajasthan Royals"/>
    <x v="10"/>
    <x v="11"/>
    <s v="Standard"/>
    <x v="0"/>
    <n v="1"/>
  </r>
  <r>
    <n v="598071"/>
    <d v="2013-05-18T00:00:00"/>
    <n v="4"/>
    <n v="7"/>
    <x v="5"/>
    <s v="Himachal Pradesh Cricket Association Stadium"/>
    <n v="7"/>
    <x v="0"/>
    <n v="0"/>
    <n v="1"/>
    <n v="0"/>
    <x v="0"/>
    <n v="50"/>
    <n v="4"/>
    <n v="321"/>
    <n v="482"/>
    <n v="498"/>
    <s v="Dharamsala"/>
    <s v="India"/>
    <x v="21"/>
    <x v="19"/>
    <s v="India"/>
    <n v="2013"/>
    <n v="5"/>
    <s v="Kings XI Punjab"/>
    <s v="KXIP"/>
    <s v="Mumbai Indians"/>
    <x v="3"/>
    <x v="5"/>
    <s v="Standard"/>
    <x v="0"/>
    <n v="0"/>
  </r>
  <r>
    <n v="598072"/>
    <d v="2013-05-19T00:00:00"/>
    <n v="10"/>
    <n v="6"/>
    <x v="5"/>
    <s v="Subrata Roy Sahara Stadium"/>
    <n v="10"/>
    <x v="1"/>
    <n v="0"/>
    <n v="1"/>
    <n v="0"/>
    <x v="0"/>
    <n v="38"/>
    <n v="10"/>
    <n v="358"/>
    <n v="500"/>
    <n v="490"/>
    <s v="Pune"/>
    <s v="India"/>
    <x v="25"/>
    <x v="23"/>
    <s v="India"/>
    <n v="2013"/>
    <n v="5"/>
    <s v="Pune Warriors"/>
    <s v="PW"/>
    <s v="Delhi Daredevils"/>
    <x v="9"/>
    <x v="8"/>
    <s v="Standard"/>
    <x v="0"/>
    <n v="1"/>
  </r>
  <r>
    <n v="598073"/>
    <d v="2013-05-18T00:00:00"/>
    <n v="2"/>
    <n v="3"/>
    <x v="5"/>
    <s v="M Chinnaswamy Stadium"/>
    <n v="3"/>
    <x v="0"/>
    <n v="0"/>
    <n v="1"/>
    <n v="0"/>
    <x v="0"/>
    <n v="24"/>
    <n v="2"/>
    <n v="8"/>
    <n v="499"/>
    <n v="518"/>
    <s v="Bangalore"/>
    <s v="India"/>
    <x v="0"/>
    <x v="0"/>
    <s v="India"/>
    <n v="2013"/>
    <n v="5"/>
    <s v="Royal Challengers Bangalore"/>
    <s v="RCB"/>
    <s v="Chennai Super Kings"/>
    <x v="1"/>
    <x v="3"/>
    <s v="Standard"/>
    <x v="0"/>
    <n v="0"/>
  </r>
  <r>
    <n v="598074"/>
    <d v="2013-05-19T00:00:00"/>
    <n v="11"/>
    <n v="1"/>
    <x v="5"/>
    <s v="Rajiv Gandhi International Stadium, Uppal"/>
    <n v="1"/>
    <x v="1"/>
    <n v="0"/>
    <n v="1"/>
    <n v="0"/>
    <x v="1"/>
    <n v="5"/>
    <n v="11"/>
    <n v="17"/>
    <n v="470"/>
    <n v="483"/>
    <s v="Hyderabad"/>
    <s v="India"/>
    <x v="6"/>
    <x v="6"/>
    <s v="India"/>
    <n v="2013"/>
    <n v="5"/>
    <s v="Sunrisers Hyderabad"/>
    <s v="SRH"/>
    <s v="Kolkata Knight Riders"/>
    <x v="6"/>
    <x v="11"/>
    <s v="Standard"/>
    <x v="1"/>
    <n v="0"/>
  </r>
  <r>
    <n v="598075"/>
    <d v="2013-05-21T00:00:00"/>
    <n v="3"/>
    <n v="7"/>
    <x v="5"/>
    <s v="Feroz Shah Kotla"/>
    <n v="3"/>
    <x v="1"/>
    <n v="0"/>
    <n v="1"/>
    <n v="0"/>
    <x v="0"/>
    <n v="48"/>
    <n v="3"/>
    <n v="19"/>
    <n v="500"/>
    <n v="518"/>
    <s v="Delhi"/>
    <s v="India"/>
    <x v="2"/>
    <x v="2"/>
    <s v="India"/>
    <n v="2013"/>
    <n v="5"/>
    <s v="Chennai Super Kings"/>
    <s v="CSK"/>
    <s v="Mumbai Indians"/>
    <x v="1"/>
    <x v="1"/>
    <s v="Standard"/>
    <x v="0"/>
    <n v="1"/>
  </r>
  <r>
    <n v="598076"/>
    <d v="2013-05-22T00:00:00"/>
    <n v="5"/>
    <n v="11"/>
    <x v="5"/>
    <s v="Feroz Shah Kotla"/>
    <n v="11"/>
    <x v="1"/>
    <n v="0"/>
    <n v="1"/>
    <n v="0"/>
    <x v="1"/>
    <n v="4"/>
    <n v="5"/>
    <n v="104"/>
    <n v="489"/>
    <n v="518"/>
    <s v="Delhi"/>
    <s v="India"/>
    <x v="2"/>
    <x v="2"/>
    <s v="India"/>
    <n v="2013"/>
    <n v="5"/>
    <s v="Rajasthan Royals"/>
    <s v="RR"/>
    <s v="Sunrisers Hyderabad"/>
    <x v="10"/>
    <x v="4"/>
    <s v="Standard"/>
    <x v="1"/>
    <n v="0"/>
  </r>
  <r>
    <n v="598077"/>
    <d v="2013-05-24T00:00:00"/>
    <n v="7"/>
    <n v="5"/>
    <x v="5"/>
    <s v="Eden Gardens"/>
    <n v="5"/>
    <x v="1"/>
    <n v="0"/>
    <n v="1"/>
    <n v="0"/>
    <x v="1"/>
    <n v="4"/>
    <n v="7"/>
    <n v="50"/>
    <n v="499"/>
    <n v="490"/>
    <s v="Kolkata"/>
    <s v="India"/>
    <x v="4"/>
    <x v="4"/>
    <s v="India"/>
    <n v="2013"/>
    <n v="5"/>
    <s v="Mumbai Indians"/>
    <s v="MI"/>
    <s v="Rajasthan Royals"/>
    <x v="2"/>
    <x v="7"/>
    <s v="Standard"/>
    <x v="1"/>
    <n v="0"/>
  </r>
  <r>
    <n v="598078"/>
    <d v="2013-05-26T00:00:00"/>
    <n v="3"/>
    <n v="7"/>
    <x v="5"/>
    <s v="Eden Gardens"/>
    <n v="7"/>
    <x v="1"/>
    <n v="0"/>
    <n v="1"/>
    <n v="0"/>
    <x v="0"/>
    <n v="23"/>
    <n v="7"/>
    <n v="221"/>
    <n v="482"/>
    <n v="490"/>
    <s v="Kolkata"/>
    <s v="India"/>
    <x v="4"/>
    <x v="4"/>
    <s v="India"/>
    <n v="2013"/>
    <n v="5"/>
    <s v="Chennai Super Kings"/>
    <s v="CSK"/>
    <s v="Mumbai Indians"/>
    <x v="3"/>
    <x v="7"/>
    <s v="Standard"/>
    <x v="0"/>
    <n v="1"/>
  </r>
  <r>
    <n v="729284"/>
    <d v="2014-04-16T00:00:00"/>
    <n v="7"/>
    <n v="1"/>
    <x v="6"/>
    <s v="Sheikh Zayed Stadium"/>
    <n v="1"/>
    <x v="1"/>
    <n v="0"/>
    <n v="1"/>
    <n v="0"/>
    <x v="0"/>
    <n v="41"/>
    <n v="1"/>
    <n v="9"/>
    <n v="481"/>
    <n v="501"/>
    <s v="Abu Dhabi"/>
    <s v="U.A.E"/>
    <x v="28"/>
    <x v="26"/>
    <s v="U.A.E"/>
    <n v="2014"/>
    <n v="4"/>
    <s v="Mumbai Indians"/>
    <s v="MI"/>
    <s v="Kolkata Knight Riders"/>
    <x v="6"/>
    <x v="0"/>
    <s v="Standard"/>
    <x v="0"/>
    <n v="1"/>
  </r>
  <r>
    <n v="729286"/>
    <d v="2014-04-17T00:00:00"/>
    <n v="6"/>
    <n v="2"/>
    <x v="6"/>
    <s v="Sharjah Cricket Stadium"/>
    <n v="2"/>
    <x v="0"/>
    <n v="0"/>
    <n v="1"/>
    <n v="0"/>
    <x v="1"/>
    <n v="8"/>
    <n v="2"/>
    <n v="382"/>
    <n v="472"/>
    <n v="489"/>
    <s v="Abu Dhabi"/>
    <s v="U.A.E"/>
    <x v="29"/>
    <x v="26"/>
    <s v="U.A.E"/>
    <n v="2014"/>
    <n v="4"/>
    <s v="Delhi Daredevils"/>
    <s v="DD"/>
    <s v="Royal Challengers Bangalore"/>
    <x v="0"/>
    <x v="3"/>
    <s v="Standard"/>
    <x v="1"/>
    <n v="1"/>
  </r>
  <r>
    <n v="729288"/>
    <d v="2014-04-18T00:00:00"/>
    <n v="3"/>
    <n v="4"/>
    <x v="6"/>
    <s v="Sheikh Zayed Stadium"/>
    <n v="3"/>
    <x v="1"/>
    <n v="0"/>
    <n v="1"/>
    <n v="0"/>
    <x v="1"/>
    <n v="6"/>
    <n v="4"/>
    <n v="305"/>
    <n v="501"/>
    <n v="499"/>
    <s v="Abu Dhabi"/>
    <s v="U.A.E"/>
    <x v="28"/>
    <x v="26"/>
    <s v="U.A.E"/>
    <n v="2014"/>
    <n v="4"/>
    <s v="Chennai Super Kings"/>
    <s v="CSK"/>
    <s v="Kings XI Punjab"/>
    <x v="1"/>
    <x v="5"/>
    <s v="Standard"/>
    <x v="1"/>
    <n v="0"/>
  </r>
  <r>
    <n v="729290"/>
    <d v="2014-04-18T00:00:00"/>
    <n v="11"/>
    <n v="5"/>
    <x v="6"/>
    <s v="Sheikh Zayed Stadium"/>
    <n v="5"/>
    <x v="0"/>
    <n v="0"/>
    <n v="1"/>
    <n v="0"/>
    <x v="1"/>
    <n v="4"/>
    <n v="5"/>
    <n v="85"/>
    <n v="474"/>
    <n v="501"/>
    <s v="Abu Dhabi"/>
    <s v="U.A.E"/>
    <x v="28"/>
    <x v="26"/>
    <s v="U.A.E"/>
    <n v="2014"/>
    <n v="4"/>
    <s v="Sunrisers Hyderabad"/>
    <s v="SRH"/>
    <s v="Rajasthan Royals"/>
    <x v="2"/>
    <x v="4"/>
    <s v="Standard"/>
    <x v="1"/>
    <n v="1"/>
  </r>
  <r>
    <n v="729292"/>
    <d v="2014-04-19T00:00:00"/>
    <n v="2"/>
    <n v="7"/>
    <x v="6"/>
    <s v="Dubai International Cricket Stadium"/>
    <n v="2"/>
    <x v="0"/>
    <n v="0"/>
    <n v="1"/>
    <n v="0"/>
    <x v="1"/>
    <n v="7"/>
    <n v="2"/>
    <n v="17"/>
    <n v="472"/>
    <n v="495"/>
    <s v="Abu Dhabi"/>
    <s v="U.A.E"/>
    <x v="30"/>
    <x v="26"/>
    <s v="U.A.E"/>
    <n v="2014"/>
    <n v="4"/>
    <s v="Royal Challengers Bangalore"/>
    <s v="RCB"/>
    <s v="Mumbai Indians"/>
    <x v="0"/>
    <x v="3"/>
    <s v="Standard"/>
    <x v="1"/>
    <n v="1"/>
  </r>
  <r>
    <n v="729294"/>
    <d v="2014-04-19T00:00:00"/>
    <n v="1"/>
    <n v="6"/>
    <x v="6"/>
    <s v="Dubai International Cricket Stadium"/>
    <n v="1"/>
    <x v="1"/>
    <n v="0"/>
    <n v="1"/>
    <n v="0"/>
    <x v="1"/>
    <n v="4"/>
    <n v="6"/>
    <n v="154"/>
    <n v="472"/>
    <n v="496"/>
    <s v="Abu Dhabi"/>
    <s v="U.A.E"/>
    <x v="30"/>
    <x v="26"/>
    <s v="U.A.E"/>
    <n v="2014"/>
    <n v="4"/>
    <s v="Kolkata Knight Riders"/>
    <s v="KKR"/>
    <s v="Delhi Daredevils"/>
    <x v="6"/>
    <x v="2"/>
    <s v="Standard"/>
    <x v="1"/>
    <n v="0"/>
  </r>
  <r>
    <n v="729296"/>
    <d v="2014-04-20T00:00:00"/>
    <n v="5"/>
    <n v="4"/>
    <x v="6"/>
    <s v="Sharjah Cricket Stadium"/>
    <n v="4"/>
    <x v="0"/>
    <n v="0"/>
    <n v="1"/>
    <n v="0"/>
    <x v="1"/>
    <n v="7"/>
    <n v="4"/>
    <n v="305"/>
    <n v="474"/>
    <n v="481"/>
    <s v="Abu Dhabi"/>
    <s v="U.A.E"/>
    <x v="29"/>
    <x v="26"/>
    <s v="U.A.E"/>
    <n v="2014"/>
    <n v="4"/>
    <s v="Rajasthan Royals"/>
    <s v="RR"/>
    <s v="Kings XI Punjab"/>
    <x v="5"/>
    <x v="5"/>
    <s v="Standard"/>
    <x v="1"/>
    <n v="1"/>
  </r>
  <r>
    <n v="729298"/>
    <d v="2014-04-21T00:00:00"/>
    <n v="3"/>
    <n v="6"/>
    <x v="6"/>
    <s v="Sheikh Zayed Stadium"/>
    <n v="3"/>
    <x v="1"/>
    <n v="0"/>
    <n v="1"/>
    <n v="0"/>
    <x v="0"/>
    <n v="93"/>
    <n v="3"/>
    <n v="21"/>
    <n v="501"/>
    <n v="499"/>
    <s v="Abu Dhabi"/>
    <s v="U.A.E"/>
    <x v="28"/>
    <x v="26"/>
    <s v="U.A.E"/>
    <n v="2014"/>
    <n v="4"/>
    <s v="Chennai Super Kings"/>
    <s v="CSK"/>
    <s v="Delhi Daredevils"/>
    <x v="1"/>
    <x v="1"/>
    <s v="Standard"/>
    <x v="0"/>
    <n v="1"/>
  </r>
  <r>
    <n v="729300"/>
    <d v="2014-04-22T00:00:00"/>
    <n v="4"/>
    <n v="11"/>
    <x v="6"/>
    <s v="Sharjah Cricket Stadium"/>
    <n v="11"/>
    <x v="0"/>
    <n v="0"/>
    <n v="1"/>
    <n v="0"/>
    <x v="0"/>
    <n v="72"/>
    <n v="4"/>
    <n v="305"/>
    <n v="481"/>
    <n v="489"/>
    <s v="Abu Dhabi"/>
    <s v="U.A.E"/>
    <x v="29"/>
    <x v="26"/>
    <s v="U.A.E"/>
    <n v="2014"/>
    <n v="4"/>
    <s v="Kings XI Punjab"/>
    <s v="KXIP"/>
    <s v="Sunrisers Hyderabad"/>
    <x v="10"/>
    <x v="5"/>
    <s v="Standard"/>
    <x v="0"/>
    <n v="0"/>
  </r>
  <r>
    <n v="729302"/>
    <d v="2014-04-23T00:00:00"/>
    <n v="5"/>
    <n v="3"/>
    <x v="6"/>
    <s v="Dubai International Cricket Stadium"/>
    <n v="5"/>
    <x v="0"/>
    <n v="0"/>
    <n v="1"/>
    <n v="0"/>
    <x v="0"/>
    <n v="7"/>
    <n v="3"/>
    <n v="35"/>
    <n v="482"/>
    <n v="501"/>
    <s v="Abu Dhabi"/>
    <s v="U.A.E"/>
    <x v="30"/>
    <x v="26"/>
    <s v="U.A.E"/>
    <n v="2014"/>
    <n v="4"/>
    <s v="Rajasthan Royals"/>
    <s v="RR"/>
    <s v="Chennai Super Kings"/>
    <x v="2"/>
    <x v="1"/>
    <s v="Standard"/>
    <x v="0"/>
    <n v="0"/>
  </r>
  <r>
    <n v="729304"/>
    <d v="2014-04-24T00:00:00"/>
    <n v="2"/>
    <n v="1"/>
    <x v="6"/>
    <s v="Sharjah Cricket Stadium"/>
    <n v="2"/>
    <x v="0"/>
    <n v="0"/>
    <n v="1"/>
    <n v="0"/>
    <x v="0"/>
    <n v="2"/>
    <n v="1"/>
    <n v="336"/>
    <n v="472"/>
    <n v="496"/>
    <s v="Abu Dhabi"/>
    <s v="U.A.E"/>
    <x v="29"/>
    <x v="26"/>
    <s v="U.A.E"/>
    <n v="2014"/>
    <n v="4"/>
    <s v="Royal Challengers Bangalore"/>
    <s v="RCB"/>
    <s v="Kolkata Knight Riders"/>
    <x v="0"/>
    <x v="0"/>
    <s v="Standard"/>
    <x v="0"/>
    <n v="0"/>
  </r>
  <r>
    <n v="729306"/>
    <d v="2014-04-25T00:00:00"/>
    <n v="11"/>
    <n v="6"/>
    <x v="6"/>
    <s v="Dubai International Cricket Stadium"/>
    <n v="11"/>
    <x v="1"/>
    <n v="0"/>
    <n v="1"/>
    <n v="0"/>
    <x v="0"/>
    <n v="4"/>
    <n v="11"/>
    <n v="254"/>
    <n v="481"/>
    <n v="489"/>
    <s v="Abu Dhabi"/>
    <s v="U.A.E"/>
    <x v="30"/>
    <x v="26"/>
    <s v="U.A.E"/>
    <n v="2014"/>
    <n v="4"/>
    <s v="Sunrisers Hyderabad"/>
    <s v="SRH"/>
    <s v="Delhi Daredevils"/>
    <x v="10"/>
    <x v="11"/>
    <s v="Standard"/>
    <x v="0"/>
    <n v="1"/>
  </r>
  <r>
    <n v="729308"/>
    <d v="2014-04-25T00:00:00"/>
    <n v="3"/>
    <n v="7"/>
    <x v="6"/>
    <s v="Dubai International Cricket Stadium"/>
    <n v="7"/>
    <x v="1"/>
    <n v="0"/>
    <n v="1"/>
    <n v="0"/>
    <x v="1"/>
    <n v="7"/>
    <n v="3"/>
    <n v="364"/>
    <n v="474"/>
    <n v="481"/>
    <s v="Abu Dhabi"/>
    <s v="U.A.E"/>
    <x v="30"/>
    <x v="26"/>
    <s v="U.A.E"/>
    <n v="2014"/>
    <n v="4"/>
    <s v="Chennai Super Kings"/>
    <s v="CSK"/>
    <s v="Mumbai Indians"/>
    <x v="3"/>
    <x v="1"/>
    <s v="Standard"/>
    <x v="1"/>
    <n v="0"/>
  </r>
  <r>
    <n v="729310"/>
    <d v="2014-04-26T00:00:00"/>
    <n v="5"/>
    <n v="2"/>
    <x v="6"/>
    <s v="Sheikh Zayed Stadium"/>
    <n v="5"/>
    <x v="0"/>
    <n v="0"/>
    <n v="1"/>
    <n v="0"/>
    <x v="1"/>
    <n v="6"/>
    <n v="5"/>
    <n v="370"/>
    <n v="482"/>
    <n v="499"/>
    <s v="Abu Dhabi"/>
    <s v="U.A.E"/>
    <x v="28"/>
    <x v="26"/>
    <s v="U.A.E"/>
    <n v="2014"/>
    <n v="4"/>
    <s v="Rajasthan Royals"/>
    <s v="RR"/>
    <s v="Royal Challengers Bangalore"/>
    <x v="2"/>
    <x v="4"/>
    <s v="Standard"/>
    <x v="1"/>
    <n v="1"/>
  </r>
  <r>
    <n v="729312"/>
    <d v="2014-04-26T00:00:00"/>
    <n v="1"/>
    <n v="4"/>
    <x v="6"/>
    <s v="Sheikh Zayed Stadium"/>
    <n v="1"/>
    <x v="0"/>
    <n v="0"/>
    <n v="1"/>
    <n v="0"/>
    <x v="0"/>
    <n v="23"/>
    <n v="4"/>
    <n v="367"/>
    <n v="482"/>
    <n v="501"/>
    <s v="Abu Dhabi"/>
    <s v="U.A.E"/>
    <x v="28"/>
    <x v="26"/>
    <s v="U.A.E"/>
    <n v="2014"/>
    <n v="4"/>
    <s v="Kolkata Knight Riders"/>
    <s v="KKR"/>
    <s v="Kings XI Punjab"/>
    <x v="6"/>
    <x v="5"/>
    <s v="Standard"/>
    <x v="0"/>
    <n v="0"/>
  </r>
  <r>
    <n v="729314"/>
    <d v="2014-04-27T00:00:00"/>
    <n v="6"/>
    <n v="7"/>
    <x v="6"/>
    <s v="Sharjah Cricket Stadium"/>
    <n v="7"/>
    <x v="1"/>
    <n v="0"/>
    <n v="1"/>
    <n v="0"/>
    <x v="1"/>
    <n v="6"/>
    <n v="6"/>
    <n v="185"/>
    <n v="472"/>
    <n v="496"/>
    <s v="Abu Dhabi"/>
    <s v="U.A.E"/>
    <x v="29"/>
    <x v="26"/>
    <s v="U.A.E"/>
    <n v="2014"/>
    <n v="4"/>
    <s v="Delhi Daredevils"/>
    <s v="DD"/>
    <s v="Mumbai Indians"/>
    <x v="3"/>
    <x v="2"/>
    <s v="Standard"/>
    <x v="1"/>
    <n v="0"/>
  </r>
  <r>
    <n v="729316"/>
    <d v="2014-04-27T00:00:00"/>
    <n v="11"/>
    <n v="3"/>
    <x v="6"/>
    <s v="Sharjah Cricket Stadium"/>
    <n v="11"/>
    <x v="1"/>
    <n v="0"/>
    <n v="1"/>
    <n v="0"/>
    <x v="1"/>
    <n v="5"/>
    <n v="3"/>
    <n v="147"/>
    <n v="495"/>
    <n v="496"/>
    <s v="Abu Dhabi"/>
    <s v="U.A.E"/>
    <x v="29"/>
    <x v="26"/>
    <s v="U.A.E"/>
    <n v="2014"/>
    <n v="4"/>
    <s v="Sunrisers Hyderabad"/>
    <s v="SRH"/>
    <s v="Chennai Super Kings"/>
    <x v="10"/>
    <x v="1"/>
    <s v="Standard"/>
    <x v="1"/>
    <n v="0"/>
  </r>
  <r>
    <n v="729318"/>
    <d v="2014-04-28T00:00:00"/>
    <n v="4"/>
    <n v="2"/>
    <x v="6"/>
    <s v="Dubai International Cricket Stadium"/>
    <n v="4"/>
    <x v="0"/>
    <n v="0"/>
    <n v="1"/>
    <n v="0"/>
    <x v="1"/>
    <n v="5"/>
    <n v="4"/>
    <n v="367"/>
    <n v="474"/>
    <n v="489"/>
    <s v="Abu Dhabi"/>
    <s v="U.A.E"/>
    <x v="30"/>
    <x v="26"/>
    <s v="U.A.E"/>
    <n v="2014"/>
    <n v="4"/>
    <s v="Kings XI Punjab"/>
    <s v="KXIP"/>
    <s v="Royal Challengers Bangalore"/>
    <x v="5"/>
    <x v="5"/>
    <s v="Standard"/>
    <x v="1"/>
    <n v="1"/>
  </r>
  <r>
    <n v="729320"/>
    <d v="2014-04-29T00:00:00"/>
    <n v="1"/>
    <n v="5"/>
    <x v="6"/>
    <s v="Sheikh Zayed Stadium"/>
    <n v="5"/>
    <x v="1"/>
    <n v="1"/>
    <n v="1"/>
    <n v="0"/>
    <x v="2"/>
    <s v="NULL"/>
    <n v="5"/>
    <n v="310"/>
    <n v="472"/>
    <n v="495"/>
    <s v="Abu Dhabi"/>
    <s v="U.A.E"/>
    <x v="28"/>
    <x v="26"/>
    <s v="U.A.E"/>
    <n v="2014"/>
    <n v="4"/>
    <s v="Kolkata Knight Riders"/>
    <s v="KKR"/>
    <s v="Rajasthan Royals"/>
    <x v="2"/>
    <x v="4"/>
    <s v="Non-Standard"/>
    <x v="2"/>
    <n v="1"/>
  </r>
  <r>
    <n v="729322"/>
    <d v="2014-04-30T00:00:00"/>
    <n v="7"/>
    <n v="11"/>
    <x v="6"/>
    <s v="Dubai International Cricket Stadium"/>
    <n v="7"/>
    <x v="0"/>
    <n v="0"/>
    <n v="1"/>
    <n v="0"/>
    <x v="0"/>
    <n v="15"/>
    <n v="11"/>
    <n v="299"/>
    <n v="482"/>
    <n v="481"/>
    <s v="Abu Dhabi"/>
    <s v="U.A.E"/>
    <x v="30"/>
    <x v="26"/>
    <s v="U.A.E"/>
    <n v="2014"/>
    <n v="4"/>
    <s v="Mumbai Indians"/>
    <s v="MI"/>
    <s v="Sunrisers Hyderabad"/>
    <x v="3"/>
    <x v="11"/>
    <s v="Standard"/>
    <x v="0"/>
    <n v="0"/>
  </r>
  <r>
    <n v="733976"/>
    <d v="2014-05-02T00:00:00"/>
    <n v="3"/>
    <n v="1"/>
    <x v="6"/>
    <s v="JSCA International Stadium Complex"/>
    <n v="3"/>
    <x v="1"/>
    <n v="0"/>
    <n v="1"/>
    <n v="0"/>
    <x v="0"/>
    <n v="34"/>
    <n v="3"/>
    <n v="35"/>
    <n v="495"/>
    <n v="500"/>
    <s v="Ranchi"/>
    <s v="India"/>
    <x v="27"/>
    <x v="25"/>
    <s v="India"/>
    <n v="2014"/>
    <n v="5"/>
    <s v="Chennai Super Kings"/>
    <s v="CSK"/>
    <s v="Kolkata Knight Riders"/>
    <x v="1"/>
    <x v="1"/>
    <s v="Standard"/>
    <x v="0"/>
    <n v="1"/>
  </r>
  <r>
    <n v="733978"/>
    <d v="2014-05-03T00:00:00"/>
    <n v="7"/>
    <n v="4"/>
    <x v="6"/>
    <s v="Wankhede Stadium"/>
    <n v="4"/>
    <x v="1"/>
    <n v="0"/>
    <n v="1"/>
    <n v="0"/>
    <x v="1"/>
    <n v="5"/>
    <n v="7"/>
    <n v="372"/>
    <n v="497"/>
    <n v="499"/>
    <s v="Mumbai"/>
    <s v="India"/>
    <x v="3"/>
    <x v="3"/>
    <s v="India"/>
    <n v="2014"/>
    <n v="5"/>
    <s v="Mumbai Indians"/>
    <s v="MI"/>
    <s v="Kings XI Punjab"/>
    <x v="5"/>
    <x v="7"/>
    <s v="Standard"/>
    <x v="1"/>
    <n v="0"/>
  </r>
  <r>
    <n v="733980"/>
    <d v="2014-05-03T00:00:00"/>
    <n v="6"/>
    <n v="5"/>
    <x v="6"/>
    <s v="Feroz Shah Kotla"/>
    <n v="5"/>
    <x v="0"/>
    <n v="0"/>
    <n v="1"/>
    <n v="0"/>
    <x v="1"/>
    <n v="7"/>
    <n v="5"/>
    <n v="339"/>
    <n v="485"/>
    <n v="489"/>
    <s v="Delhi"/>
    <s v="India"/>
    <x v="2"/>
    <x v="2"/>
    <s v="India"/>
    <n v="2014"/>
    <n v="5"/>
    <s v="Delhi Daredevils"/>
    <s v="DD"/>
    <s v="Rajasthan Royals"/>
    <x v="2"/>
    <x v="4"/>
    <s v="Standard"/>
    <x v="1"/>
    <n v="1"/>
  </r>
  <r>
    <n v="733982"/>
    <d v="2014-05-04T00:00:00"/>
    <n v="2"/>
    <n v="11"/>
    <x v="6"/>
    <s v="M Chinnaswamy Stadium"/>
    <n v="2"/>
    <x v="0"/>
    <n v="0"/>
    <n v="1"/>
    <n v="0"/>
    <x v="1"/>
    <n v="4"/>
    <n v="2"/>
    <n v="110"/>
    <n v="482"/>
    <n v="496"/>
    <s v="Bangalore"/>
    <s v="India"/>
    <x v="0"/>
    <x v="0"/>
    <s v="India"/>
    <n v="2014"/>
    <n v="5"/>
    <s v="Royal Challengers Bangalore"/>
    <s v="RCB"/>
    <s v="Sunrisers Hyderabad"/>
    <x v="0"/>
    <x v="3"/>
    <s v="Standard"/>
    <x v="1"/>
    <n v="1"/>
  </r>
  <r>
    <n v="733984"/>
    <d v="2014-05-05T00:00:00"/>
    <n v="5"/>
    <n v="1"/>
    <x v="6"/>
    <s v="Sardar Patel Stadium, Motera"/>
    <n v="1"/>
    <x v="0"/>
    <n v="0"/>
    <n v="1"/>
    <n v="0"/>
    <x v="0"/>
    <n v="10"/>
    <n v="5"/>
    <n v="370"/>
    <n v="500"/>
    <n v="498"/>
    <s v="Ahmedabad"/>
    <s v="India"/>
    <x v="18"/>
    <x v="16"/>
    <s v="India"/>
    <n v="2014"/>
    <n v="5"/>
    <s v="Rajasthan Royals"/>
    <s v="RR"/>
    <s v="Kolkata Knight Riders"/>
    <x v="6"/>
    <x v="4"/>
    <s v="Standard"/>
    <x v="0"/>
    <n v="0"/>
  </r>
  <r>
    <n v="733986"/>
    <d v="2014-05-05T00:00:00"/>
    <n v="6"/>
    <n v="3"/>
    <x v="6"/>
    <s v="Feroz Shah Kotla"/>
    <n v="3"/>
    <x v="0"/>
    <n v="0"/>
    <n v="1"/>
    <n v="0"/>
    <x v="1"/>
    <n v="8"/>
    <n v="3"/>
    <n v="147"/>
    <n v="502"/>
    <n v="497"/>
    <s v="Delhi"/>
    <s v="India"/>
    <x v="2"/>
    <x v="2"/>
    <s v="India"/>
    <n v="2014"/>
    <n v="5"/>
    <s v="Delhi Daredevils"/>
    <s v="DD"/>
    <s v="Chennai Super Kings"/>
    <x v="1"/>
    <x v="1"/>
    <s v="Standard"/>
    <x v="1"/>
    <n v="1"/>
  </r>
  <r>
    <n v="733988"/>
    <d v="2014-05-06T00:00:00"/>
    <n v="7"/>
    <n v="2"/>
    <x v="6"/>
    <s v="Wankhede Stadium"/>
    <n v="2"/>
    <x v="0"/>
    <n v="0"/>
    <n v="1"/>
    <n v="0"/>
    <x v="0"/>
    <n v="19"/>
    <n v="7"/>
    <n v="57"/>
    <n v="489"/>
    <n v="503"/>
    <s v="Mumbai"/>
    <s v="India"/>
    <x v="3"/>
    <x v="3"/>
    <s v="India"/>
    <n v="2014"/>
    <n v="5"/>
    <s v="Mumbai Indians"/>
    <s v="MI"/>
    <s v="Royal Challengers Bangalore"/>
    <x v="0"/>
    <x v="7"/>
    <s v="Standard"/>
    <x v="0"/>
    <n v="0"/>
  </r>
  <r>
    <n v="733990"/>
    <d v="2014-05-07T00:00:00"/>
    <n v="6"/>
    <n v="1"/>
    <x v="6"/>
    <s v="Feroz Shah Kotla"/>
    <n v="6"/>
    <x v="1"/>
    <n v="0"/>
    <n v="1"/>
    <n v="0"/>
    <x v="1"/>
    <n v="8"/>
    <n v="1"/>
    <n v="40"/>
    <n v="497"/>
    <n v="499"/>
    <s v="Delhi"/>
    <s v="India"/>
    <x v="2"/>
    <x v="2"/>
    <s v="India"/>
    <n v="2014"/>
    <n v="5"/>
    <s v="Delhi Daredevils"/>
    <s v="DD"/>
    <s v="Kolkata Knight Riders"/>
    <x v="7"/>
    <x v="0"/>
    <s v="Standard"/>
    <x v="1"/>
    <n v="0"/>
  </r>
  <r>
    <n v="733992"/>
    <d v="2014-05-07T00:00:00"/>
    <n v="4"/>
    <n v="3"/>
    <x v="6"/>
    <s v="Barabati Stadium"/>
    <n v="3"/>
    <x v="0"/>
    <n v="0"/>
    <n v="1"/>
    <n v="0"/>
    <x v="0"/>
    <n v="44"/>
    <n v="4"/>
    <n v="305"/>
    <n v="482"/>
    <n v="506"/>
    <s v="Cuttack"/>
    <s v="India"/>
    <x v="19"/>
    <x v="17"/>
    <s v="India"/>
    <n v="2014"/>
    <n v="5"/>
    <s v="Kings XI Punjab"/>
    <s v="KXIP"/>
    <s v="Chennai Super Kings"/>
    <x v="1"/>
    <x v="5"/>
    <s v="Standard"/>
    <x v="0"/>
    <n v="0"/>
  </r>
  <r>
    <n v="733994"/>
    <d v="2014-05-08T00:00:00"/>
    <n v="5"/>
    <n v="11"/>
    <x v="6"/>
    <s v="Sardar Patel Stadium, Motera"/>
    <n v="5"/>
    <x v="0"/>
    <n v="0"/>
    <n v="1"/>
    <n v="0"/>
    <x v="0"/>
    <n v="32"/>
    <n v="11"/>
    <n v="299"/>
    <n v="495"/>
    <n v="500"/>
    <s v="Ahmedabad"/>
    <s v="India"/>
    <x v="18"/>
    <x v="16"/>
    <s v="India"/>
    <n v="2014"/>
    <n v="5"/>
    <s v="Rajasthan Royals"/>
    <s v="RR"/>
    <s v="Sunrisers Hyderabad"/>
    <x v="2"/>
    <x v="11"/>
    <s v="Standard"/>
    <x v="0"/>
    <n v="0"/>
  </r>
  <r>
    <n v="733996"/>
    <d v="2014-05-09T00:00:00"/>
    <n v="2"/>
    <n v="4"/>
    <x v="6"/>
    <s v="M Chinnaswamy Stadium"/>
    <n v="2"/>
    <x v="0"/>
    <n v="0"/>
    <n v="1"/>
    <n v="0"/>
    <x v="0"/>
    <n v="32"/>
    <n v="4"/>
    <n v="367"/>
    <n v="489"/>
    <n v="503"/>
    <s v="Bangalore"/>
    <s v="India"/>
    <x v="0"/>
    <x v="0"/>
    <s v="India"/>
    <n v="2014"/>
    <n v="5"/>
    <s v="Royal Challengers Bangalore"/>
    <s v="RCB"/>
    <s v="Kings XI Punjab"/>
    <x v="0"/>
    <x v="5"/>
    <s v="Standard"/>
    <x v="0"/>
    <n v="0"/>
  </r>
  <r>
    <n v="733998"/>
    <d v="2014-05-10T00:00:00"/>
    <n v="6"/>
    <n v="11"/>
    <x v="6"/>
    <s v="Feroz Shah Kotla"/>
    <n v="11"/>
    <x v="0"/>
    <n v="0"/>
    <n v="1"/>
    <n v="1"/>
    <x v="1"/>
    <n v="8"/>
    <n v="11"/>
    <n v="94"/>
    <n v="502"/>
    <n v="497"/>
    <s v="Delhi"/>
    <s v="India"/>
    <x v="2"/>
    <x v="2"/>
    <s v="India"/>
    <n v="2014"/>
    <n v="5"/>
    <s v="Delhi Daredevils"/>
    <s v="DD"/>
    <s v="Sunrisers Hyderabad"/>
    <x v="10"/>
    <x v="11"/>
    <s v="Standard"/>
    <x v="1"/>
    <n v="1"/>
  </r>
  <r>
    <n v="734000"/>
    <d v="2014-05-10T00:00:00"/>
    <n v="7"/>
    <n v="3"/>
    <x v="6"/>
    <s v="Wankhede Stadium"/>
    <n v="3"/>
    <x v="0"/>
    <n v="0"/>
    <n v="1"/>
    <n v="0"/>
    <x v="1"/>
    <n v="4"/>
    <n v="3"/>
    <n v="147"/>
    <n v="482"/>
    <n v="496"/>
    <s v="Mumbai"/>
    <s v="India"/>
    <x v="3"/>
    <x v="3"/>
    <s v="India"/>
    <n v="2014"/>
    <n v="5"/>
    <s v="Mumbai Indians"/>
    <s v="MI"/>
    <s v="Chennai Super Kings"/>
    <x v="1"/>
    <x v="1"/>
    <s v="Standard"/>
    <x v="1"/>
    <n v="1"/>
  </r>
  <r>
    <n v="734002"/>
    <d v="2014-05-11T00:00:00"/>
    <n v="4"/>
    <n v="1"/>
    <x v="6"/>
    <s v="Barabati Stadium"/>
    <n v="1"/>
    <x v="0"/>
    <n v="0"/>
    <n v="1"/>
    <n v="0"/>
    <x v="1"/>
    <n v="9"/>
    <n v="1"/>
    <n v="40"/>
    <n v="500"/>
    <n v="498"/>
    <s v="Cuttack"/>
    <s v="India"/>
    <x v="19"/>
    <x v="17"/>
    <s v="India"/>
    <n v="2014"/>
    <n v="5"/>
    <s v="Kings XI Punjab"/>
    <s v="KXIP"/>
    <s v="Kolkata Knight Riders"/>
    <x v="6"/>
    <x v="0"/>
    <s v="Standard"/>
    <x v="1"/>
    <n v="1"/>
  </r>
  <r>
    <n v="734004"/>
    <d v="2014-05-11T00:00:00"/>
    <n v="2"/>
    <n v="5"/>
    <x v="6"/>
    <s v="M Chinnaswamy Stadium"/>
    <n v="2"/>
    <x v="1"/>
    <n v="0"/>
    <n v="1"/>
    <n v="0"/>
    <x v="1"/>
    <n v="5"/>
    <n v="5"/>
    <n v="310"/>
    <n v="489"/>
    <n v="518"/>
    <s v="Bangalore"/>
    <s v="India"/>
    <x v="0"/>
    <x v="0"/>
    <s v="India"/>
    <n v="2014"/>
    <n v="5"/>
    <s v="Royal Challengers Bangalore"/>
    <s v="RCB"/>
    <s v="Rajasthan Royals"/>
    <x v="0"/>
    <x v="4"/>
    <s v="Standard"/>
    <x v="1"/>
    <n v="0"/>
  </r>
  <r>
    <n v="734006"/>
    <d v="2014-05-12T00:00:00"/>
    <n v="11"/>
    <n v="7"/>
    <x v="6"/>
    <s v="Rajiv Gandhi International Stadium, Uppal"/>
    <n v="11"/>
    <x v="1"/>
    <n v="0"/>
    <n v="1"/>
    <n v="0"/>
    <x v="1"/>
    <n v="7"/>
    <n v="7"/>
    <n v="208"/>
    <n v="482"/>
    <n v="496"/>
    <s v="Hyderabad"/>
    <s v="India"/>
    <x v="6"/>
    <x v="6"/>
    <s v="India"/>
    <n v="2014"/>
    <n v="5"/>
    <s v="Sunrisers Hyderabad"/>
    <s v="SRH"/>
    <s v="Mumbai Indians"/>
    <x v="10"/>
    <x v="7"/>
    <s v="Standard"/>
    <x v="1"/>
    <n v="0"/>
  </r>
  <r>
    <n v="734008"/>
    <d v="2014-05-13T00:00:00"/>
    <n v="3"/>
    <n v="5"/>
    <x v="6"/>
    <s v="JSCA International Stadium Complex"/>
    <n v="5"/>
    <x v="1"/>
    <n v="0"/>
    <n v="1"/>
    <n v="0"/>
    <x v="1"/>
    <n v="5"/>
    <n v="3"/>
    <n v="35"/>
    <n v="497"/>
    <n v="499"/>
    <s v="Ranchi"/>
    <s v="India"/>
    <x v="27"/>
    <x v="25"/>
    <s v="India"/>
    <n v="2014"/>
    <n v="5"/>
    <s v="Chennai Super Kings"/>
    <s v="CSK"/>
    <s v="Rajasthan Royals"/>
    <x v="2"/>
    <x v="1"/>
    <s v="Standard"/>
    <x v="1"/>
    <n v="0"/>
  </r>
  <r>
    <n v="734010"/>
    <d v="2014-05-13T00:00:00"/>
    <n v="2"/>
    <n v="6"/>
    <x v="6"/>
    <s v="M Chinnaswamy Stadium"/>
    <n v="6"/>
    <x v="0"/>
    <n v="0"/>
    <n v="1"/>
    <n v="0"/>
    <x v="0"/>
    <n v="16"/>
    <n v="2"/>
    <n v="27"/>
    <n v="503"/>
    <n v="518"/>
    <s v="Bangalore"/>
    <s v="India"/>
    <x v="0"/>
    <x v="0"/>
    <s v="India"/>
    <n v="2014"/>
    <n v="5"/>
    <s v="Royal Challengers Bangalore"/>
    <s v="RCB"/>
    <s v="Delhi Daredevils"/>
    <x v="7"/>
    <x v="3"/>
    <s v="Standard"/>
    <x v="0"/>
    <n v="0"/>
  </r>
  <r>
    <n v="734012"/>
    <d v="2014-05-14T00:00:00"/>
    <n v="11"/>
    <n v="4"/>
    <x v="6"/>
    <s v="Rajiv Gandhi International Stadium, Uppal"/>
    <n v="4"/>
    <x v="0"/>
    <n v="0"/>
    <n v="1"/>
    <n v="0"/>
    <x v="1"/>
    <n v="6"/>
    <n v="4"/>
    <n v="62"/>
    <n v="496"/>
    <n v="506"/>
    <s v="Hyderabad"/>
    <s v="India"/>
    <x v="6"/>
    <x v="6"/>
    <s v="India"/>
    <n v="2014"/>
    <n v="5"/>
    <s v="Sunrisers Hyderabad"/>
    <s v="SRH"/>
    <s v="Kings XI Punjab"/>
    <x v="5"/>
    <x v="5"/>
    <s v="Standard"/>
    <x v="1"/>
    <n v="1"/>
  </r>
  <r>
    <n v="734014"/>
    <d v="2014-05-14T00:00:00"/>
    <n v="1"/>
    <n v="7"/>
    <x v="6"/>
    <s v="Barabati Stadium"/>
    <n v="1"/>
    <x v="0"/>
    <n v="0"/>
    <n v="1"/>
    <n v="0"/>
    <x v="1"/>
    <n v="6"/>
    <n v="1"/>
    <n v="46"/>
    <n v="495"/>
    <n v="500"/>
    <s v="Cuttack"/>
    <s v="India"/>
    <x v="19"/>
    <x v="17"/>
    <s v="India"/>
    <n v="2014"/>
    <n v="5"/>
    <s v="Kolkata Knight Riders"/>
    <s v="KKR"/>
    <s v="Mumbai Indians"/>
    <x v="6"/>
    <x v="0"/>
    <s v="Standard"/>
    <x v="1"/>
    <n v="1"/>
  </r>
  <r>
    <n v="734016"/>
    <d v="2014-05-15T00:00:00"/>
    <n v="5"/>
    <n v="6"/>
    <x v="6"/>
    <s v="Sardar Patel Stadium, Motera"/>
    <n v="6"/>
    <x v="0"/>
    <n v="0"/>
    <n v="1"/>
    <n v="0"/>
    <x v="0"/>
    <n v="62"/>
    <n v="5"/>
    <n v="85"/>
    <n v="489"/>
    <n v="518"/>
    <s v="Ahmedabad"/>
    <s v="India"/>
    <x v="18"/>
    <x v="16"/>
    <s v="India"/>
    <n v="2014"/>
    <n v="5"/>
    <s v="Rajasthan Royals"/>
    <s v="RR"/>
    <s v="Delhi Daredevils"/>
    <x v="7"/>
    <x v="4"/>
    <s v="Standard"/>
    <x v="0"/>
    <n v="0"/>
  </r>
  <r>
    <n v="734018"/>
    <d v="2014-05-18T00:00:00"/>
    <n v="3"/>
    <n v="2"/>
    <x v="6"/>
    <s v="JSCA International Stadium Complex"/>
    <n v="3"/>
    <x v="1"/>
    <n v="0"/>
    <n v="1"/>
    <n v="0"/>
    <x v="1"/>
    <n v="5"/>
    <n v="2"/>
    <n v="110"/>
    <n v="497"/>
    <n v="499"/>
    <s v="Ranchi"/>
    <s v="India"/>
    <x v="27"/>
    <x v="25"/>
    <s v="India"/>
    <n v="2014"/>
    <n v="5"/>
    <s v="Chennai Super Kings"/>
    <s v="CSK"/>
    <s v="Royal Challengers Bangalore"/>
    <x v="1"/>
    <x v="3"/>
    <s v="Standard"/>
    <x v="1"/>
    <n v="0"/>
  </r>
  <r>
    <n v="734020"/>
    <d v="2014-05-18T00:00:00"/>
    <n v="11"/>
    <n v="1"/>
    <x v="6"/>
    <s v="Rajiv Gandhi International Stadium, Uppal"/>
    <n v="11"/>
    <x v="1"/>
    <n v="0"/>
    <n v="1"/>
    <n v="0"/>
    <x v="1"/>
    <n v="7"/>
    <n v="1"/>
    <n v="232"/>
    <n v="500"/>
    <n v="498"/>
    <s v="Hyderabad"/>
    <s v="India"/>
    <x v="6"/>
    <x v="6"/>
    <s v="India"/>
    <n v="2014"/>
    <n v="5"/>
    <s v="Sunrisers Hyderabad"/>
    <s v="SRH"/>
    <s v="Kolkata Knight Riders"/>
    <x v="10"/>
    <x v="0"/>
    <s v="Standard"/>
    <x v="1"/>
    <n v="0"/>
  </r>
  <r>
    <n v="734022"/>
    <d v="2014-05-19T00:00:00"/>
    <n v="5"/>
    <n v="7"/>
    <x v="6"/>
    <s v="Sardar Patel Stadium, Motera"/>
    <n v="7"/>
    <x v="1"/>
    <n v="0"/>
    <n v="1"/>
    <n v="0"/>
    <x v="0"/>
    <n v="25"/>
    <n v="7"/>
    <n v="19"/>
    <n v="489"/>
    <n v="518"/>
    <s v="Ahmedabad"/>
    <s v="India"/>
    <x v="18"/>
    <x v="16"/>
    <s v="India"/>
    <n v="2014"/>
    <n v="5"/>
    <s v="Rajasthan Royals"/>
    <s v="RR"/>
    <s v="Mumbai Indians"/>
    <x v="3"/>
    <x v="7"/>
    <s v="Standard"/>
    <x v="0"/>
    <n v="1"/>
  </r>
  <r>
    <n v="734024"/>
    <d v="2014-05-19T00:00:00"/>
    <n v="6"/>
    <n v="4"/>
    <x v="6"/>
    <s v="Feroz Shah Kotla"/>
    <n v="4"/>
    <x v="0"/>
    <n v="0"/>
    <n v="1"/>
    <n v="0"/>
    <x v="1"/>
    <n v="4"/>
    <n v="4"/>
    <n v="374"/>
    <n v="482"/>
    <n v="506"/>
    <s v="Delhi"/>
    <s v="India"/>
    <x v="2"/>
    <x v="2"/>
    <s v="India"/>
    <n v="2014"/>
    <n v="5"/>
    <s v="Delhi Daredevils"/>
    <s v="DD"/>
    <s v="Kings XI Punjab"/>
    <x v="5"/>
    <x v="5"/>
    <s v="Standard"/>
    <x v="1"/>
    <n v="1"/>
  </r>
  <r>
    <n v="734026"/>
    <d v="2014-05-20T00:00:00"/>
    <n v="11"/>
    <n v="2"/>
    <x v="6"/>
    <s v="Rajiv Gandhi International Stadium, Uppal"/>
    <n v="2"/>
    <x v="1"/>
    <n v="0"/>
    <n v="1"/>
    <n v="0"/>
    <x v="1"/>
    <n v="7"/>
    <n v="11"/>
    <n v="187"/>
    <n v="495"/>
    <n v="500"/>
    <s v="Hyderabad"/>
    <s v="India"/>
    <x v="6"/>
    <x v="6"/>
    <s v="India"/>
    <n v="2014"/>
    <n v="5"/>
    <s v="Sunrisers Hyderabad"/>
    <s v="SRH"/>
    <s v="Royal Challengers Bangalore"/>
    <x v="0"/>
    <x v="11"/>
    <s v="Standard"/>
    <x v="1"/>
    <n v="0"/>
  </r>
  <r>
    <n v="734028"/>
    <d v="2014-05-20T00:00:00"/>
    <n v="1"/>
    <n v="3"/>
    <x v="6"/>
    <s v="Eden Gardens"/>
    <n v="1"/>
    <x v="0"/>
    <n v="0"/>
    <n v="1"/>
    <n v="0"/>
    <x v="1"/>
    <n v="8"/>
    <n v="1"/>
    <n v="46"/>
    <n v="502"/>
    <n v="499"/>
    <s v="Kolkata"/>
    <s v="India"/>
    <x v="4"/>
    <x v="4"/>
    <s v="India"/>
    <n v="2014"/>
    <n v="5"/>
    <s v="Kolkata Knight Riders"/>
    <s v="KKR"/>
    <s v="Chennai Super Kings"/>
    <x v="6"/>
    <x v="0"/>
    <s v="Standard"/>
    <x v="1"/>
    <n v="1"/>
  </r>
  <r>
    <n v="734030"/>
    <d v="2014-05-21T00:00:00"/>
    <n v="4"/>
    <n v="7"/>
    <x v="6"/>
    <s v="Punjab Cricket Association Stadium, Mohali"/>
    <n v="7"/>
    <x v="0"/>
    <n v="0"/>
    <n v="1"/>
    <n v="0"/>
    <x v="1"/>
    <n v="7"/>
    <n v="7"/>
    <n v="383"/>
    <n v="482"/>
    <n v="496"/>
    <s v="Chandigarh"/>
    <s v="India"/>
    <x v="1"/>
    <x v="1"/>
    <s v="India"/>
    <n v="2014"/>
    <n v="5"/>
    <s v="Kings XI Punjab"/>
    <s v="KXIP"/>
    <s v="Mumbai Indians"/>
    <x v="3"/>
    <x v="7"/>
    <s v="Standard"/>
    <x v="1"/>
    <n v="1"/>
  </r>
  <r>
    <n v="734032"/>
    <d v="2014-05-22T00:00:00"/>
    <n v="1"/>
    <n v="2"/>
    <x v="6"/>
    <s v="Eden Gardens"/>
    <n v="2"/>
    <x v="0"/>
    <n v="0"/>
    <n v="1"/>
    <n v="0"/>
    <x v="0"/>
    <n v="30"/>
    <n v="1"/>
    <n v="46"/>
    <n v="495"/>
    <n v="498"/>
    <s v="Kolkata"/>
    <s v="India"/>
    <x v="4"/>
    <x v="4"/>
    <s v="India"/>
    <n v="2014"/>
    <n v="5"/>
    <s v="Kolkata Knight Riders"/>
    <s v="KKR"/>
    <s v="Royal Challengers Bangalore"/>
    <x v="0"/>
    <x v="0"/>
    <s v="Standard"/>
    <x v="0"/>
    <n v="0"/>
  </r>
  <r>
    <n v="734034"/>
    <d v="2014-05-22T00:00:00"/>
    <n v="3"/>
    <n v="11"/>
    <x v="6"/>
    <s v="JSCA International Stadium Complex"/>
    <n v="11"/>
    <x v="0"/>
    <n v="0"/>
    <n v="1"/>
    <n v="0"/>
    <x v="1"/>
    <n v="6"/>
    <n v="11"/>
    <n v="187"/>
    <n v="497"/>
    <n v="499"/>
    <s v="Ranchi"/>
    <s v="India"/>
    <x v="27"/>
    <x v="25"/>
    <s v="India"/>
    <n v="2014"/>
    <n v="5"/>
    <s v="Chennai Super Kings"/>
    <s v="CSK"/>
    <s v="Sunrisers Hyderabad"/>
    <x v="10"/>
    <x v="11"/>
    <s v="Standard"/>
    <x v="1"/>
    <n v="1"/>
  </r>
  <r>
    <n v="734036"/>
    <d v="2014-05-23T00:00:00"/>
    <n v="7"/>
    <n v="6"/>
    <x v="6"/>
    <s v="Wankhede Stadium"/>
    <n v="6"/>
    <x v="0"/>
    <n v="0"/>
    <n v="1"/>
    <n v="0"/>
    <x v="0"/>
    <n v="15"/>
    <n v="7"/>
    <n v="19"/>
    <n v="489"/>
    <n v="518"/>
    <s v="Mumbai"/>
    <s v="India"/>
    <x v="3"/>
    <x v="3"/>
    <s v="India"/>
    <n v="2014"/>
    <n v="5"/>
    <s v="Mumbai Indians"/>
    <s v="MI"/>
    <s v="Delhi Daredevils"/>
    <x v="7"/>
    <x v="7"/>
    <s v="Standard"/>
    <x v="0"/>
    <n v="0"/>
  </r>
  <r>
    <n v="734038"/>
    <d v="2014-05-23T00:00:00"/>
    <n v="4"/>
    <n v="5"/>
    <x v="6"/>
    <s v="Punjab Cricket Association Stadium, Mohali"/>
    <n v="5"/>
    <x v="0"/>
    <n v="0"/>
    <n v="1"/>
    <n v="0"/>
    <x v="0"/>
    <n v="16"/>
    <n v="4"/>
    <n v="100"/>
    <n v="482"/>
    <n v="506"/>
    <s v="Chandigarh"/>
    <s v="India"/>
    <x v="1"/>
    <x v="1"/>
    <s v="India"/>
    <n v="2014"/>
    <n v="5"/>
    <s v="Kings XI Punjab"/>
    <s v="KXIP"/>
    <s v="Rajasthan Royals"/>
    <x v="2"/>
    <x v="5"/>
    <s v="Standard"/>
    <x v="0"/>
    <n v="0"/>
  </r>
  <r>
    <n v="734040"/>
    <d v="2014-05-24T00:00:00"/>
    <n v="2"/>
    <n v="3"/>
    <x v="6"/>
    <s v="M Chinnaswamy Stadium"/>
    <n v="3"/>
    <x v="0"/>
    <n v="0"/>
    <n v="1"/>
    <n v="0"/>
    <x v="1"/>
    <n v="8"/>
    <n v="3"/>
    <n v="20"/>
    <n v="495"/>
    <n v="500"/>
    <s v="Bangalore"/>
    <s v="India"/>
    <x v="0"/>
    <x v="0"/>
    <s v="India"/>
    <n v="2014"/>
    <n v="5"/>
    <s v="Royal Challengers Bangalore"/>
    <s v="RCB"/>
    <s v="Chennai Super Kings"/>
    <x v="1"/>
    <x v="1"/>
    <s v="Standard"/>
    <x v="1"/>
    <n v="1"/>
  </r>
  <r>
    <n v="734042"/>
    <d v="2014-05-24T00:00:00"/>
    <n v="1"/>
    <n v="11"/>
    <x v="6"/>
    <s v="Eden Gardens"/>
    <n v="1"/>
    <x v="0"/>
    <n v="0"/>
    <n v="1"/>
    <n v="0"/>
    <x v="1"/>
    <n v="4"/>
    <n v="1"/>
    <n v="31"/>
    <n v="502"/>
    <n v="497"/>
    <s v="Kolkata"/>
    <s v="India"/>
    <x v="4"/>
    <x v="4"/>
    <s v="India"/>
    <n v="2014"/>
    <n v="5"/>
    <s v="Kolkata Knight Riders"/>
    <s v="KKR"/>
    <s v="Sunrisers Hyderabad"/>
    <x v="6"/>
    <x v="0"/>
    <s v="Standard"/>
    <x v="1"/>
    <n v="1"/>
  </r>
  <r>
    <n v="734044"/>
    <d v="2014-05-25T00:00:00"/>
    <n v="4"/>
    <n v="6"/>
    <x v="6"/>
    <s v="Punjab Cricket Association Stadium, Mohali"/>
    <n v="4"/>
    <x v="0"/>
    <n v="0"/>
    <n v="1"/>
    <n v="0"/>
    <x v="1"/>
    <n v="7"/>
    <n v="4"/>
    <n v="345"/>
    <n v="482"/>
    <n v="496"/>
    <s v="Chandigarh"/>
    <s v="India"/>
    <x v="1"/>
    <x v="1"/>
    <s v="India"/>
    <n v="2014"/>
    <n v="5"/>
    <s v="Kings XI Punjab"/>
    <s v="KXIP"/>
    <s v="Delhi Daredevils"/>
    <x v="5"/>
    <x v="5"/>
    <s v="Standard"/>
    <x v="1"/>
    <n v="1"/>
  </r>
  <r>
    <n v="734046"/>
    <d v="2014-05-25T00:00:00"/>
    <n v="7"/>
    <n v="5"/>
    <x v="6"/>
    <s v="Wankhede Stadium"/>
    <n v="7"/>
    <x v="0"/>
    <n v="0"/>
    <n v="1"/>
    <n v="0"/>
    <x v="1"/>
    <n v="5"/>
    <n v="7"/>
    <n v="372"/>
    <n v="503"/>
    <n v="518"/>
    <s v="Mumbai"/>
    <s v="India"/>
    <x v="3"/>
    <x v="3"/>
    <s v="India"/>
    <n v="2014"/>
    <n v="5"/>
    <s v="Mumbai Indians"/>
    <s v="MI"/>
    <s v="Rajasthan Royals"/>
    <x v="3"/>
    <x v="7"/>
    <s v="Standard"/>
    <x v="1"/>
    <n v="1"/>
  </r>
  <r>
    <n v="734048"/>
    <d v="2014-05-27T00:00:00"/>
    <n v="4"/>
    <n v="1"/>
    <x v="6"/>
    <s v="Eden Gardens"/>
    <n v="4"/>
    <x v="0"/>
    <n v="0"/>
    <n v="1"/>
    <n v="0"/>
    <x v="0"/>
    <n v="28"/>
    <n v="1"/>
    <n v="232"/>
    <n v="500"/>
    <n v="489"/>
    <s v="Kolkata"/>
    <s v="India"/>
    <x v="4"/>
    <x v="4"/>
    <s v="India"/>
    <n v="2014"/>
    <n v="5"/>
    <s v="Kings XI Punjab"/>
    <s v="KXIP"/>
    <s v="Kolkata Knight Riders"/>
    <x v="5"/>
    <x v="0"/>
    <s v="Standard"/>
    <x v="0"/>
    <n v="0"/>
  </r>
  <r>
    <n v="734050"/>
    <d v="2014-05-28T00:00:00"/>
    <n v="3"/>
    <n v="7"/>
    <x v="6"/>
    <s v="Brabourne Stadium"/>
    <n v="3"/>
    <x v="0"/>
    <n v="0"/>
    <n v="1"/>
    <n v="0"/>
    <x v="1"/>
    <n v="7"/>
    <n v="3"/>
    <n v="21"/>
    <n v="496"/>
    <n v="497"/>
    <s v="Mumbai"/>
    <s v="India"/>
    <x v="17"/>
    <x v="3"/>
    <s v="India"/>
    <n v="2014"/>
    <n v="5"/>
    <s v="Chennai Super Kings"/>
    <s v="CSK"/>
    <s v="Mumbai Indians"/>
    <x v="1"/>
    <x v="1"/>
    <s v="Standard"/>
    <x v="1"/>
    <n v="1"/>
  </r>
  <r>
    <n v="734052"/>
    <d v="2014-05-30T00:00:00"/>
    <n v="3"/>
    <n v="4"/>
    <x v="6"/>
    <s v="Wankhede Stadium"/>
    <n v="3"/>
    <x v="0"/>
    <n v="0"/>
    <n v="1"/>
    <n v="0"/>
    <x v="0"/>
    <n v="24"/>
    <n v="4"/>
    <n v="41"/>
    <n v="482"/>
    <n v="518"/>
    <s v="Mumbai"/>
    <s v="India"/>
    <x v="3"/>
    <x v="3"/>
    <s v="India"/>
    <n v="2014"/>
    <n v="5"/>
    <s v="Chennai Super Kings"/>
    <s v="CSK"/>
    <s v="Kings XI Punjab"/>
    <x v="1"/>
    <x v="5"/>
    <s v="Standard"/>
    <x v="0"/>
    <n v="0"/>
  </r>
  <r>
    <n v="734054"/>
    <d v="2014-06-01T00:00:00"/>
    <n v="1"/>
    <n v="4"/>
    <x v="6"/>
    <s v="M Chinnaswamy Stadium"/>
    <n v="1"/>
    <x v="0"/>
    <n v="0"/>
    <n v="1"/>
    <n v="0"/>
    <x v="1"/>
    <n v="3"/>
    <n v="1"/>
    <n v="96"/>
    <n v="482"/>
    <n v="497"/>
    <s v="Bangalore"/>
    <s v="India"/>
    <x v="0"/>
    <x v="0"/>
    <s v="India"/>
    <n v="2014"/>
    <n v="6"/>
    <s v="Kolkata Knight Riders"/>
    <s v="KKR"/>
    <s v="Kings XI Punjab"/>
    <x v="6"/>
    <x v="0"/>
    <s v="Standard"/>
    <x v="1"/>
    <n v="1"/>
  </r>
  <r>
    <n v="829710"/>
    <d v="2015-04-08T00:00:00"/>
    <n v="1"/>
    <n v="7"/>
    <x v="7"/>
    <s v="Eden Gardens"/>
    <n v="1"/>
    <x v="0"/>
    <n v="0"/>
    <n v="1"/>
    <n v="0"/>
    <x v="1"/>
    <n v="7"/>
    <n v="1"/>
    <n v="190"/>
    <n v="489"/>
    <n v="499"/>
    <s v="Kolkata"/>
    <s v="India"/>
    <x v="4"/>
    <x v="4"/>
    <s v="India"/>
    <n v="2015"/>
    <n v="4"/>
    <s v="Kolkata Knight Riders"/>
    <s v="KKR"/>
    <s v="Mumbai Indians"/>
    <x v="6"/>
    <x v="0"/>
    <s v="Standard"/>
    <x v="1"/>
    <n v="1"/>
  </r>
  <r>
    <n v="829712"/>
    <d v="2015-04-09T00:00:00"/>
    <n v="3"/>
    <n v="6"/>
    <x v="7"/>
    <s v="MA Chidambaram Stadium, Chepauk"/>
    <n v="6"/>
    <x v="0"/>
    <n v="0"/>
    <n v="1"/>
    <n v="0"/>
    <x v="0"/>
    <n v="1"/>
    <n v="3"/>
    <n v="73"/>
    <n v="501"/>
    <n v="496"/>
    <s v="Chennai"/>
    <s v="India"/>
    <x v="7"/>
    <x v="7"/>
    <s v="India"/>
    <n v="2015"/>
    <n v="4"/>
    <s v="Chennai Super Kings"/>
    <s v="CSK"/>
    <s v="Delhi Daredevils"/>
    <x v="7"/>
    <x v="1"/>
    <s v="Standard"/>
    <x v="0"/>
    <n v="0"/>
  </r>
  <r>
    <n v="829714"/>
    <d v="2015-04-10T00:00:00"/>
    <n v="4"/>
    <n v="5"/>
    <x v="7"/>
    <s v="Maharashtra Cricket Association Stadium"/>
    <n v="4"/>
    <x v="0"/>
    <n v="0"/>
    <n v="1"/>
    <n v="0"/>
    <x v="0"/>
    <n v="26"/>
    <n v="5"/>
    <n v="310"/>
    <n v="504"/>
    <n v="505"/>
    <s v="Pune"/>
    <s v="India"/>
    <x v="31"/>
    <x v="23"/>
    <s v="India"/>
    <n v="2015"/>
    <n v="4"/>
    <s v="Kings XI Punjab"/>
    <s v="KXIP"/>
    <s v="Rajasthan Royals"/>
    <x v="5"/>
    <x v="4"/>
    <s v="Standard"/>
    <x v="0"/>
    <n v="0"/>
  </r>
  <r>
    <n v="829716"/>
    <d v="2015-04-11T00:00:00"/>
    <n v="3"/>
    <n v="11"/>
    <x v="7"/>
    <s v="MA Chidambaram Stadium, Chepauk"/>
    <n v="3"/>
    <x v="1"/>
    <n v="0"/>
    <n v="1"/>
    <n v="0"/>
    <x v="0"/>
    <n v="45"/>
    <n v="3"/>
    <n v="2"/>
    <n v="501"/>
    <n v="496"/>
    <s v="Chennai"/>
    <s v="India"/>
    <x v="7"/>
    <x v="7"/>
    <s v="India"/>
    <n v="2015"/>
    <n v="4"/>
    <s v="Chennai Super Kings"/>
    <s v="CSK"/>
    <s v="Sunrisers Hyderabad"/>
    <x v="1"/>
    <x v="1"/>
    <s v="Standard"/>
    <x v="0"/>
    <n v="1"/>
  </r>
  <r>
    <n v="829718"/>
    <d v="2015-04-11T00:00:00"/>
    <n v="1"/>
    <n v="2"/>
    <x v="7"/>
    <s v="Eden Gardens"/>
    <n v="2"/>
    <x v="0"/>
    <n v="0"/>
    <n v="1"/>
    <n v="0"/>
    <x v="1"/>
    <n v="3"/>
    <n v="2"/>
    <n v="162"/>
    <n v="489"/>
    <n v="499"/>
    <s v="Kolkata"/>
    <s v="India"/>
    <x v="4"/>
    <x v="4"/>
    <s v="India"/>
    <n v="2015"/>
    <n v="4"/>
    <s v="Kolkata Knight Riders"/>
    <s v="KKR"/>
    <s v="Royal Challengers Bangalore"/>
    <x v="0"/>
    <x v="3"/>
    <s v="Standard"/>
    <x v="1"/>
    <n v="1"/>
  </r>
  <r>
    <n v="829720"/>
    <d v="2015-04-12T00:00:00"/>
    <n v="6"/>
    <n v="5"/>
    <x v="7"/>
    <s v="Feroz Shah Kotla"/>
    <n v="5"/>
    <x v="0"/>
    <n v="0"/>
    <n v="1"/>
    <n v="0"/>
    <x v="1"/>
    <n v="3"/>
    <n v="5"/>
    <n v="394"/>
    <n v="504"/>
    <n v="505"/>
    <s v="Delhi"/>
    <s v="India"/>
    <x v="2"/>
    <x v="2"/>
    <s v="India"/>
    <n v="2015"/>
    <n v="4"/>
    <s v="Delhi Daredevils"/>
    <s v="DD"/>
    <s v="Rajasthan Royals"/>
    <x v="2"/>
    <x v="4"/>
    <s v="Standard"/>
    <x v="1"/>
    <n v="1"/>
  </r>
  <r>
    <n v="829722"/>
    <d v="2015-04-12T00:00:00"/>
    <n v="7"/>
    <n v="4"/>
    <x v="7"/>
    <s v="Wankhede Stadium"/>
    <n v="7"/>
    <x v="0"/>
    <n v="0"/>
    <n v="1"/>
    <n v="0"/>
    <x v="0"/>
    <n v="18"/>
    <n v="4"/>
    <n v="197"/>
    <n v="495"/>
    <n v="520"/>
    <s v="Mumbai"/>
    <s v="India"/>
    <x v="3"/>
    <x v="3"/>
    <s v="India"/>
    <n v="2015"/>
    <n v="4"/>
    <s v="Mumbai Indians"/>
    <s v="MI"/>
    <s v="Kings XI Punjab"/>
    <x v="3"/>
    <x v="5"/>
    <s v="Standard"/>
    <x v="0"/>
    <n v="0"/>
  </r>
  <r>
    <n v="829724"/>
    <d v="2015-04-13T00:00:00"/>
    <n v="2"/>
    <n v="11"/>
    <x v="7"/>
    <s v="M Chinnaswamy Stadium"/>
    <n v="11"/>
    <x v="0"/>
    <n v="0"/>
    <n v="1"/>
    <n v="0"/>
    <x v="1"/>
    <n v="8"/>
    <n v="11"/>
    <n v="187"/>
    <n v="502"/>
    <n v="501"/>
    <s v="Bangalore"/>
    <s v="India"/>
    <x v="0"/>
    <x v="0"/>
    <s v="India"/>
    <n v="2015"/>
    <n v="4"/>
    <s v="Royal Challengers Bangalore"/>
    <s v="RCB"/>
    <s v="Sunrisers Hyderabad"/>
    <x v="10"/>
    <x v="11"/>
    <s v="Standard"/>
    <x v="1"/>
    <n v="1"/>
  </r>
  <r>
    <n v="829726"/>
    <d v="2015-04-14T00:00:00"/>
    <n v="5"/>
    <n v="7"/>
    <x v="7"/>
    <s v="Sardar Patel Stadium, Motera"/>
    <n v="7"/>
    <x v="1"/>
    <n v="0"/>
    <n v="1"/>
    <n v="0"/>
    <x v="1"/>
    <n v="7"/>
    <n v="5"/>
    <n v="306"/>
    <n v="495"/>
    <n v="504"/>
    <s v="Ahmedabad"/>
    <s v="India"/>
    <x v="18"/>
    <x v="16"/>
    <s v="India"/>
    <n v="2015"/>
    <n v="4"/>
    <s v="Rajasthan Royals"/>
    <s v="RR"/>
    <s v="Mumbai Indians"/>
    <x v="3"/>
    <x v="4"/>
    <s v="Standard"/>
    <x v="1"/>
    <n v="0"/>
  </r>
  <r>
    <n v="829728"/>
    <d v="2015-04-30T00:00:00"/>
    <n v="1"/>
    <n v="3"/>
    <x v="7"/>
    <s v="Eden Gardens"/>
    <n v="1"/>
    <x v="0"/>
    <n v="0"/>
    <n v="1"/>
    <n v="0"/>
    <x v="1"/>
    <n v="7"/>
    <n v="1"/>
    <n v="334"/>
    <n v="495"/>
    <n v="481"/>
    <s v="Kolkata"/>
    <s v="India"/>
    <x v="4"/>
    <x v="4"/>
    <s v="India"/>
    <n v="2015"/>
    <n v="4"/>
    <s v="Kolkata Knight Riders"/>
    <s v="KKR"/>
    <s v="Chennai Super Kings"/>
    <x v="6"/>
    <x v="0"/>
    <s v="Standard"/>
    <x v="1"/>
    <n v="1"/>
  </r>
  <r>
    <n v="829730"/>
    <d v="2015-04-15T00:00:00"/>
    <n v="4"/>
    <n v="6"/>
    <x v="7"/>
    <s v="Maharashtra Cricket Association Stadium"/>
    <n v="4"/>
    <x v="1"/>
    <n v="0"/>
    <n v="1"/>
    <n v="0"/>
    <x v="1"/>
    <n v="5"/>
    <n v="6"/>
    <n v="260"/>
    <n v="505"/>
    <n v="503"/>
    <s v="Pune"/>
    <s v="India"/>
    <x v="31"/>
    <x v="23"/>
    <s v="India"/>
    <n v="2015"/>
    <n v="4"/>
    <s v="Kings XI Punjab"/>
    <s v="KXIP"/>
    <s v="Delhi Daredevils"/>
    <x v="5"/>
    <x v="2"/>
    <s v="Standard"/>
    <x v="1"/>
    <n v="0"/>
  </r>
  <r>
    <n v="829732"/>
    <d v="2015-04-16T00:00:00"/>
    <n v="11"/>
    <n v="5"/>
    <x v="7"/>
    <s v="Dr. Y.S. Rajasekhara Reddy ACA-VDCA Cricket Stadium"/>
    <n v="5"/>
    <x v="0"/>
    <n v="0"/>
    <n v="1"/>
    <n v="0"/>
    <x v="1"/>
    <n v="6"/>
    <n v="5"/>
    <n v="85"/>
    <n v="506"/>
    <n v="489"/>
    <s v="Visakhapatnam"/>
    <s v="India"/>
    <x v="24"/>
    <x v="22"/>
    <s v="India"/>
    <n v="2015"/>
    <n v="4"/>
    <s v="Sunrisers Hyderabad"/>
    <s v="SRH"/>
    <s v="Rajasthan Royals"/>
    <x v="2"/>
    <x v="4"/>
    <s v="Standard"/>
    <x v="1"/>
    <n v="1"/>
  </r>
  <r>
    <n v="829734"/>
    <d v="2015-04-17T00:00:00"/>
    <n v="7"/>
    <n v="3"/>
    <x v="7"/>
    <s v="Wankhede Stadium"/>
    <n v="7"/>
    <x v="1"/>
    <n v="0"/>
    <n v="1"/>
    <n v="0"/>
    <x v="1"/>
    <n v="6"/>
    <n v="3"/>
    <n v="73"/>
    <n v="495"/>
    <n v="481"/>
    <s v="Mumbai"/>
    <s v="India"/>
    <x v="3"/>
    <x v="3"/>
    <s v="India"/>
    <n v="2015"/>
    <n v="4"/>
    <s v="Mumbai Indians"/>
    <s v="MI"/>
    <s v="Chennai Super Kings"/>
    <x v="3"/>
    <x v="1"/>
    <s v="Standard"/>
    <x v="1"/>
    <n v="0"/>
  </r>
  <r>
    <n v="829736"/>
    <d v="2015-04-18T00:00:00"/>
    <n v="11"/>
    <n v="6"/>
    <x v="7"/>
    <s v="Dr. Y.S. Rajasekhara Reddy ACA-VDCA Cricket Stadium"/>
    <n v="6"/>
    <x v="1"/>
    <n v="0"/>
    <n v="1"/>
    <n v="0"/>
    <x v="0"/>
    <n v="4"/>
    <n v="6"/>
    <n v="154"/>
    <n v="506"/>
    <n v="489"/>
    <s v="Visakhapatnam"/>
    <s v="India"/>
    <x v="24"/>
    <x v="22"/>
    <s v="India"/>
    <n v="2015"/>
    <n v="4"/>
    <s v="Sunrisers Hyderabad"/>
    <s v="SRH"/>
    <s v="Delhi Daredevils"/>
    <x v="7"/>
    <x v="2"/>
    <s v="Standard"/>
    <x v="0"/>
    <n v="1"/>
  </r>
  <r>
    <n v="829738"/>
    <d v="2015-04-18T00:00:00"/>
    <n v="4"/>
    <n v="1"/>
    <x v="7"/>
    <s v="Maharashtra Cricket Association Stadium"/>
    <n v="1"/>
    <x v="0"/>
    <n v="0"/>
    <n v="1"/>
    <n v="0"/>
    <x v="1"/>
    <n v="4"/>
    <n v="1"/>
    <n v="334"/>
    <n v="504"/>
    <n v="498"/>
    <s v="Pune"/>
    <s v="India"/>
    <x v="31"/>
    <x v="23"/>
    <s v="India"/>
    <n v="2015"/>
    <n v="4"/>
    <s v="Kings XI Punjab"/>
    <s v="KXIP"/>
    <s v="Kolkata Knight Riders"/>
    <x v="6"/>
    <x v="0"/>
    <s v="Standard"/>
    <x v="1"/>
    <n v="1"/>
  </r>
  <r>
    <n v="829740"/>
    <d v="2015-04-19T00:00:00"/>
    <n v="5"/>
    <n v="3"/>
    <x v="7"/>
    <s v="Sardar Patel Stadium, Motera"/>
    <n v="3"/>
    <x v="1"/>
    <n v="0"/>
    <n v="1"/>
    <n v="0"/>
    <x v="1"/>
    <n v="8"/>
    <n v="5"/>
    <n v="85"/>
    <n v="495"/>
    <n v="481"/>
    <s v="Ahmedabad"/>
    <s v="India"/>
    <x v="18"/>
    <x v="16"/>
    <s v="India"/>
    <n v="2015"/>
    <n v="4"/>
    <s v="Rajasthan Royals"/>
    <s v="RR"/>
    <s v="Chennai Super Kings"/>
    <x v="1"/>
    <x v="4"/>
    <s v="Standard"/>
    <x v="1"/>
    <n v="0"/>
  </r>
  <r>
    <n v="829742"/>
    <d v="2015-04-19T00:00:00"/>
    <n v="2"/>
    <n v="7"/>
    <x v="7"/>
    <s v="M Chinnaswamy Stadium"/>
    <n v="2"/>
    <x v="0"/>
    <n v="0"/>
    <n v="1"/>
    <n v="0"/>
    <x v="0"/>
    <n v="18"/>
    <n v="7"/>
    <n v="50"/>
    <n v="501"/>
    <n v="496"/>
    <s v="Bangalore"/>
    <s v="India"/>
    <x v="0"/>
    <x v="0"/>
    <s v="India"/>
    <n v="2015"/>
    <n v="4"/>
    <s v="Royal Challengers Bangalore"/>
    <s v="RCB"/>
    <s v="Mumbai Indians"/>
    <x v="0"/>
    <x v="7"/>
    <s v="Standard"/>
    <x v="0"/>
    <n v="0"/>
  </r>
  <r>
    <n v="829744"/>
    <d v="2015-04-20T00:00:00"/>
    <n v="6"/>
    <n v="1"/>
    <x v="7"/>
    <s v="Feroz Shah Kotla"/>
    <n v="1"/>
    <x v="0"/>
    <n v="0"/>
    <n v="1"/>
    <n v="0"/>
    <x v="1"/>
    <n v="6"/>
    <n v="1"/>
    <n v="232"/>
    <n v="504"/>
    <n v="505"/>
    <s v="Delhi"/>
    <s v="India"/>
    <x v="2"/>
    <x v="2"/>
    <s v="India"/>
    <n v="2015"/>
    <n v="4"/>
    <s v="Delhi Daredevils"/>
    <s v="DD"/>
    <s v="Kolkata Knight Riders"/>
    <x v="6"/>
    <x v="0"/>
    <s v="Standard"/>
    <x v="1"/>
    <n v="1"/>
  </r>
  <r>
    <n v="829746"/>
    <d v="2015-04-21T00:00:00"/>
    <n v="5"/>
    <n v="4"/>
    <x v="7"/>
    <s v="Sardar Patel Stadium, Motera"/>
    <n v="4"/>
    <x v="0"/>
    <n v="1"/>
    <n v="1"/>
    <n v="0"/>
    <x v="2"/>
    <s v="NULL"/>
    <n v="4"/>
    <n v="100"/>
    <n v="481"/>
    <n v="489"/>
    <s v="Ahmedabad"/>
    <s v="India"/>
    <x v="18"/>
    <x v="16"/>
    <s v="India"/>
    <n v="2015"/>
    <n v="4"/>
    <s v="Rajasthan Royals"/>
    <s v="RR"/>
    <s v="Kings XI Punjab"/>
    <x v="5"/>
    <x v="5"/>
    <s v="Non-Standard"/>
    <x v="2"/>
    <n v="1"/>
  </r>
  <r>
    <n v="829748"/>
    <d v="2015-04-22T00:00:00"/>
    <n v="11"/>
    <n v="1"/>
    <x v="7"/>
    <s v="Dr. Y.S. Rajasekhara Reddy ACA-VDCA Cricket Stadium"/>
    <n v="1"/>
    <x v="0"/>
    <n v="0"/>
    <n v="1"/>
    <n v="1"/>
    <x v="0"/>
    <n v="16"/>
    <n v="11"/>
    <n v="187"/>
    <n v="501"/>
    <n v="496"/>
    <s v="Visakhapatnam"/>
    <s v="India"/>
    <x v="24"/>
    <x v="22"/>
    <s v="India"/>
    <n v="2015"/>
    <n v="4"/>
    <s v="Sunrisers Hyderabad"/>
    <s v="SRH"/>
    <s v="Kolkata Knight Riders"/>
    <x v="6"/>
    <x v="11"/>
    <s v="Standard"/>
    <x v="0"/>
    <n v="0"/>
  </r>
  <r>
    <n v="829750"/>
    <d v="2015-04-22T00:00:00"/>
    <n v="2"/>
    <n v="3"/>
    <x v="7"/>
    <s v="M Chinnaswamy Stadium"/>
    <n v="2"/>
    <x v="0"/>
    <n v="0"/>
    <n v="1"/>
    <n v="0"/>
    <x v="0"/>
    <n v="27"/>
    <n v="3"/>
    <n v="21"/>
    <n v="494"/>
    <n v="499"/>
    <s v="Bangalore"/>
    <s v="India"/>
    <x v="0"/>
    <x v="0"/>
    <s v="India"/>
    <n v="2015"/>
    <n v="4"/>
    <s v="Royal Challengers Bangalore"/>
    <s v="RCB"/>
    <s v="Chennai Super Kings"/>
    <x v="0"/>
    <x v="1"/>
    <s v="Standard"/>
    <x v="0"/>
    <n v="0"/>
  </r>
  <r>
    <n v="829752"/>
    <d v="2015-04-23T00:00:00"/>
    <n v="6"/>
    <n v="7"/>
    <x v="7"/>
    <s v="Feroz Shah Kotla"/>
    <n v="7"/>
    <x v="0"/>
    <n v="0"/>
    <n v="1"/>
    <n v="0"/>
    <x v="0"/>
    <n v="37"/>
    <n v="6"/>
    <n v="393"/>
    <n v="504"/>
    <n v="498"/>
    <s v="Delhi"/>
    <s v="India"/>
    <x v="2"/>
    <x v="2"/>
    <s v="India"/>
    <n v="2015"/>
    <n v="4"/>
    <s v="Delhi Daredevils"/>
    <s v="DD"/>
    <s v="Mumbai Indians"/>
    <x v="3"/>
    <x v="2"/>
    <s v="Standard"/>
    <x v="0"/>
    <n v="0"/>
  </r>
  <r>
    <n v="829754"/>
    <d v="2015-04-24T00:00:00"/>
    <n v="5"/>
    <n v="2"/>
    <x v="7"/>
    <s v="Sardar Patel Stadium, Motera"/>
    <n v="2"/>
    <x v="0"/>
    <n v="0"/>
    <n v="1"/>
    <n v="0"/>
    <x v="1"/>
    <n v="9"/>
    <n v="2"/>
    <n v="378"/>
    <n v="481"/>
    <n v="489"/>
    <s v="Ahmedabad"/>
    <s v="India"/>
    <x v="18"/>
    <x v="16"/>
    <s v="India"/>
    <n v="2015"/>
    <n v="4"/>
    <s v="Rajasthan Royals"/>
    <s v="RR"/>
    <s v="Royal Challengers Bangalore"/>
    <x v="0"/>
    <x v="3"/>
    <s v="Standard"/>
    <x v="1"/>
    <n v="1"/>
  </r>
  <r>
    <n v="829756"/>
    <d v="2015-04-25T00:00:00"/>
    <n v="7"/>
    <n v="11"/>
    <x v="7"/>
    <s v="Wankhede Stadium"/>
    <n v="7"/>
    <x v="1"/>
    <n v="0"/>
    <n v="1"/>
    <n v="0"/>
    <x v="0"/>
    <n v="20"/>
    <n v="7"/>
    <n v="194"/>
    <n v="482"/>
    <n v="505"/>
    <s v="Mumbai"/>
    <s v="India"/>
    <x v="3"/>
    <x v="3"/>
    <s v="India"/>
    <n v="2015"/>
    <n v="4"/>
    <s v="Mumbai Indians"/>
    <s v="MI"/>
    <s v="Sunrisers Hyderabad"/>
    <x v="3"/>
    <x v="7"/>
    <s v="Standard"/>
    <x v="0"/>
    <n v="1"/>
  </r>
  <r>
    <n v="829758"/>
    <d v="2015-04-25T00:00:00"/>
    <n v="3"/>
    <n v="4"/>
    <x v="7"/>
    <s v="MA Chidambaram Stadium, Chepauk"/>
    <n v="3"/>
    <x v="1"/>
    <n v="0"/>
    <n v="1"/>
    <n v="0"/>
    <x v="0"/>
    <n v="97"/>
    <n v="3"/>
    <n v="2"/>
    <n v="494"/>
    <n v="499"/>
    <s v="Chennai"/>
    <s v="India"/>
    <x v="7"/>
    <x v="7"/>
    <s v="India"/>
    <n v="2015"/>
    <n v="4"/>
    <s v="Chennai Super Kings"/>
    <s v="CSK"/>
    <s v="Kings XI Punjab"/>
    <x v="1"/>
    <x v="1"/>
    <s v="Standard"/>
    <x v="0"/>
    <n v="1"/>
  </r>
  <r>
    <n v="829762"/>
    <d v="2015-04-26T00:00:00"/>
    <n v="6"/>
    <n v="2"/>
    <x v="7"/>
    <s v="Feroz Shah Kotla"/>
    <n v="2"/>
    <x v="0"/>
    <n v="0"/>
    <n v="1"/>
    <n v="0"/>
    <x v="1"/>
    <n v="10"/>
    <n v="2"/>
    <n v="296"/>
    <n v="481"/>
    <n v="489"/>
    <s v="Delhi"/>
    <s v="India"/>
    <x v="2"/>
    <x v="2"/>
    <s v="India"/>
    <n v="2015"/>
    <n v="4"/>
    <s v="Delhi Daredevils"/>
    <s v="DD"/>
    <s v="Royal Challengers Bangalore"/>
    <x v="0"/>
    <x v="3"/>
    <s v="Standard"/>
    <x v="1"/>
    <n v="1"/>
  </r>
  <r>
    <n v="829764"/>
    <d v="2015-04-27T00:00:00"/>
    <n v="4"/>
    <n v="11"/>
    <x v="7"/>
    <s v="Punjab Cricket Association Stadium, Mohali"/>
    <n v="4"/>
    <x v="0"/>
    <n v="0"/>
    <n v="1"/>
    <n v="0"/>
    <x v="0"/>
    <n v="20"/>
    <n v="11"/>
    <n v="458"/>
    <n v="482"/>
    <n v="505"/>
    <s v="Chandigarh"/>
    <s v="India"/>
    <x v="1"/>
    <x v="1"/>
    <s v="India"/>
    <n v="2015"/>
    <n v="4"/>
    <s v="Kings XI Punjab"/>
    <s v="KXIP"/>
    <s v="Sunrisers Hyderabad"/>
    <x v="5"/>
    <x v="11"/>
    <s v="Standard"/>
    <x v="0"/>
    <n v="0"/>
  </r>
  <r>
    <n v="829766"/>
    <d v="2015-05-07T00:00:00"/>
    <n v="1"/>
    <n v="6"/>
    <x v="7"/>
    <s v="Eden Gardens"/>
    <n v="1"/>
    <x v="1"/>
    <n v="0"/>
    <n v="1"/>
    <n v="0"/>
    <x v="0"/>
    <n v="13"/>
    <n v="1"/>
    <n v="67"/>
    <n v="495"/>
    <n v="481"/>
    <s v="Kolkata"/>
    <s v="India"/>
    <x v="4"/>
    <x v="4"/>
    <s v="India"/>
    <n v="2015"/>
    <n v="5"/>
    <s v="Kolkata Knight Riders"/>
    <s v="KKR"/>
    <s v="Delhi Daredevils"/>
    <x v="6"/>
    <x v="0"/>
    <s v="Standard"/>
    <x v="0"/>
    <n v="1"/>
  </r>
  <r>
    <n v="829768"/>
    <d v="2015-04-29T00:00:00"/>
    <n v="2"/>
    <n v="5"/>
    <x v="7"/>
    <s v="M Chinnaswamy Stadium"/>
    <n v="5"/>
    <x v="0"/>
    <n v="0"/>
    <n v="0"/>
    <n v="0"/>
    <x v="3"/>
    <s v="NULL"/>
    <m/>
    <m/>
    <n v="494"/>
    <n v="506"/>
    <s v="Bangalore"/>
    <s v="India"/>
    <x v="0"/>
    <x v="0"/>
    <s v="India"/>
    <n v="2015"/>
    <n v="4"/>
    <s v="Royal Challengers Bangalore"/>
    <s v="RCB"/>
    <s v="Rajasthan Royals"/>
    <x v="2"/>
    <x v="10"/>
    <s v="Non-Standard"/>
    <x v="2"/>
    <n v="0"/>
  </r>
  <r>
    <n v="829770"/>
    <d v="2015-04-28T00:00:00"/>
    <n v="3"/>
    <n v="1"/>
    <x v="7"/>
    <s v="MA Chidambaram Stadium, Chepauk"/>
    <n v="1"/>
    <x v="0"/>
    <n v="0"/>
    <n v="1"/>
    <n v="0"/>
    <x v="0"/>
    <n v="2"/>
    <n v="3"/>
    <n v="71"/>
    <n v="502"/>
    <n v="496"/>
    <s v="Chennai"/>
    <s v="India"/>
    <x v="7"/>
    <x v="7"/>
    <s v="India"/>
    <n v="2015"/>
    <n v="4"/>
    <s v="Chennai Super Kings"/>
    <s v="CSK"/>
    <s v="Kolkata Knight Riders"/>
    <x v="6"/>
    <x v="1"/>
    <s v="Standard"/>
    <x v="0"/>
    <n v="0"/>
  </r>
  <r>
    <n v="829772"/>
    <d v="2015-05-01T00:00:00"/>
    <n v="6"/>
    <n v="4"/>
    <x v="7"/>
    <s v="Feroz Shah Kotla"/>
    <n v="6"/>
    <x v="0"/>
    <n v="0"/>
    <n v="1"/>
    <n v="0"/>
    <x v="1"/>
    <n v="9"/>
    <n v="6"/>
    <n v="371"/>
    <n v="501"/>
    <n v="489"/>
    <s v="Delhi"/>
    <s v="India"/>
    <x v="2"/>
    <x v="2"/>
    <s v="India"/>
    <n v="2015"/>
    <n v="5"/>
    <s v="Delhi Daredevils"/>
    <s v="DD"/>
    <s v="Kings XI Punjab"/>
    <x v="7"/>
    <x v="2"/>
    <s v="Standard"/>
    <x v="1"/>
    <n v="1"/>
  </r>
  <r>
    <n v="829774"/>
    <d v="2015-05-01T00:00:00"/>
    <n v="7"/>
    <n v="5"/>
    <x v="7"/>
    <s v="Wankhede Stadium"/>
    <n v="5"/>
    <x v="0"/>
    <n v="0"/>
    <n v="1"/>
    <n v="0"/>
    <x v="0"/>
    <n v="8"/>
    <n v="7"/>
    <n v="208"/>
    <n v="482"/>
    <n v="498"/>
    <s v="Mumbai"/>
    <s v="India"/>
    <x v="3"/>
    <x v="3"/>
    <s v="India"/>
    <n v="2015"/>
    <n v="5"/>
    <s v="Mumbai Indians"/>
    <s v="MI"/>
    <s v="Rajasthan Royals"/>
    <x v="2"/>
    <x v="7"/>
    <s v="Standard"/>
    <x v="0"/>
    <n v="0"/>
  </r>
  <r>
    <n v="829776"/>
    <d v="2015-05-02T00:00:00"/>
    <n v="2"/>
    <n v="1"/>
    <x v="7"/>
    <s v="M Chinnaswamy Stadium"/>
    <n v="2"/>
    <x v="0"/>
    <n v="0"/>
    <n v="1"/>
    <n v="0"/>
    <x v="1"/>
    <n v="7"/>
    <n v="2"/>
    <n v="236"/>
    <n v="494"/>
    <n v="506"/>
    <s v="Bangalore"/>
    <s v="India"/>
    <x v="0"/>
    <x v="0"/>
    <s v="India"/>
    <n v="2015"/>
    <n v="5"/>
    <s v="Royal Challengers Bangalore"/>
    <s v="RCB"/>
    <s v="Kolkata Knight Riders"/>
    <x v="0"/>
    <x v="3"/>
    <s v="Standard"/>
    <x v="1"/>
    <n v="1"/>
  </r>
  <r>
    <n v="829778"/>
    <d v="2015-05-02T00:00:00"/>
    <n v="11"/>
    <n v="3"/>
    <x v="7"/>
    <s v="Rajiv Gandhi International Stadium, Uppal"/>
    <n v="3"/>
    <x v="0"/>
    <n v="0"/>
    <n v="1"/>
    <n v="0"/>
    <x v="0"/>
    <n v="22"/>
    <n v="11"/>
    <n v="187"/>
    <n v="495"/>
    <n v="520"/>
    <s v="Hyderabad"/>
    <s v="India"/>
    <x v="6"/>
    <x v="6"/>
    <s v="India"/>
    <n v="2015"/>
    <n v="5"/>
    <s v="Sunrisers Hyderabad"/>
    <s v="SRH"/>
    <s v="Chennai Super Kings"/>
    <x v="1"/>
    <x v="11"/>
    <s v="Standard"/>
    <x v="0"/>
    <n v="0"/>
  </r>
  <r>
    <n v="829780"/>
    <d v="2015-05-03T00:00:00"/>
    <n v="4"/>
    <n v="7"/>
    <x v="7"/>
    <s v="Punjab Cricket Association Stadium, Mohali"/>
    <n v="7"/>
    <x v="1"/>
    <n v="0"/>
    <n v="1"/>
    <n v="0"/>
    <x v="0"/>
    <n v="23"/>
    <n v="7"/>
    <n v="383"/>
    <n v="501"/>
    <n v="496"/>
    <s v="Chandigarh"/>
    <s v="India"/>
    <x v="1"/>
    <x v="1"/>
    <s v="India"/>
    <n v="2015"/>
    <n v="5"/>
    <s v="Kings XI Punjab"/>
    <s v="KXIP"/>
    <s v="Mumbai Indians"/>
    <x v="3"/>
    <x v="7"/>
    <s v="Standard"/>
    <x v="0"/>
    <n v="1"/>
  </r>
  <r>
    <n v="829782"/>
    <d v="2015-05-03T00:00:00"/>
    <n v="5"/>
    <n v="6"/>
    <x v="7"/>
    <s v="Brabourne Stadium"/>
    <n v="6"/>
    <x v="0"/>
    <n v="0"/>
    <n v="1"/>
    <n v="0"/>
    <x v="0"/>
    <n v="14"/>
    <n v="5"/>
    <n v="85"/>
    <n v="482"/>
    <n v="505"/>
    <s v="Mumbai"/>
    <s v="India"/>
    <x v="17"/>
    <x v="3"/>
    <s v="India"/>
    <n v="2015"/>
    <n v="5"/>
    <s v="Rajasthan Royals"/>
    <s v="RR"/>
    <s v="Delhi Daredevils"/>
    <x v="7"/>
    <x v="4"/>
    <s v="Standard"/>
    <x v="0"/>
    <n v="0"/>
  </r>
  <r>
    <n v="829784"/>
    <d v="2015-05-04T00:00:00"/>
    <n v="3"/>
    <n v="2"/>
    <x v="7"/>
    <s v="MA Chidambaram Stadium, Chepauk"/>
    <n v="3"/>
    <x v="1"/>
    <n v="0"/>
    <n v="1"/>
    <n v="0"/>
    <x v="0"/>
    <n v="24"/>
    <n v="3"/>
    <n v="21"/>
    <n v="499"/>
    <n v="503"/>
    <s v="Chennai"/>
    <s v="India"/>
    <x v="7"/>
    <x v="7"/>
    <s v="India"/>
    <n v="2015"/>
    <n v="5"/>
    <s v="Chennai Super Kings"/>
    <s v="CSK"/>
    <s v="Royal Challengers Bangalore"/>
    <x v="1"/>
    <x v="1"/>
    <s v="Standard"/>
    <x v="0"/>
    <n v="1"/>
  </r>
  <r>
    <n v="829786"/>
    <d v="2015-05-04T00:00:00"/>
    <n v="1"/>
    <n v="11"/>
    <x v="7"/>
    <s v="Eden Gardens"/>
    <n v="11"/>
    <x v="0"/>
    <n v="0"/>
    <n v="1"/>
    <n v="0"/>
    <x v="0"/>
    <n v="35"/>
    <n v="1"/>
    <n v="232"/>
    <n v="495"/>
    <n v="481"/>
    <s v="Kolkata"/>
    <s v="India"/>
    <x v="4"/>
    <x v="4"/>
    <s v="India"/>
    <n v="2015"/>
    <n v="5"/>
    <s v="Kolkata Knight Riders"/>
    <s v="KKR"/>
    <s v="Sunrisers Hyderabad"/>
    <x v="10"/>
    <x v="0"/>
    <s v="Standard"/>
    <x v="0"/>
    <n v="0"/>
  </r>
  <r>
    <n v="829788"/>
    <d v="2015-05-05T00:00:00"/>
    <n v="7"/>
    <n v="6"/>
    <x v="7"/>
    <s v="Wankhede Stadium"/>
    <n v="6"/>
    <x v="1"/>
    <n v="0"/>
    <n v="1"/>
    <n v="0"/>
    <x v="1"/>
    <n v="5"/>
    <n v="7"/>
    <n v="50"/>
    <n v="482"/>
    <n v="505"/>
    <s v="Mumbai"/>
    <s v="India"/>
    <x v="3"/>
    <x v="3"/>
    <s v="India"/>
    <n v="2015"/>
    <n v="5"/>
    <s v="Mumbai Indians"/>
    <s v="MI"/>
    <s v="Delhi Daredevils"/>
    <x v="7"/>
    <x v="7"/>
    <s v="Standard"/>
    <x v="1"/>
    <n v="0"/>
  </r>
  <r>
    <n v="829790"/>
    <d v="2015-05-06T00:00:00"/>
    <n v="2"/>
    <n v="4"/>
    <x v="7"/>
    <s v="M Chinnaswamy Stadium"/>
    <n v="4"/>
    <x v="0"/>
    <n v="0"/>
    <n v="1"/>
    <n v="0"/>
    <x v="0"/>
    <n v="138"/>
    <n v="2"/>
    <n v="162"/>
    <n v="501"/>
    <n v="496"/>
    <s v="Bangalore"/>
    <s v="India"/>
    <x v="0"/>
    <x v="0"/>
    <s v="India"/>
    <n v="2015"/>
    <n v="5"/>
    <s v="Royal Challengers Bangalore"/>
    <s v="RCB"/>
    <s v="Kings XI Punjab"/>
    <x v="5"/>
    <x v="3"/>
    <s v="Standard"/>
    <x v="0"/>
    <n v="0"/>
  </r>
  <r>
    <n v="829792"/>
    <d v="2015-05-07T00:00:00"/>
    <n v="5"/>
    <n v="11"/>
    <x v="7"/>
    <s v="Brabourne Stadium"/>
    <n v="5"/>
    <x v="0"/>
    <n v="0"/>
    <n v="1"/>
    <n v="0"/>
    <x v="0"/>
    <n v="7"/>
    <n v="11"/>
    <n v="216"/>
    <n v="494"/>
    <n v="499"/>
    <s v="Mumbai"/>
    <s v="India"/>
    <x v="17"/>
    <x v="3"/>
    <s v="India"/>
    <n v="2015"/>
    <n v="5"/>
    <s v="Rajasthan Royals"/>
    <s v="RR"/>
    <s v="Sunrisers Hyderabad"/>
    <x v="2"/>
    <x v="11"/>
    <s v="Standard"/>
    <x v="0"/>
    <n v="0"/>
  </r>
  <r>
    <n v="829794"/>
    <d v="2015-05-08T00:00:00"/>
    <n v="3"/>
    <n v="7"/>
    <x v="7"/>
    <s v="MA Chidambaram Stadium, Chepauk"/>
    <n v="3"/>
    <x v="1"/>
    <n v="0"/>
    <n v="1"/>
    <n v="0"/>
    <x v="1"/>
    <n v="6"/>
    <n v="7"/>
    <n v="400"/>
    <n v="505"/>
    <n v="498"/>
    <s v="Chennai"/>
    <s v="India"/>
    <x v="7"/>
    <x v="7"/>
    <s v="India"/>
    <n v="2015"/>
    <n v="5"/>
    <s v="Chennai Super Kings"/>
    <s v="CSK"/>
    <s v="Mumbai Indians"/>
    <x v="1"/>
    <x v="7"/>
    <s v="Standard"/>
    <x v="1"/>
    <n v="0"/>
  </r>
  <r>
    <n v="829796"/>
    <d v="2015-05-09T00:00:00"/>
    <n v="1"/>
    <n v="4"/>
    <x v="7"/>
    <s v="Eden Gardens"/>
    <n v="4"/>
    <x v="1"/>
    <n v="0"/>
    <n v="1"/>
    <n v="0"/>
    <x v="1"/>
    <n v="1"/>
    <n v="1"/>
    <n v="334"/>
    <n v="495"/>
    <n v="482"/>
    <s v="Kolkata"/>
    <s v="India"/>
    <x v="4"/>
    <x v="4"/>
    <s v="India"/>
    <n v="2015"/>
    <n v="5"/>
    <s v="Kolkata Knight Riders"/>
    <s v="KKR"/>
    <s v="Kings XI Punjab"/>
    <x v="5"/>
    <x v="0"/>
    <s v="Standard"/>
    <x v="1"/>
    <n v="0"/>
  </r>
  <r>
    <n v="829798"/>
    <d v="2015-05-09T00:00:00"/>
    <n v="6"/>
    <n v="11"/>
    <x v="7"/>
    <s v="Shaheed Veer Narayan Singh International Stadium"/>
    <n v="11"/>
    <x v="1"/>
    <n v="0"/>
    <n v="1"/>
    <n v="0"/>
    <x v="0"/>
    <n v="6"/>
    <n v="11"/>
    <n v="163"/>
    <n v="496"/>
    <n v="489"/>
    <s v="Raipur"/>
    <s v="India"/>
    <x v="26"/>
    <x v="24"/>
    <s v="India"/>
    <n v="2015"/>
    <n v="5"/>
    <s v="Delhi Daredevils"/>
    <s v="DD"/>
    <s v="Sunrisers Hyderabad"/>
    <x v="10"/>
    <x v="11"/>
    <s v="Standard"/>
    <x v="0"/>
    <n v="1"/>
  </r>
  <r>
    <n v="829800"/>
    <d v="2015-05-10T00:00:00"/>
    <n v="7"/>
    <n v="2"/>
    <x v="7"/>
    <s v="Wankhede Stadium"/>
    <n v="2"/>
    <x v="1"/>
    <n v="0"/>
    <n v="1"/>
    <n v="0"/>
    <x v="0"/>
    <n v="39"/>
    <n v="2"/>
    <n v="110"/>
    <n v="494"/>
    <n v="499"/>
    <s v="Mumbai"/>
    <s v="India"/>
    <x v="3"/>
    <x v="3"/>
    <s v="India"/>
    <n v="2015"/>
    <n v="5"/>
    <s v="Mumbai Indians"/>
    <s v="MI"/>
    <s v="Royal Challengers Bangalore"/>
    <x v="0"/>
    <x v="3"/>
    <s v="Standard"/>
    <x v="0"/>
    <n v="1"/>
  </r>
  <r>
    <n v="829802"/>
    <d v="2015-05-10T00:00:00"/>
    <n v="3"/>
    <n v="5"/>
    <x v="7"/>
    <s v="MA Chidambaram Stadium, Chepauk"/>
    <n v="3"/>
    <x v="1"/>
    <n v="0"/>
    <n v="1"/>
    <n v="0"/>
    <x v="0"/>
    <n v="12"/>
    <n v="3"/>
    <n v="35"/>
    <n v="481"/>
    <n v="498"/>
    <s v="Chennai"/>
    <s v="India"/>
    <x v="7"/>
    <x v="7"/>
    <s v="India"/>
    <n v="2015"/>
    <n v="5"/>
    <s v="Chennai Super Kings"/>
    <s v="CSK"/>
    <s v="Rajasthan Royals"/>
    <x v="1"/>
    <x v="1"/>
    <s v="Standard"/>
    <x v="0"/>
    <n v="1"/>
  </r>
  <r>
    <n v="829804"/>
    <d v="2015-05-11T00:00:00"/>
    <n v="11"/>
    <n v="4"/>
    <x v="7"/>
    <s v="Rajiv Gandhi International Stadium, Uppal"/>
    <n v="11"/>
    <x v="1"/>
    <n v="0"/>
    <n v="1"/>
    <n v="0"/>
    <x v="0"/>
    <n v="5"/>
    <n v="11"/>
    <n v="187"/>
    <n v="495"/>
    <n v="482"/>
    <s v="Hyderabad"/>
    <s v="India"/>
    <x v="6"/>
    <x v="6"/>
    <s v="India"/>
    <n v="2015"/>
    <n v="5"/>
    <s v="Sunrisers Hyderabad"/>
    <s v="SRH"/>
    <s v="Kings XI Punjab"/>
    <x v="10"/>
    <x v="11"/>
    <s v="Standard"/>
    <x v="0"/>
    <n v="1"/>
  </r>
  <r>
    <n v="829806"/>
    <d v="2015-05-12T00:00:00"/>
    <n v="6"/>
    <n v="3"/>
    <x v="7"/>
    <s v="Shaheed Veer Narayan Singh International Stadium"/>
    <n v="3"/>
    <x v="1"/>
    <n v="0"/>
    <n v="1"/>
    <n v="0"/>
    <x v="1"/>
    <n v="6"/>
    <n v="6"/>
    <n v="15"/>
    <n v="501"/>
    <n v="496"/>
    <s v="Raipur"/>
    <s v="India"/>
    <x v="26"/>
    <x v="24"/>
    <s v="India"/>
    <n v="2015"/>
    <n v="5"/>
    <s v="Delhi Daredevils"/>
    <s v="DD"/>
    <s v="Chennai Super Kings"/>
    <x v="1"/>
    <x v="2"/>
    <s v="Standard"/>
    <x v="1"/>
    <n v="0"/>
  </r>
  <r>
    <n v="829808"/>
    <d v="2015-05-13T00:00:00"/>
    <n v="4"/>
    <n v="2"/>
    <x v="7"/>
    <s v="Punjab Cricket Association Stadium, Mohali"/>
    <n v="2"/>
    <x v="0"/>
    <n v="0"/>
    <n v="1"/>
    <n v="0"/>
    <x v="0"/>
    <n v="22"/>
    <n v="4"/>
    <n v="374"/>
    <n v="494"/>
    <n v="499"/>
    <s v="Chandigarh"/>
    <s v="India"/>
    <x v="1"/>
    <x v="1"/>
    <s v="India"/>
    <n v="2015"/>
    <n v="5"/>
    <s v="Kings XI Punjab"/>
    <s v="KXIP"/>
    <s v="Royal Challengers Bangalore"/>
    <x v="0"/>
    <x v="5"/>
    <s v="Standard"/>
    <x v="0"/>
    <n v="0"/>
  </r>
  <r>
    <n v="829810"/>
    <d v="2015-05-14T00:00:00"/>
    <n v="7"/>
    <n v="1"/>
    <x v="7"/>
    <s v="Wankhede Stadium"/>
    <n v="1"/>
    <x v="0"/>
    <n v="0"/>
    <n v="1"/>
    <n v="0"/>
    <x v="0"/>
    <n v="5"/>
    <n v="7"/>
    <n v="400"/>
    <n v="501"/>
    <n v="496"/>
    <s v="Mumbai"/>
    <s v="India"/>
    <x v="3"/>
    <x v="3"/>
    <s v="India"/>
    <n v="2015"/>
    <n v="5"/>
    <s v="Mumbai Indians"/>
    <s v="MI"/>
    <s v="Kolkata Knight Riders"/>
    <x v="6"/>
    <x v="7"/>
    <s v="Standard"/>
    <x v="0"/>
    <n v="0"/>
  </r>
  <r>
    <n v="829812"/>
    <d v="2015-05-15T00:00:00"/>
    <n v="11"/>
    <n v="2"/>
    <x v="7"/>
    <s v="Rajiv Gandhi International Stadium, Uppal"/>
    <n v="11"/>
    <x v="1"/>
    <n v="0"/>
    <n v="1"/>
    <n v="1"/>
    <x v="1"/>
    <n v="6"/>
    <n v="2"/>
    <n v="8"/>
    <n v="495"/>
    <n v="482"/>
    <s v="Hyderabad"/>
    <s v="India"/>
    <x v="6"/>
    <x v="6"/>
    <s v="India"/>
    <n v="2015"/>
    <n v="5"/>
    <s v="Sunrisers Hyderabad"/>
    <s v="SRH"/>
    <s v="Royal Challengers Bangalore"/>
    <x v="10"/>
    <x v="3"/>
    <s v="Standard"/>
    <x v="1"/>
    <n v="0"/>
  </r>
  <r>
    <n v="829814"/>
    <d v="2015-05-16T00:00:00"/>
    <n v="4"/>
    <n v="3"/>
    <x v="7"/>
    <s v="Punjab Cricket Association Stadium, Mohali"/>
    <n v="4"/>
    <x v="1"/>
    <n v="0"/>
    <n v="1"/>
    <n v="0"/>
    <x v="1"/>
    <n v="7"/>
    <n v="3"/>
    <n v="322"/>
    <n v="498"/>
    <n v="499"/>
    <s v="Chandigarh"/>
    <s v="India"/>
    <x v="1"/>
    <x v="1"/>
    <s v="India"/>
    <n v="2015"/>
    <n v="5"/>
    <s v="Kings XI Punjab"/>
    <s v="KXIP"/>
    <s v="Chennai Super Kings"/>
    <x v="5"/>
    <x v="1"/>
    <s v="Standard"/>
    <x v="1"/>
    <n v="0"/>
  </r>
  <r>
    <n v="829816"/>
    <d v="2015-05-16T00:00:00"/>
    <n v="5"/>
    <n v="1"/>
    <x v="7"/>
    <s v="Brabourne Stadium"/>
    <n v="5"/>
    <x v="1"/>
    <n v="0"/>
    <n v="1"/>
    <n v="0"/>
    <x v="0"/>
    <n v="9"/>
    <n v="5"/>
    <n v="32"/>
    <n v="502"/>
    <n v="501"/>
    <s v="Mumbai"/>
    <s v="India"/>
    <x v="17"/>
    <x v="3"/>
    <s v="India"/>
    <n v="2015"/>
    <n v="5"/>
    <s v="Rajasthan Royals"/>
    <s v="RR"/>
    <s v="Kolkata Knight Riders"/>
    <x v="2"/>
    <x v="4"/>
    <s v="Standard"/>
    <x v="0"/>
    <n v="1"/>
  </r>
  <r>
    <n v="829818"/>
    <d v="2015-05-17T00:00:00"/>
    <n v="2"/>
    <n v="6"/>
    <x v="7"/>
    <s v="M Chinnaswamy Stadium"/>
    <n v="2"/>
    <x v="0"/>
    <n v="0"/>
    <n v="0"/>
    <n v="0"/>
    <x v="3"/>
    <s v="NULL"/>
    <m/>
    <m/>
    <n v="482"/>
    <n v="520"/>
    <s v="Bangalore"/>
    <s v="India"/>
    <x v="0"/>
    <x v="0"/>
    <s v="India"/>
    <n v="2015"/>
    <n v="5"/>
    <s v="Royal Challengers Bangalore"/>
    <s v="RCB"/>
    <s v="Delhi Daredevils"/>
    <x v="0"/>
    <x v="10"/>
    <s v="Non-Standard"/>
    <x v="2"/>
    <n v="0"/>
  </r>
  <r>
    <n v="829820"/>
    <d v="2015-05-17T00:00:00"/>
    <n v="11"/>
    <n v="7"/>
    <x v="7"/>
    <s v="Rajiv Gandhi International Stadium, Uppal"/>
    <n v="11"/>
    <x v="1"/>
    <n v="0"/>
    <n v="1"/>
    <n v="0"/>
    <x v="1"/>
    <n v="9"/>
    <n v="7"/>
    <n v="403"/>
    <n v="505"/>
    <n v="503"/>
    <s v="Hyderabad"/>
    <s v="India"/>
    <x v="6"/>
    <x v="6"/>
    <s v="India"/>
    <n v="2015"/>
    <n v="5"/>
    <s v="Sunrisers Hyderabad"/>
    <s v="SRH"/>
    <s v="Mumbai Indians"/>
    <x v="10"/>
    <x v="7"/>
    <s v="Standard"/>
    <x v="1"/>
    <n v="0"/>
  </r>
  <r>
    <n v="829822"/>
    <d v="2015-05-19T00:00:00"/>
    <n v="3"/>
    <n v="7"/>
    <x v="7"/>
    <s v="Wankhede Stadium"/>
    <n v="7"/>
    <x v="1"/>
    <n v="0"/>
    <n v="1"/>
    <n v="0"/>
    <x v="0"/>
    <n v="25"/>
    <n v="7"/>
    <n v="221"/>
    <n v="482"/>
    <n v="501"/>
    <s v="Mumbai"/>
    <s v="India"/>
    <x v="3"/>
    <x v="3"/>
    <s v="India"/>
    <n v="2015"/>
    <n v="5"/>
    <s v="Chennai Super Kings"/>
    <s v="CSK"/>
    <s v="Mumbai Indians"/>
    <x v="3"/>
    <x v="7"/>
    <s v="Standard"/>
    <x v="0"/>
    <n v="1"/>
  </r>
  <r>
    <n v="829824"/>
    <d v="2015-05-20T00:00:00"/>
    <n v="2"/>
    <n v="5"/>
    <x v="7"/>
    <s v="Maharashtra Cricket Association Stadium"/>
    <n v="2"/>
    <x v="1"/>
    <n v="0"/>
    <n v="1"/>
    <n v="0"/>
    <x v="0"/>
    <n v="71"/>
    <n v="2"/>
    <n v="110"/>
    <n v="495"/>
    <n v="499"/>
    <s v="Pune"/>
    <s v="India"/>
    <x v="31"/>
    <x v="23"/>
    <s v="India"/>
    <n v="2015"/>
    <n v="5"/>
    <s v="Royal Challengers Bangalore"/>
    <s v="RCB"/>
    <s v="Rajasthan Royals"/>
    <x v="0"/>
    <x v="3"/>
    <s v="Standard"/>
    <x v="0"/>
    <n v="1"/>
  </r>
  <r>
    <n v="829826"/>
    <d v="2015-05-22T00:00:00"/>
    <n v="3"/>
    <n v="2"/>
    <x v="7"/>
    <s v="JSCA International Stadium Complex"/>
    <n v="3"/>
    <x v="0"/>
    <n v="0"/>
    <n v="1"/>
    <n v="0"/>
    <x v="1"/>
    <n v="3"/>
    <n v="3"/>
    <n v="73"/>
    <n v="495"/>
    <n v="505"/>
    <s v="Ranchi"/>
    <s v="India"/>
    <x v="27"/>
    <x v="25"/>
    <s v="India"/>
    <n v="2015"/>
    <n v="5"/>
    <s v="Chennai Super Kings"/>
    <s v="CSK"/>
    <s v="Royal Challengers Bangalore"/>
    <x v="1"/>
    <x v="1"/>
    <s v="Standard"/>
    <x v="1"/>
    <n v="1"/>
  </r>
  <r>
    <n v="829828"/>
    <d v="2015-05-24T00:00:00"/>
    <n v="7"/>
    <n v="3"/>
    <x v="7"/>
    <s v="Eden Gardens"/>
    <n v="3"/>
    <x v="0"/>
    <n v="0"/>
    <n v="1"/>
    <n v="0"/>
    <x v="0"/>
    <n v="41"/>
    <n v="7"/>
    <n v="57"/>
    <n v="482"/>
    <n v="501"/>
    <s v="Kolkata"/>
    <s v="India"/>
    <x v="4"/>
    <x v="4"/>
    <s v="India"/>
    <n v="2015"/>
    <n v="5"/>
    <s v="Mumbai Indians"/>
    <s v="MI"/>
    <s v="Chennai Super Kings"/>
    <x v="1"/>
    <x v="7"/>
    <s v="Standard"/>
    <x v="0"/>
    <n v="0"/>
  </r>
  <r>
    <n v="980906"/>
    <d v="2016-04-09T00:00:00"/>
    <n v="7"/>
    <n v="12"/>
    <x v="8"/>
    <s v="Wankhede Stadium"/>
    <n v="7"/>
    <x v="1"/>
    <n v="0"/>
    <n v="1"/>
    <n v="0"/>
    <x v="1"/>
    <n v="9"/>
    <n v="12"/>
    <n v="85"/>
    <n v="482"/>
    <n v="498"/>
    <s v="Mumbai"/>
    <s v="India"/>
    <x v="3"/>
    <x v="3"/>
    <s v="India"/>
    <n v="2016"/>
    <n v="4"/>
    <s v="Mumbai Indians"/>
    <s v="MI"/>
    <s v="Rising Pune Supergiants"/>
    <x v="3"/>
    <x v="12"/>
    <s v="Standard"/>
    <x v="1"/>
    <n v="0"/>
  </r>
  <r>
    <n v="980908"/>
    <d v="2016-04-10T00:00:00"/>
    <n v="1"/>
    <n v="6"/>
    <x v="8"/>
    <s v="Eden Gardens"/>
    <n v="1"/>
    <x v="0"/>
    <n v="0"/>
    <n v="1"/>
    <n v="0"/>
    <x v="1"/>
    <n v="9"/>
    <n v="1"/>
    <n v="334"/>
    <n v="489"/>
    <n v="499"/>
    <s v="Kolkata"/>
    <s v="India"/>
    <x v="4"/>
    <x v="4"/>
    <s v="India"/>
    <n v="2016"/>
    <n v="4"/>
    <s v="Kolkata Knight Riders"/>
    <s v="KKR"/>
    <s v="Delhi Daredevils"/>
    <x v="6"/>
    <x v="0"/>
    <s v="Standard"/>
    <x v="1"/>
    <n v="1"/>
  </r>
  <r>
    <n v="980910"/>
    <d v="2016-04-11T00:00:00"/>
    <n v="4"/>
    <n v="13"/>
    <x v="8"/>
    <s v="Punjab Cricket Association IS Bindra Stadium, Mohali"/>
    <n v="13"/>
    <x v="0"/>
    <n v="0"/>
    <n v="1"/>
    <n v="0"/>
    <x v="1"/>
    <n v="5"/>
    <n v="13"/>
    <n v="254"/>
    <n v="495"/>
    <n v="496"/>
    <s v="Chandigarh"/>
    <s v="India"/>
    <x v="32"/>
    <x v="1"/>
    <s v="India"/>
    <n v="2016"/>
    <n v="4"/>
    <s v="Kings XI Punjab"/>
    <s v="KXIP"/>
    <s v="Gujarat Lions"/>
    <x v="11"/>
    <x v="13"/>
    <s v="Standard"/>
    <x v="1"/>
    <n v="1"/>
  </r>
  <r>
    <n v="980912"/>
    <d v="2016-04-12T00:00:00"/>
    <n v="2"/>
    <n v="11"/>
    <x v="8"/>
    <s v="M Chinnaswamy Stadium"/>
    <n v="11"/>
    <x v="0"/>
    <n v="0"/>
    <n v="1"/>
    <n v="0"/>
    <x v="0"/>
    <n v="45"/>
    <n v="2"/>
    <n v="110"/>
    <n v="482"/>
    <n v="521"/>
    <s v="Bangalore"/>
    <s v="India"/>
    <x v="0"/>
    <x v="0"/>
    <s v="India"/>
    <n v="2016"/>
    <n v="4"/>
    <s v="Royal Challengers Bangalore"/>
    <s v="RCB"/>
    <s v="Sunrisers Hyderabad"/>
    <x v="10"/>
    <x v="3"/>
    <s v="Standard"/>
    <x v="0"/>
    <n v="0"/>
  </r>
  <r>
    <n v="980914"/>
    <d v="2016-04-13T00:00:00"/>
    <n v="1"/>
    <n v="7"/>
    <x v="8"/>
    <s v="Eden Gardens"/>
    <n v="7"/>
    <x v="0"/>
    <n v="0"/>
    <n v="1"/>
    <n v="0"/>
    <x v="1"/>
    <n v="6"/>
    <n v="7"/>
    <n v="57"/>
    <n v="507"/>
    <n v="489"/>
    <s v="Kolkata"/>
    <s v="India"/>
    <x v="4"/>
    <x v="4"/>
    <s v="India"/>
    <n v="2016"/>
    <n v="4"/>
    <s v="Kolkata Knight Riders"/>
    <s v="KKR"/>
    <s v="Mumbai Indians"/>
    <x v="3"/>
    <x v="7"/>
    <s v="Standard"/>
    <x v="1"/>
    <n v="1"/>
  </r>
  <r>
    <n v="980916"/>
    <d v="2016-04-14T00:00:00"/>
    <n v="13"/>
    <n v="12"/>
    <x v="8"/>
    <s v="Saurashtra Cricket Association Stadium"/>
    <n v="12"/>
    <x v="1"/>
    <n v="0"/>
    <n v="1"/>
    <n v="0"/>
    <x v="1"/>
    <n v="7"/>
    <n v="13"/>
    <n v="254"/>
    <n v="496"/>
    <n v="498"/>
    <s v="Rajkot"/>
    <s v="India"/>
    <x v="33"/>
    <x v="27"/>
    <s v="India"/>
    <n v="2016"/>
    <n v="4"/>
    <s v="Gujarat Lions"/>
    <s v="GL"/>
    <s v="Rising Pune Supergiants"/>
    <x v="12"/>
    <x v="13"/>
    <s v="Standard"/>
    <x v="1"/>
    <n v="0"/>
  </r>
  <r>
    <n v="980918"/>
    <d v="2016-04-15T00:00:00"/>
    <n v="6"/>
    <n v="4"/>
    <x v="8"/>
    <s v="Feroz Shah Kotla"/>
    <n v="6"/>
    <x v="0"/>
    <n v="0"/>
    <n v="1"/>
    <n v="0"/>
    <x v="1"/>
    <n v="8"/>
    <n v="6"/>
    <n v="136"/>
    <n v="489"/>
    <n v="499"/>
    <s v="Delhi"/>
    <s v="India"/>
    <x v="2"/>
    <x v="2"/>
    <s v="India"/>
    <n v="2016"/>
    <n v="4"/>
    <s v="Delhi Daredevils"/>
    <s v="DD"/>
    <s v="Kings XI Punjab"/>
    <x v="7"/>
    <x v="2"/>
    <s v="Standard"/>
    <x v="1"/>
    <n v="1"/>
  </r>
  <r>
    <n v="980920"/>
    <d v="2016-04-16T00:00:00"/>
    <n v="11"/>
    <n v="1"/>
    <x v="8"/>
    <s v="Rajiv Gandhi International Stadium, Uppal"/>
    <n v="11"/>
    <x v="1"/>
    <n v="0"/>
    <n v="1"/>
    <n v="0"/>
    <x v="1"/>
    <n v="8"/>
    <n v="1"/>
    <n v="40"/>
    <n v="495"/>
    <n v="498"/>
    <s v="Hyderabad"/>
    <s v="India"/>
    <x v="6"/>
    <x v="6"/>
    <s v="India"/>
    <n v="2016"/>
    <n v="4"/>
    <s v="Sunrisers Hyderabad"/>
    <s v="SRH"/>
    <s v="Kolkata Knight Riders"/>
    <x v="10"/>
    <x v="0"/>
    <s v="Standard"/>
    <x v="1"/>
    <n v="0"/>
  </r>
  <r>
    <n v="980922"/>
    <d v="2016-04-16T00:00:00"/>
    <n v="7"/>
    <n v="13"/>
    <x v="8"/>
    <s v="Wankhede Stadium"/>
    <n v="13"/>
    <x v="0"/>
    <n v="0"/>
    <n v="1"/>
    <n v="0"/>
    <x v="1"/>
    <n v="3"/>
    <n v="13"/>
    <n v="254"/>
    <n v="482"/>
    <n v="521"/>
    <s v="Mumbai"/>
    <s v="India"/>
    <x v="3"/>
    <x v="3"/>
    <s v="India"/>
    <n v="2016"/>
    <n v="4"/>
    <s v="Mumbai Indians"/>
    <s v="MI"/>
    <s v="Gujarat Lions"/>
    <x v="11"/>
    <x v="13"/>
    <s v="Standard"/>
    <x v="1"/>
    <n v="1"/>
  </r>
  <r>
    <n v="980924"/>
    <d v="2016-04-17T00:00:00"/>
    <n v="4"/>
    <n v="12"/>
    <x v="8"/>
    <s v="Punjab Cricket Association IS Bindra Stadium, Mohali"/>
    <n v="12"/>
    <x v="1"/>
    <n v="0"/>
    <n v="1"/>
    <n v="0"/>
    <x v="1"/>
    <n v="6"/>
    <n v="4"/>
    <n v="345"/>
    <n v="489"/>
    <n v="499"/>
    <s v="Chandigarh"/>
    <s v="India"/>
    <x v="32"/>
    <x v="1"/>
    <s v="India"/>
    <n v="2016"/>
    <n v="4"/>
    <s v="Kings XI Punjab"/>
    <s v="KXIP"/>
    <s v="Rising Pune Supergiants"/>
    <x v="12"/>
    <x v="5"/>
    <s v="Standard"/>
    <x v="1"/>
    <n v="0"/>
  </r>
  <r>
    <n v="980926"/>
    <d v="2016-04-17T00:00:00"/>
    <n v="2"/>
    <n v="6"/>
    <x v="8"/>
    <s v="M Chinnaswamy Stadium"/>
    <n v="6"/>
    <x v="0"/>
    <n v="0"/>
    <n v="1"/>
    <n v="0"/>
    <x v="1"/>
    <n v="7"/>
    <n v="6"/>
    <n v="355"/>
    <n v="496"/>
    <n v="511"/>
    <s v="Bangalore"/>
    <s v="India"/>
    <x v="0"/>
    <x v="0"/>
    <s v="India"/>
    <n v="2016"/>
    <n v="4"/>
    <s v="Royal Challengers Bangalore"/>
    <s v="RCB"/>
    <s v="Delhi Daredevils"/>
    <x v="7"/>
    <x v="2"/>
    <s v="Standard"/>
    <x v="1"/>
    <n v="1"/>
  </r>
  <r>
    <n v="980928"/>
    <d v="2016-04-18T00:00:00"/>
    <n v="11"/>
    <n v="7"/>
    <x v="8"/>
    <s v="Rajiv Gandhi International Stadium, Uppal"/>
    <n v="11"/>
    <x v="0"/>
    <n v="0"/>
    <n v="1"/>
    <n v="0"/>
    <x v="1"/>
    <n v="7"/>
    <n v="11"/>
    <n v="187"/>
    <n v="482"/>
    <n v="521"/>
    <s v="Hyderabad"/>
    <s v="India"/>
    <x v="6"/>
    <x v="6"/>
    <s v="India"/>
    <n v="2016"/>
    <n v="4"/>
    <s v="Sunrisers Hyderabad"/>
    <s v="SRH"/>
    <s v="Mumbai Indians"/>
    <x v="10"/>
    <x v="11"/>
    <s v="Standard"/>
    <x v="1"/>
    <n v="1"/>
  </r>
  <r>
    <n v="980930"/>
    <d v="2016-04-19T00:00:00"/>
    <n v="4"/>
    <n v="1"/>
    <x v="8"/>
    <s v="Punjab Cricket Association IS Bindra Stadium, Mohali"/>
    <n v="1"/>
    <x v="0"/>
    <n v="0"/>
    <n v="1"/>
    <n v="0"/>
    <x v="1"/>
    <n v="6"/>
    <n v="1"/>
    <n v="46"/>
    <n v="489"/>
    <n v="499"/>
    <s v="Chandigarh"/>
    <s v="India"/>
    <x v="32"/>
    <x v="1"/>
    <s v="India"/>
    <n v="2016"/>
    <n v="4"/>
    <s v="Kings XI Punjab"/>
    <s v="KXIP"/>
    <s v="Kolkata Knight Riders"/>
    <x v="6"/>
    <x v="0"/>
    <s v="Standard"/>
    <x v="1"/>
    <n v="1"/>
  </r>
  <r>
    <n v="980932"/>
    <d v="2016-04-20T00:00:00"/>
    <n v="7"/>
    <n v="2"/>
    <x v="8"/>
    <s v="Wankhede Stadium"/>
    <n v="7"/>
    <x v="0"/>
    <n v="0"/>
    <n v="1"/>
    <n v="0"/>
    <x v="1"/>
    <n v="6"/>
    <n v="7"/>
    <n v="57"/>
    <n v="495"/>
    <n v="498"/>
    <s v="Mumbai"/>
    <s v="India"/>
    <x v="3"/>
    <x v="3"/>
    <s v="India"/>
    <n v="2016"/>
    <n v="4"/>
    <s v="Mumbai Indians"/>
    <s v="MI"/>
    <s v="Royal Challengers Bangalore"/>
    <x v="3"/>
    <x v="7"/>
    <s v="Standard"/>
    <x v="1"/>
    <n v="1"/>
  </r>
  <r>
    <n v="980934"/>
    <d v="2016-04-21T00:00:00"/>
    <n v="13"/>
    <n v="11"/>
    <x v="8"/>
    <s v="Saurashtra Cricket Association Stadium"/>
    <n v="11"/>
    <x v="0"/>
    <n v="0"/>
    <n v="1"/>
    <n v="0"/>
    <x v="1"/>
    <n v="10"/>
    <n v="11"/>
    <n v="299"/>
    <n v="508"/>
    <n v="482"/>
    <s v="Rajkot"/>
    <s v="India"/>
    <x v="33"/>
    <x v="27"/>
    <s v="India"/>
    <n v="2016"/>
    <n v="4"/>
    <s v="Gujarat Lions"/>
    <s v="GL"/>
    <s v="Sunrisers Hyderabad"/>
    <x v="10"/>
    <x v="11"/>
    <s v="Standard"/>
    <x v="1"/>
    <n v="1"/>
  </r>
  <r>
    <n v="980936"/>
    <d v="2016-04-22T00:00:00"/>
    <n v="12"/>
    <n v="2"/>
    <x v="8"/>
    <s v="Maharashtra Cricket Association Stadium"/>
    <n v="12"/>
    <x v="0"/>
    <n v="0"/>
    <n v="1"/>
    <n v="0"/>
    <x v="0"/>
    <n v="13"/>
    <n v="2"/>
    <n v="110"/>
    <n v="505"/>
    <n v="521"/>
    <s v="Pune"/>
    <s v="India"/>
    <x v="31"/>
    <x v="23"/>
    <s v="India"/>
    <n v="2016"/>
    <n v="4"/>
    <s v="Rising Pune Supergiants"/>
    <s v="RPS"/>
    <s v="Royal Challengers Bangalore"/>
    <x v="12"/>
    <x v="3"/>
    <s v="Standard"/>
    <x v="0"/>
    <n v="0"/>
  </r>
  <r>
    <n v="980938"/>
    <d v="2016-04-23T00:00:00"/>
    <n v="6"/>
    <n v="7"/>
    <x v="8"/>
    <s v="Feroz Shah Kotla"/>
    <n v="7"/>
    <x v="0"/>
    <n v="0"/>
    <n v="1"/>
    <n v="0"/>
    <x v="0"/>
    <n v="10"/>
    <n v="6"/>
    <n v="351"/>
    <n v="489"/>
    <n v="499"/>
    <s v="Delhi"/>
    <s v="India"/>
    <x v="2"/>
    <x v="2"/>
    <s v="India"/>
    <n v="2016"/>
    <n v="4"/>
    <s v="Delhi Daredevils"/>
    <s v="DD"/>
    <s v="Mumbai Indians"/>
    <x v="3"/>
    <x v="2"/>
    <s v="Standard"/>
    <x v="0"/>
    <n v="0"/>
  </r>
  <r>
    <n v="980940"/>
    <d v="2016-04-23T00:00:00"/>
    <n v="11"/>
    <n v="4"/>
    <x v="8"/>
    <s v="Rajiv Gandhi International Stadium, Uppal"/>
    <n v="11"/>
    <x v="0"/>
    <n v="0"/>
    <n v="1"/>
    <n v="0"/>
    <x v="1"/>
    <n v="5"/>
    <n v="11"/>
    <n v="460"/>
    <n v="495"/>
    <n v="498"/>
    <s v="Hyderabad"/>
    <s v="India"/>
    <x v="6"/>
    <x v="6"/>
    <s v="India"/>
    <n v="2016"/>
    <n v="4"/>
    <s v="Sunrisers Hyderabad"/>
    <s v="SRH"/>
    <s v="Kings XI Punjab"/>
    <x v="10"/>
    <x v="11"/>
    <s v="Standard"/>
    <x v="1"/>
    <n v="1"/>
  </r>
  <r>
    <n v="980942"/>
    <d v="2016-04-24T00:00:00"/>
    <n v="13"/>
    <n v="2"/>
    <x v="8"/>
    <s v="Saurashtra Cricket Association Stadium"/>
    <n v="2"/>
    <x v="1"/>
    <n v="0"/>
    <n v="1"/>
    <n v="0"/>
    <x v="1"/>
    <n v="6"/>
    <n v="13"/>
    <n v="8"/>
    <n v="508"/>
    <n v="497"/>
    <s v="Rajkot"/>
    <s v="India"/>
    <x v="33"/>
    <x v="27"/>
    <s v="India"/>
    <n v="2016"/>
    <n v="4"/>
    <s v="Gujarat Lions"/>
    <s v="GL"/>
    <s v="Royal Challengers Bangalore"/>
    <x v="0"/>
    <x v="13"/>
    <s v="Standard"/>
    <x v="1"/>
    <n v="0"/>
  </r>
  <r>
    <n v="980944"/>
    <d v="2016-04-24T00:00:00"/>
    <n v="12"/>
    <n v="1"/>
    <x v="8"/>
    <s v="Maharashtra Cricket Association Stadium"/>
    <n v="1"/>
    <x v="0"/>
    <n v="0"/>
    <n v="1"/>
    <n v="0"/>
    <x v="1"/>
    <n v="2"/>
    <n v="1"/>
    <n v="308"/>
    <n v="505"/>
    <n v="511"/>
    <s v="Pune"/>
    <s v="India"/>
    <x v="31"/>
    <x v="23"/>
    <s v="India"/>
    <n v="2016"/>
    <n v="4"/>
    <s v="Rising Pune Supergiants"/>
    <s v="RPS"/>
    <s v="Kolkata Knight Riders"/>
    <x v="6"/>
    <x v="0"/>
    <s v="Standard"/>
    <x v="1"/>
    <n v="1"/>
  </r>
  <r>
    <n v="980946"/>
    <d v="2016-04-25T00:00:00"/>
    <n v="4"/>
    <n v="7"/>
    <x v="8"/>
    <s v="Punjab Cricket Association IS Bindra Stadium, Mohali"/>
    <n v="4"/>
    <x v="0"/>
    <n v="0"/>
    <n v="1"/>
    <n v="0"/>
    <x v="0"/>
    <n v="25"/>
    <n v="7"/>
    <n v="17"/>
    <n v="507"/>
    <n v="518"/>
    <s v="Chandigarh"/>
    <s v="India"/>
    <x v="32"/>
    <x v="1"/>
    <s v="India"/>
    <n v="2016"/>
    <n v="4"/>
    <s v="Kings XI Punjab"/>
    <s v="KXIP"/>
    <s v="Mumbai Indians"/>
    <x v="5"/>
    <x v="7"/>
    <s v="Standard"/>
    <x v="0"/>
    <n v="0"/>
  </r>
  <r>
    <n v="980948"/>
    <d v="2016-04-26T00:00:00"/>
    <n v="11"/>
    <n v="12"/>
    <x v="8"/>
    <s v="Rajiv Gandhi International Stadium, Uppal"/>
    <n v="12"/>
    <x v="0"/>
    <n v="0"/>
    <n v="1"/>
    <n v="1"/>
    <x v="0"/>
    <n v="34"/>
    <n v="12"/>
    <n v="106"/>
    <n v="509"/>
    <n v="498"/>
    <s v="Hyderabad"/>
    <s v="India"/>
    <x v="6"/>
    <x v="6"/>
    <s v="India"/>
    <n v="2016"/>
    <n v="4"/>
    <s v="Sunrisers Hyderabad"/>
    <s v="SRH"/>
    <s v="Rising Pune Supergiants"/>
    <x v="12"/>
    <x v="12"/>
    <s v="Standard"/>
    <x v="0"/>
    <n v="1"/>
  </r>
  <r>
    <n v="980950"/>
    <d v="2016-04-27T00:00:00"/>
    <n v="6"/>
    <n v="13"/>
    <x v="8"/>
    <s v="Feroz Shah Kotla"/>
    <n v="6"/>
    <x v="0"/>
    <n v="0"/>
    <n v="1"/>
    <n v="0"/>
    <x v="0"/>
    <n v="1"/>
    <n v="13"/>
    <n v="350"/>
    <n v="481"/>
    <n v="489"/>
    <s v="Delhi"/>
    <s v="India"/>
    <x v="2"/>
    <x v="2"/>
    <s v="India"/>
    <n v="2016"/>
    <n v="4"/>
    <s v="Delhi Daredevils"/>
    <s v="DD"/>
    <s v="Gujarat Lions"/>
    <x v="7"/>
    <x v="13"/>
    <s v="Standard"/>
    <x v="0"/>
    <n v="0"/>
  </r>
  <r>
    <n v="980952"/>
    <d v="2016-04-28T00:00:00"/>
    <n v="7"/>
    <n v="1"/>
    <x v="8"/>
    <s v="Wankhede Stadium"/>
    <n v="7"/>
    <x v="0"/>
    <n v="0"/>
    <n v="1"/>
    <n v="0"/>
    <x v="1"/>
    <n v="6"/>
    <n v="7"/>
    <n v="57"/>
    <n v="507"/>
    <n v="518"/>
    <s v="Mumbai"/>
    <s v="India"/>
    <x v="3"/>
    <x v="3"/>
    <s v="India"/>
    <n v="2016"/>
    <n v="4"/>
    <s v="Mumbai Indians"/>
    <s v="MI"/>
    <s v="Kolkata Knight Riders"/>
    <x v="3"/>
    <x v="7"/>
    <s v="Standard"/>
    <x v="1"/>
    <n v="1"/>
  </r>
  <r>
    <n v="980954"/>
    <d v="2016-04-29T00:00:00"/>
    <n v="12"/>
    <n v="13"/>
    <x v="8"/>
    <s v="Maharashtra Cricket Association Stadium"/>
    <n v="13"/>
    <x v="0"/>
    <n v="0"/>
    <n v="1"/>
    <n v="0"/>
    <x v="1"/>
    <n v="3"/>
    <n v="13"/>
    <n v="147"/>
    <n v="505"/>
    <n v="497"/>
    <s v="Pune"/>
    <s v="India"/>
    <x v="31"/>
    <x v="23"/>
    <s v="India"/>
    <n v="2016"/>
    <n v="4"/>
    <s v="Rising Pune Supergiants"/>
    <s v="RPS"/>
    <s v="Gujarat Lions"/>
    <x v="11"/>
    <x v="13"/>
    <s v="Standard"/>
    <x v="1"/>
    <n v="1"/>
  </r>
  <r>
    <n v="980956"/>
    <d v="2016-04-30T00:00:00"/>
    <n v="6"/>
    <n v="1"/>
    <x v="8"/>
    <s v="Feroz Shah Kotla"/>
    <n v="1"/>
    <x v="0"/>
    <n v="0"/>
    <n v="1"/>
    <n v="0"/>
    <x v="0"/>
    <n v="27"/>
    <n v="6"/>
    <n v="408"/>
    <n v="510"/>
    <n v="481"/>
    <s v="Delhi"/>
    <s v="India"/>
    <x v="2"/>
    <x v="2"/>
    <s v="India"/>
    <n v="2016"/>
    <n v="4"/>
    <s v="Delhi Daredevils"/>
    <s v="DD"/>
    <s v="Kolkata Knight Riders"/>
    <x v="6"/>
    <x v="2"/>
    <s v="Standard"/>
    <x v="0"/>
    <n v="0"/>
  </r>
  <r>
    <n v="980958"/>
    <d v="2016-04-30T00:00:00"/>
    <n v="11"/>
    <n v="2"/>
    <x v="8"/>
    <s v="Rajiv Gandhi International Stadium, Uppal"/>
    <n v="2"/>
    <x v="0"/>
    <n v="0"/>
    <n v="1"/>
    <n v="0"/>
    <x v="0"/>
    <n v="15"/>
    <n v="11"/>
    <n v="187"/>
    <n v="495"/>
    <n v="482"/>
    <s v="Hyderabad"/>
    <s v="India"/>
    <x v="6"/>
    <x v="6"/>
    <s v="India"/>
    <n v="2016"/>
    <n v="4"/>
    <s v="Sunrisers Hyderabad"/>
    <s v="SRH"/>
    <s v="Royal Challengers Bangalore"/>
    <x v="0"/>
    <x v="11"/>
    <s v="Standard"/>
    <x v="0"/>
    <n v="0"/>
  </r>
  <r>
    <n v="980960"/>
    <d v="2016-05-01T00:00:00"/>
    <n v="13"/>
    <n v="4"/>
    <x v="8"/>
    <s v="Saurashtra Cricket Association Stadium"/>
    <n v="13"/>
    <x v="0"/>
    <n v="0"/>
    <n v="1"/>
    <n v="0"/>
    <x v="0"/>
    <n v="23"/>
    <n v="4"/>
    <n v="374"/>
    <n v="497"/>
    <n v="521"/>
    <s v="Rajkot"/>
    <s v="India"/>
    <x v="33"/>
    <x v="27"/>
    <s v="India"/>
    <n v="2016"/>
    <n v="5"/>
    <s v="Gujarat Lions"/>
    <s v="GL"/>
    <s v="Kings XI Punjab"/>
    <x v="11"/>
    <x v="5"/>
    <s v="Standard"/>
    <x v="0"/>
    <n v="0"/>
  </r>
  <r>
    <n v="980962"/>
    <d v="2016-05-01T00:00:00"/>
    <n v="12"/>
    <n v="7"/>
    <x v="8"/>
    <s v="Maharashtra Cricket Association Stadium"/>
    <n v="7"/>
    <x v="0"/>
    <n v="0"/>
    <n v="1"/>
    <n v="0"/>
    <x v="1"/>
    <n v="8"/>
    <n v="7"/>
    <n v="57"/>
    <n v="509"/>
    <n v="518"/>
    <s v="Pune"/>
    <s v="India"/>
    <x v="31"/>
    <x v="23"/>
    <s v="India"/>
    <n v="2016"/>
    <n v="5"/>
    <s v="Rising Pune Supergiants"/>
    <s v="RPS"/>
    <s v="Mumbai Indians"/>
    <x v="3"/>
    <x v="7"/>
    <s v="Standard"/>
    <x v="1"/>
    <n v="1"/>
  </r>
  <r>
    <n v="980964"/>
    <d v="2016-05-02T00:00:00"/>
    <n v="2"/>
    <n v="1"/>
    <x v="8"/>
    <s v="M Chinnaswamy Stadium"/>
    <n v="1"/>
    <x v="0"/>
    <n v="0"/>
    <n v="1"/>
    <n v="0"/>
    <x v="1"/>
    <n v="5"/>
    <n v="1"/>
    <n v="334"/>
    <n v="481"/>
    <n v="489"/>
    <s v="Bangalore"/>
    <s v="India"/>
    <x v="0"/>
    <x v="0"/>
    <s v="India"/>
    <n v="2016"/>
    <n v="5"/>
    <s v="Royal Challengers Bangalore"/>
    <s v="RCB"/>
    <s v="Kolkata Knight Riders"/>
    <x v="6"/>
    <x v="0"/>
    <s v="Standard"/>
    <x v="1"/>
    <n v="1"/>
  </r>
  <r>
    <n v="980966"/>
    <d v="2016-05-03T00:00:00"/>
    <n v="13"/>
    <n v="6"/>
    <x v="8"/>
    <s v="Saurashtra Cricket Association Stadium"/>
    <n v="6"/>
    <x v="0"/>
    <n v="0"/>
    <n v="1"/>
    <n v="0"/>
    <x v="1"/>
    <n v="8"/>
    <n v="6"/>
    <n v="420"/>
    <n v="505"/>
    <n v="497"/>
    <s v="Rajkot"/>
    <s v="India"/>
    <x v="33"/>
    <x v="27"/>
    <s v="India"/>
    <n v="2016"/>
    <n v="5"/>
    <s v="Gujarat Lions"/>
    <s v="GL"/>
    <s v="Delhi Daredevils"/>
    <x v="7"/>
    <x v="2"/>
    <s v="Standard"/>
    <x v="1"/>
    <n v="1"/>
  </r>
  <r>
    <n v="980968"/>
    <d v="2016-05-04T00:00:00"/>
    <n v="1"/>
    <n v="4"/>
    <x v="8"/>
    <s v="Eden Gardens"/>
    <n v="4"/>
    <x v="0"/>
    <n v="0"/>
    <n v="1"/>
    <n v="0"/>
    <x v="0"/>
    <n v="7"/>
    <n v="1"/>
    <n v="334"/>
    <n v="495"/>
    <n v="482"/>
    <s v="Kolkata"/>
    <s v="India"/>
    <x v="4"/>
    <x v="4"/>
    <s v="India"/>
    <n v="2016"/>
    <n v="5"/>
    <s v="Kolkata Knight Riders"/>
    <s v="KKR"/>
    <s v="Kings XI Punjab"/>
    <x v="5"/>
    <x v="0"/>
    <s v="Standard"/>
    <x v="0"/>
    <n v="0"/>
  </r>
  <r>
    <n v="980970"/>
    <d v="2016-05-05T00:00:00"/>
    <n v="6"/>
    <n v="12"/>
    <x v="8"/>
    <s v="Feroz Shah Kotla"/>
    <n v="12"/>
    <x v="0"/>
    <n v="0"/>
    <n v="1"/>
    <n v="0"/>
    <x v="1"/>
    <n v="7"/>
    <n v="12"/>
    <n v="85"/>
    <n v="499"/>
    <n v="518"/>
    <s v="Delhi"/>
    <s v="India"/>
    <x v="2"/>
    <x v="2"/>
    <s v="India"/>
    <n v="2016"/>
    <n v="5"/>
    <s v="Delhi Daredevils"/>
    <s v="DD"/>
    <s v="Rising Pune Supergiants"/>
    <x v="12"/>
    <x v="12"/>
    <s v="Standard"/>
    <x v="1"/>
    <n v="1"/>
  </r>
  <r>
    <n v="980972"/>
    <d v="2016-05-06T00:00:00"/>
    <n v="11"/>
    <n v="13"/>
    <x v="8"/>
    <s v="Rajiv Gandhi International Stadium, Uppal"/>
    <n v="11"/>
    <x v="0"/>
    <n v="0"/>
    <n v="1"/>
    <n v="0"/>
    <x v="1"/>
    <n v="5"/>
    <n v="11"/>
    <n v="299"/>
    <n v="481"/>
    <n v="489"/>
    <s v="Hyderabad"/>
    <s v="India"/>
    <x v="6"/>
    <x v="6"/>
    <s v="India"/>
    <n v="2016"/>
    <n v="5"/>
    <s v="Sunrisers Hyderabad"/>
    <s v="SRH"/>
    <s v="Gujarat Lions"/>
    <x v="10"/>
    <x v="11"/>
    <s v="Standard"/>
    <x v="1"/>
    <n v="1"/>
  </r>
  <r>
    <n v="980974"/>
    <d v="2016-05-07T00:00:00"/>
    <n v="2"/>
    <n v="12"/>
    <x v="8"/>
    <s v="M Chinnaswamy Stadium"/>
    <n v="2"/>
    <x v="0"/>
    <n v="0"/>
    <n v="1"/>
    <n v="0"/>
    <x v="1"/>
    <n v="7"/>
    <n v="2"/>
    <n v="8"/>
    <n v="505"/>
    <n v="497"/>
    <s v="Bangalore"/>
    <s v="India"/>
    <x v="0"/>
    <x v="0"/>
    <s v="India"/>
    <n v="2016"/>
    <n v="5"/>
    <s v="Royal Challengers Bangalore"/>
    <s v="RCB"/>
    <s v="Rising Pune Supergiants"/>
    <x v="0"/>
    <x v="3"/>
    <s v="Standard"/>
    <x v="1"/>
    <n v="1"/>
  </r>
  <r>
    <n v="980976"/>
    <d v="2016-05-07T00:00:00"/>
    <n v="4"/>
    <n v="6"/>
    <x v="8"/>
    <s v="Punjab Cricket Association IS Bindra Stadium, Mohali"/>
    <n v="6"/>
    <x v="0"/>
    <n v="0"/>
    <n v="1"/>
    <n v="0"/>
    <x v="0"/>
    <n v="9"/>
    <n v="4"/>
    <n v="409"/>
    <n v="482"/>
    <n v="498"/>
    <s v="Chandigarh"/>
    <s v="India"/>
    <x v="32"/>
    <x v="1"/>
    <s v="India"/>
    <n v="2016"/>
    <n v="5"/>
    <s v="Kings XI Punjab"/>
    <s v="KXIP"/>
    <s v="Delhi Daredevils"/>
    <x v="7"/>
    <x v="5"/>
    <s v="Standard"/>
    <x v="0"/>
    <n v="0"/>
  </r>
  <r>
    <n v="980978"/>
    <d v="2016-05-08T00:00:00"/>
    <n v="7"/>
    <n v="11"/>
    <x v="8"/>
    <s v="Dr. Y.S. Rajasekhara Reddy ACA-VDCA Cricket Stadium"/>
    <n v="7"/>
    <x v="0"/>
    <n v="0"/>
    <n v="1"/>
    <n v="0"/>
    <x v="0"/>
    <n v="85"/>
    <n v="11"/>
    <n v="73"/>
    <n v="489"/>
    <n v="499"/>
    <s v="Visakhapatnam"/>
    <s v="India"/>
    <x v="24"/>
    <x v="22"/>
    <s v="India"/>
    <n v="2016"/>
    <n v="5"/>
    <s v="Mumbai Indians"/>
    <s v="MI"/>
    <s v="Sunrisers Hyderabad"/>
    <x v="3"/>
    <x v="11"/>
    <s v="Standard"/>
    <x v="0"/>
    <n v="0"/>
  </r>
  <r>
    <n v="980980"/>
    <d v="2016-05-08T00:00:00"/>
    <n v="1"/>
    <n v="13"/>
    <x v="8"/>
    <s v="Eden Gardens"/>
    <n v="13"/>
    <x v="0"/>
    <n v="0"/>
    <n v="1"/>
    <n v="0"/>
    <x v="1"/>
    <n v="5"/>
    <n v="13"/>
    <n v="14"/>
    <n v="481"/>
    <n v="518"/>
    <s v="Kolkata"/>
    <s v="India"/>
    <x v="4"/>
    <x v="4"/>
    <s v="India"/>
    <n v="2016"/>
    <n v="5"/>
    <s v="Kolkata Knight Riders"/>
    <s v="KKR"/>
    <s v="Gujarat Lions"/>
    <x v="11"/>
    <x v="13"/>
    <s v="Standard"/>
    <x v="1"/>
    <n v="1"/>
  </r>
  <r>
    <n v="980982"/>
    <d v="2016-05-09T00:00:00"/>
    <n v="4"/>
    <n v="2"/>
    <x v="8"/>
    <s v="Punjab Cricket Association IS Bindra Stadium, Mohali"/>
    <n v="4"/>
    <x v="0"/>
    <n v="0"/>
    <n v="1"/>
    <n v="0"/>
    <x v="0"/>
    <n v="1"/>
    <n v="2"/>
    <n v="32"/>
    <n v="495"/>
    <n v="482"/>
    <s v="Chandigarh"/>
    <s v="India"/>
    <x v="32"/>
    <x v="1"/>
    <s v="India"/>
    <n v="2016"/>
    <n v="5"/>
    <s v="Kings XI Punjab"/>
    <s v="KXIP"/>
    <s v="Royal Challengers Bangalore"/>
    <x v="5"/>
    <x v="3"/>
    <s v="Standard"/>
    <x v="0"/>
    <n v="0"/>
  </r>
  <r>
    <n v="980984"/>
    <d v="2016-05-10T00:00:00"/>
    <n v="12"/>
    <n v="11"/>
    <x v="8"/>
    <s v="Dr. Y.S. Rajasekhara Reddy ACA-VDCA Cricket Stadium"/>
    <n v="11"/>
    <x v="1"/>
    <n v="0"/>
    <n v="1"/>
    <n v="0"/>
    <x v="0"/>
    <n v="4"/>
    <n v="11"/>
    <n v="430"/>
    <n v="505"/>
    <n v="521"/>
    <s v="Visakhapatnam"/>
    <s v="India"/>
    <x v="24"/>
    <x v="22"/>
    <s v="India"/>
    <n v="2016"/>
    <n v="5"/>
    <s v="Rising Pune Supergiants"/>
    <s v="RPS"/>
    <s v="Sunrisers Hyderabad"/>
    <x v="10"/>
    <x v="11"/>
    <s v="Standard"/>
    <x v="0"/>
    <n v="1"/>
  </r>
  <r>
    <n v="980986"/>
    <d v="2016-05-11T00:00:00"/>
    <n v="2"/>
    <n v="7"/>
    <x v="8"/>
    <s v="M Chinnaswamy Stadium"/>
    <n v="7"/>
    <x v="0"/>
    <n v="0"/>
    <n v="1"/>
    <n v="0"/>
    <x v="1"/>
    <n v="6"/>
    <n v="7"/>
    <n v="413"/>
    <n v="509"/>
    <n v="499"/>
    <s v="Bangalore"/>
    <s v="India"/>
    <x v="0"/>
    <x v="0"/>
    <s v="India"/>
    <n v="2016"/>
    <n v="5"/>
    <s v="Royal Challengers Bangalore"/>
    <s v="RCB"/>
    <s v="Mumbai Indians"/>
    <x v="3"/>
    <x v="7"/>
    <s v="Standard"/>
    <x v="1"/>
    <n v="1"/>
  </r>
  <r>
    <n v="980988"/>
    <d v="2016-05-12T00:00:00"/>
    <n v="11"/>
    <n v="6"/>
    <x v="8"/>
    <s v="Rajiv Gandhi International Stadium, Uppal"/>
    <n v="6"/>
    <x v="0"/>
    <n v="0"/>
    <n v="1"/>
    <n v="0"/>
    <x v="1"/>
    <n v="7"/>
    <n v="6"/>
    <n v="350"/>
    <n v="508"/>
    <n v="481"/>
    <s v="Hyderabad"/>
    <s v="India"/>
    <x v="6"/>
    <x v="6"/>
    <s v="India"/>
    <n v="2016"/>
    <n v="5"/>
    <s v="Sunrisers Hyderabad"/>
    <s v="SRH"/>
    <s v="Delhi Daredevils"/>
    <x v="7"/>
    <x v="2"/>
    <s v="Standard"/>
    <x v="1"/>
    <n v="1"/>
  </r>
  <r>
    <n v="980990"/>
    <d v="2016-05-13T00:00:00"/>
    <n v="7"/>
    <n v="4"/>
    <x v="8"/>
    <s v="Dr. Y.S. Rajasekhara Reddy ACA-VDCA Cricket Stadium"/>
    <n v="7"/>
    <x v="1"/>
    <n v="0"/>
    <n v="1"/>
    <n v="0"/>
    <x v="1"/>
    <n v="7"/>
    <n v="4"/>
    <n v="409"/>
    <n v="482"/>
    <n v="498"/>
    <s v="Visakhapatnam"/>
    <s v="India"/>
    <x v="24"/>
    <x v="22"/>
    <s v="India"/>
    <n v="2016"/>
    <n v="5"/>
    <s v="Mumbai Indians"/>
    <s v="MI"/>
    <s v="Kings XI Punjab"/>
    <x v="3"/>
    <x v="5"/>
    <s v="Standard"/>
    <x v="1"/>
    <n v="0"/>
  </r>
  <r>
    <n v="980992"/>
    <d v="2016-05-14T00:00:00"/>
    <n v="2"/>
    <n v="13"/>
    <x v="8"/>
    <s v="M Chinnaswamy Stadium"/>
    <n v="13"/>
    <x v="0"/>
    <n v="0"/>
    <n v="1"/>
    <n v="0"/>
    <x v="0"/>
    <n v="144"/>
    <n v="2"/>
    <n v="110"/>
    <n v="509"/>
    <n v="521"/>
    <s v="Bangalore"/>
    <s v="India"/>
    <x v="0"/>
    <x v="0"/>
    <s v="India"/>
    <n v="2016"/>
    <n v="5"/>
    <s v="Royal Challengers Bangalore"/>
    <s v="RCB"/>
    <s v="Gujarat Lions"/>
    <x v="11"/>
    <x v="3"/>
    <s v="Standard"/>
    <x v="0"/>
    <n v="0"/>
  </r>
  <r>
    <n v="980994"/>
    <d v="2016-05-14T00:00:00"/>
    <n v="1"/>
    <n v="12"/>
    <x v="8"/>
    <s v="Eden Gardens"/>
    <n v="12"/>
    <x v="1"/>
    <n v="0"/>
    <n v="1"/>
    <n v="1"/>
    <x v="1"/>
    <n v="8"/>
    <n v="1"/>
    <n v="31"/>
    <n v="511"/>
    <n v="497"/>
    <s v="Kolkata"/>
    <s v="India"/>
    <x v="4"/>
    <x v="4"/>
    <s v="India"/>
    <n v="2016"/>
    <n v="5"/>
    <s v="Kolkata Knight Riders"/>
    <s v="KKR"/>
    <s v="Rising Pune Supergiants"/>
    <x v="12"/>
    <x v="0"/>
    <s v="Standard"/>
    <x v="1"/>
    <n v="0"/>
  </r>
  <r>
    <n v="980996"/>
    <d v="2016-05-15T00:00:00"/>
    <n v="4"/>
    <n v="11"/>
    <x v="8"/>
    <s v="Punjab Cricket Association IS Bindra Stadium, Mohali"/>
    <n v="4"/>
    <x v="1"/>
    <n v="0"/>
    <n v="1"/>
    <n v="0"/>
    <x v="1"/>
    <n v="7"/>
    <n v="11"/>
    <n v="427"/>
    <n v="510"/>
    <n v="481"/>
    <s v="Chandigarh"/>
    <s v="India"/>
    <x v="32"/>
    <x v="1"/>
    <s v="India"/>
    <n v="2016"/>
    <n v="5"/>
    <s v="Kings XI Punjab"/>
    <s v="KXIP"/>
    <s v="Sunrisers Hyderabad"/>
    <x v="5"/>
    <x v="11"/>
    <s v="Standard"/>
    <x v="1"/>
    <n v="0"/>
  </r>
  <r>
    <n v="980998"/>
    <d v="2016-05-15T00:00:00"/>
    <n v="7"/>
    <n v="6"/>
    <x v="8"/>
    <s v="Dr. Y.S. Rajasekhara Reddy ACA-VDCA Cricket Stadium"/>
    <n v="6"/>
    <x v="0"/>
    <n v="0"/>
    <n v="1"/>
    <n v="0"/>
    <x v="0"/>
    <n v="80"/>
    <n v="7"/>
    <n v="413"/>
    <n v="507"/>
    <n v="498"/>
    <s v="Visakhapatnam"/>
    <s v="India"/>
    <x v="24"/>
    <x v="22"/>
    <s v="India"/>
    <n v="2016"/>
    <n v="5"/>
    <s v="Mumbai Indians"/>
    <s v="MI"/>
    <s v="Delhi Daredevils"/>
    <x v="7"/>
    <x v="7"/>
    <s v="Standard"/>
    <x v="0"/>
    <n v="0"/>
  </r>
  <r>
    <n v="981000"/>
    <d v="2016-05-16T00:00:00"/>
    <n v="1"/>
    <n v="2"/>
    <x v="8"/>
    <s v="Eden Gardens"/>
    <n v="2"/>
    <x v="0"/>
    <n v="0"/>
    <n v="1"/>
    <n v="0"/>
    <x v="1"/>
    <n v="9"/>
    <n v="2"/>
    <n v="8"/>
    <n v="505"/>
    <n v="511"/>
    <s v="Kolkata"/>
    <s v="India"/>
    <x v="4"/>
    <x v="4"/>
    <s v="India"/>
    <n v="2016"/>
    <n v="5"/>
    <s v="Kolkata Knight Riders"/>
    <s v="KKR"/>
    <s v="Royal Challengers Bangalore"/>
    <x v="0"/>
    <x v="3"/>
    <s v="Standard"/>
    <x v="1"/>
    <n v="1"/>
  </r>
  <r>
    <n v="981002"/>
    <d v="2016-05-17T00:00:00"/>
    <n v="12"/>
    <n v="6"/>
    <x v="8"/>
    <s v="Dr. Y.S. Rajasekhara Reddy ACA-VDCA Cricket Stadium"/>
    <n v="12"/>
    <x v="0"/>
    <n v="0"/>
    <n v="1"/>
    <n v="1"/>
    <x v="0"/>
    <n v="19"/>
    <n v="12"/>
    <n v="106"/>
    <n v="507"/>
    <n v="499"/>
    <s v="Visakhapatnam"/>
    <s v="India"/>
    <x v="24"/>
    <x v="22"/>
    <s v="India"/>
    <n v="2016"/>
    <n v="5"/>
    <s v="Rising Pune Supergiants"/>
    <s v="RPS"/>
    <s v="Delhi Daredevils"/>
    <x v="12"/>
    <x v="12"/>
    <s v="Standard"/>
    <x v="0"/>
    <n v="1"/>
  </r>
  <r>
    <n v="981004"/>
    <d v="2016-05-18T00:00:00"/>
    <n v="2"/>
    <n v="4"/>
    <x v="8"/>
    <s v="M Chinnaswamy Stadium"/>
    <n v="4"/>
    <x v="0"/>
    <n v="0"/>
    <n v="1"/>
    <n v="1"/>
    <x v="0"/>
    <n v="82"/>
    <n v="2"/>
    <n v="8"/>
    <n v="510"/>
    <n v="481"/>
    <s v="Bangalore"/>
    <s v="India"/>
    <x v="0"/>
    <x v="0"/>
    <s v="India"/>
    <n v="2016"/>
    <n v="5"/>
    <s v="Royal Challengers Bangalore"/>
    <s v="RCB"/>
    <s v="Kings XI Punjab"/>
    <x v="5"/>
    <x v="3"/>
    <s v="Standard"/>
    <x v="0"/>
    <n v="0"/>
  </r>
  <r>
    <n v="981006"/>
    <d v="2016-05-19T00:00:00"/>
    <n v="13"/>
    <n v="1"/>
    <x v="8"/>
    <s v="Green Park"/>
    <n v="13"/>
    <x v="0"/>
    <n v="0"/>
    <n v="1"/>
    <n v="0"/>
    <x v="1"/>
    <n v="6"/>
    <n v="13"/>
    <n v="147"/>
    <n v="495"/>
    <n v="498"/>
    <s v="Kanpur"/>
    <s v="India"/>
    <x v="34"/>
    <x v="28"/>
    <s v="India"/>
    <n v="2016"/>
    <n v="5"/>
    <s v="Gujarat Lions"/>
    <s v="GL"/>
    <s v="Kolkata Knight Riders"/>
    <x v="11"/>
    <x v="13"/>
    <s v="Standard"/>
    <x v="1"/>
    <n v="1"/>
  </r>
  <r>
    <n v="981008"/>
    <d v="2016-05-20T00:00:00"/>
    <n v="6"/>
    <n v="11"/>
    <x v="8"/>
    <s v="Shaheed Veer Narayan Singh International Stadium"/>
    <n v="6"/>
    <x v="0"/>
    <n v="0"/>
    <n v="1"/>
    <n v="0"/>
    <x v="1"/>
    <n v="6"/>
    <n v="6"/>
    <n v="339"/>
    <n v="511"/>
    <n v="497"/>
    <s v="Raipur"/>
    <s v="India"/>
    <x v="26"/>
    <x v="24"/>
    <s v="India"/>
    <n v="2016"/>
    <n v="5"/>
    <s v="Delhi Daredevils"/>
    <s v="DD"/>
    <s v="Sunrisers Hyderabad"/>
    <x v="7"/>
    <x v="2"/>
    <s v="Standard"/>
    <x v="1"/>
    <n v="1"/>
  </r>
  <r>
    <n v="981010"/>
    <d v="2016-05-21T00:00:00"/>
    <n v="12"/>
    <n v="4"/>
    <x v="8"/>
    <s v="Dr. Y.S. Rajasekhara Reddy ACA-VDCA Cricket Stadium"/>
    <n v="4"/>
    <x v="1"/>
    <n v="0"/>
    <n v="1"/>
    <n v="0"/>
    <x v="1"/>
    <n v="4"/>
    <n v="12"/>
    <n v="20"/>
    <n v="482"/>
    <n v="507"/>
    <s v="Visakhapatnam"/>
    <s v="India"/>
    <x v="24"/>
    <x v="22"/>
    <s v="India"/>
    <n v="2016"/>
    <n v="5"/>
    <s v="Rising Pune Supergiants"/>
    <s v="RPS"/>
    <s v="Kings XI Punjab"/>
    <x v="5"/>
    <x v="12"/>
    <s v="Standard"/>
    <x v="1"/>
    <n v="0"/>
  </r>
  <r>
    <n v="981012"/>
    <d v="2016-05-21T00:00:00"/>
    <n v="13"/>
    <n v="7"/>
    <x v="8"/>
    <s v="Green Park"/>
    <n v="13"/>
    <x v="0"/>
    <n v="0"/>
    <n v="1"/>
    <n v="0"/>
    <x v="1"/>
    <n v="6"/>
    <n v="13"/>
    <n v="21"/>
    <n v="495"/>
    <n v="498"/>
    <s v="Kanpur"/>
    <s v="India"/>
    <x v="34"/>
    <x v="28"/>
    <s v="India"/>
    <n v="2016"/>
    <n v="5"/>
    <s v="Gujarat Lions"/>
    <s v="GL"/>
    <s v="Mumbai Indians"/>
    <x v="11"/>
    <x v="13"/>
    <s v="Standard"/>
    <x v="1"/>
    <n v="1"/>
  </r>
  <r>
    <n v="981014"/>
    <d v="2016-05-22T00:00:00"/>
    <n v="1"/>
    <n v="11"/>
    <x v="8"/>
    <s v="Eden Gardens"/>
    <n v="11"/>
    <x v="0"/>
    <n v="0"/>
    <n v="1"/>
    <n v="0"/>
    <x v="0"/>
    <n v="22"/>
    <n v="1"/>
    <n v="31"/>
    <n v="510"/>
    <n v="481"/>
    <s v="Kolkata"/>
    <s v="India"/>
    <x v="4"/>
    <x v="4"/>
    <s v="India"/>
    <n v="2016"/>
    <n v="5"/>
    <s v="Kolkata Knight Riders"/>
    <s v="KKR"/>
    <s v="Sunrisers Hyderabad"/>
    <x v="10"/>
    <x v="0"/>
    <s v="Standard"/>
    <x v="0"/>
    <n v="0"/>
  </r>
  <r>
    <n v="981016"/>
    <d v="2016-05-22T00:00:00"/>
    <n v="6"/>
    <n v="2"/>
    <x v="8"/>
    <s v="Shaheed Veer Narayan Singh International Stadium"/>
    <n v="2"/>
    <x v="0"/>
    <n v="0"/>
    <n v="1"/>
    <n v="0"/>
    <x v="1"/>
    <n v="6"/>
    <n v="2"/>
    <n v="8"/>
    <n v="511"/>
    <n v="497"/>
    <s v="Raipur"/>
    <s v="India"/>
    <x v="26"/>
    <x v="24"/>
    <s v="India"/>
    <n v="2016"/>
    <n v="5"/>
    <s v="Delhi Daredevils"/>
    <s v="DD"/>
    <s v="Royal Challengers Bangalore"/>
    <x v="0"/>
    <x v="3"/>
    <s v="Standard"/>
    <x v="1"/>
    <n v="1"/>
  </r>
  <r>
    <n v="981018"/>
    <d v="2016-05-24T00:00:00"/>
    <n v="13"/>
    <n v="2"/>
    <x v="8"/>
    <s v="M Chinnaswamy Stadium"/>
    <n v="2"/>
    <x v="0"/>
    <n v="0"/>
    <n v="1"/>
    <n v="0"/>
    <x v="1"/>
    <n v="4"/>
    <n v="2"/>
    <n v="110"/>
    <n v="495"/>
    <n v="482"/>
    <s v="Bangalore"/>
    <s v="India"/>
    <x v="0"/>
    <x v="0"/>
    <s v="India"/>
    <n v="2016"/>
    <n v="5"/>
    <s v="Gujarat Lions"/>
    <s v="GL"/>
    <s v="Royal Challengers Bangalore"/>
    <x v="0"/>
    <x v="3"/>
    <s v="Standard"/>
    <x v="1"/>
    <n v="1"/>
  </r>
  <r>
    <n v="981020"/>
    <d v="2016-05-25T00:00:00"/>
    <n v="11"/>
    <n v="1"/>
    <x v="8"/>
    <s v="Feroz Shah Kotla"/>
    <n v="1"/>
    <x v="0"/>
    <n v="0"/>
    <n v="1"/>
    <n v="0"/>
    <x v="0"/>
    <n v="22"/>
    <n v="11"/>
    <n v="163"/>
    <n v="481"/>
    <n v="499"/>
    <s v="Delhi"/>
    <s v="India"/>
    <x v="2"/>
    <x v="2"/>
    <s v="India"/>
    <n v="2016"/>
    <n v="5"/>
    <s v="Sunrisers Hyderabad"/>
    <s v="SRH"/>
    <s v="Kolkata Knight Riders"/>
    <x v="6"/>
    <x v="11"/>
    <s v="Standard"/>
    <x v="0"/>
    <n v="0"/>
  </r>
  <r>
    <n v="981022"/>
    <d v="2016-05-27T00:00:00"/>
    <n v="13"/>
    <n v="11"/>
    <x v="8"/>
    <s v="Feroz Shah Kotla"/>
    <n v="11"/>
    <x v="0"/>
    <n v="0"/>
    <n v="1"/>
    <n v="0"/>
    <x v="1"/>
    <n v="4"/>
    <n v="11"/>
    <n v="187"/>
    <n v="481"/>
    <n v="498"/>
    <s v="Delhi"/>
    <s v="India"/>
    <x v="2"/>
    <x v="2"/>
    <s v="India"/>
    <n v="2016"/>
    <n v="5"/>
    <s v="Gujarat Lions"/>
    <s v="GL"/>
    <s v="Sunrisers Hyderabad"/>
    <x v="10"/>
    <x v="11"/>
    <s v="Standard"/>
    <x v="1"/>
    <n v="1"/>
  </r>
  <r>
    <n v="981024"/>
    <d v="2016-05-29T00:00:00"/>
    <n v="2"/>
    <n v="11"/>
    <x v="8"/>
    <s v="M Chinnaswamy Stadium"/>
    <n v="11"/>
    <x v="1"/>
    <n v="0"/>
    <n v="1"/>
    <n v="0"/>
    <x v="0"/>
    <n v="8"/>
    <n v="11"/>
    <n v="385"/>
    <n v="482"/>
    <n v="497"/>
    <s v="Bangalore"/>
    <s v="India"/>
    <x v="0"/>
    <x v="0"/>
    <s v="India"/>
    <n v="2016"/>
    <n v="5"/>
    <s v="Royal Challengers Bangalore"/>
    <s v="RCB"/>
    <s v="Sunrisers Hyderabad"/>
    <x v="10"/>
    <x v="11"/>
    <s v="Standard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ED375-AD30-48AD-B550-150D85902E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in mode split">
  <location ref="AG2:AH6" firstHeaderRow="1" firstDataRow="1" firstDataCol="1"/>
  <pivotFields count="31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ch_Id" fld="0" subtotal="count" showDataAs="percentOfTotal" baseField="3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6A5FB-A64B-43DE-B29B-7C8AE4A6CF94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M37:AP48" firstHeaderRow="1" firstDataRow="2" firstDataCol="1"/>
  <pivotFields count="32">
    <pivotField showAll="0"/>
    <pivotField numFmtId="14"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oss_Decision" fld="7" subtotal="count" showDataAs="percentOfRow" baseField="0" baseItem="0" numFmtId="1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9BFCD-CF59-4BF6-B77B-3AFC8244DA3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atch winner name">
  <location ref="AL2:AM13" firstHeaderRow="1" firstDataRow="1" firstDataCol="1"/>
  <pivotFields count="3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15">
        <item x="1"/>
        <item x="6"/>
        <item x="2"/>
        <item x="13"/>
        <item x="5"/>
        <item x="9"/>
        <item x="0"/>
        <item x="7"/>
        <item x="8"/>
        <item x="4"/>
        <item x="1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8"/>
  </rowFields>
  <rowItems count="11">
    <i>
      <x v="7"/>
    </i>
    <i>
      <x/>
    </i>
    <i>
      <x v="11"/>
    </i>
    <i>
      <x v="6"/>
    </i>
    <i>
      <x v="4"/>
    </i>
    <i>
      <x v="9"/>
    </i>
    <i>
      <x v="2"/>
    </i>
    <i>
      <x v="12"/>
    </i>
    <i>
      <x v="1"/>
    </i>
    <i>
      <x v="8"/>
    </i>
    <i t="grand">
      <x/>
    </i>
  </rowItems>
  <colItems count="1">
    <i/>
  </colItems>
  <dataFields count="1">
    <dataField name="Count of Match_Winner_Name" fld="28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8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198A2-E5B2-4315-B8D0-5D32A938380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Win mode distribution">
  <location ref="AG42:AK64" firstHeaderRow="1" firstDataRow="2" firstDataCol="1"/>
  <pivotFields count="3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36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0">
        <item x="26"/>
        <item x="16"/>
        <item x="0"/>
        <item x="15"/>
        <item x="8"/>
        <item x="11"/>
        <item x="1"/>
        <item x="7"/>
        <item x="17"/>
        <item x="2"/>
        <item x="19"/>
        <item x="10"/>
        <item x="12"/>
        <item x="6"/>
        <item x="21"/>
        <item x="5"/>
        <item x="13"/>
        <item x="28"/>
        <item x="14"/>
        <item x="20"/>
        <item x="4"/>
        <item x="3"/>
        <item x="18"/>
        <item x="9"/>
        <item x="23"/>
        <item x="24"/>
        <item x="27"/>
        <item x="25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2">
    <field x="19"/>
    <field x="20"/>
  </rowFields>
  <rowItems count="21">
    <i>
      <x v="14"/>
    </i>
    <i r="1">
      <x v="2"/>
    </i>
    <i>
      <x v="7"/>
    </i>
    <i r="1">
      <x v="20"/>
    </i>
    <i>
      <x v="8"/>
    </i>
    <i r="1">
      <x v="9"/>
    </i>
    <i>
      <x v="34"/>
    </i>
    <i r="1">
      <x v="21"/>
    </i>
    <i>
      <x v="15"/>
    </i>
    <i r="1">
      <x v="7"/>
    </i>
    <i>
      <x v="23"/>
    </i>
    <i r="1">
      <x v="13"/>
    </i>
    <i>
      <x v="22"/>
    </i>
    <i r="1">
      <x v="6"/>
    </i>
    <i>
      <x v="26"/>
    </i>
    <i r="1">
      <x v="15"/>
    </i>
    <i>
      <x v="4"/>
    </i>
    <i r="1">
      <x v="21"/>
    </i>
    <i>
      <x v="31"/>
    </i>
    <i r="1">
      <x v="24"/>
    </i>
    <i t="grand">
      <x/>
    </i>
  </rowItems>
  <colFields count="1">
    <field x="30"/>
  </colFields>
  <colItems count="4">
    <i>
      <x/>
    </i>
    <i>
      <x v="1"/>
    </i>
    <i>
      <x v="2"/>
    </i>
    <i t="grand">
      <x/>
    </i>
  </colItems>
  <dataFields count="1">
    <dataField name="Count of Match_Id" fld="0" subtotal="count" baseField="19" baseItem="0"/>
  </dataFields>
  <pivotTableStyleInfo name="PivotStyleLight16" showRowHeaders="1" showColHeaders="1" showRowStripes="0" showColStripes="0" showLastColumn="1"/>
  <filters count="1">
    <filter fld="1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63121-71EB-46ED-9E5C-2870416362E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27:AH38" firstHeaderRow="1" firstDataRow="1" firstDataCol="1" rowPageCount="1" colPageCount="1"/>
  <pivotFields count="3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5">
        <item x="1"/>
        <item x="6"/>
        <item x="2"/>
        <item x="13"/>
        <item x="5"/>
        <item x="9"/>
        <item x="0"/>
        <item x="7"/>
        <item x="8"/>
        <item x="4"/>
        <item x="1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28"/>
  </rowFields>
  <rowItems count="11">
    <i>
      <x v="12"/>
    </i>
    <i>
      <x v="9"/>
    </i>
    <i>
      <x v="7"/>
    </i>
    <i>
      <x v="1"/>
    </i>
    <i>
      <x v="11"/>
    </i>
    <i>
      <x v="2"/>
    </i>
    <i>
      <x/>
    </i>
    <i>
      <x v="4"/>
    </i>
    <i>
      <x v="10"/>
    </i>
    <i>
      <x v="6"/>
    </i>
    <i t="grand">
      <x/>
    </i>
  </rowItems>
  <colItems count="1">
    <i/>
  </colItems>
  <pageFields count="1">
    <pageField fld="11" item="1" hier="-1"/>
  </pageFields>
  <dataFields count="1">
    <dataField name="Max of Won_By" fld="12" subtotal="max" baseField="28" baseItem="0"/>
  </dataFields>
  <pivotTableStyleInfo name="PivotStyleLight16" showRowHeaders="1" showColHeaders="1" showRowStripes="0" showColStripes="0" showLastColumn="1"/>
  <filters count="1">
    <filter fld="28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15766-B535-4D01-B9FA-2598778D2A6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8:AI22" firstHeaderRow="0" firstDataRow="1" firstDataCol="1"/>
  <pivotFields count="3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"/>
        <item x="4"/>
        <item x="7"/>
        <item x="11"/>
        <item x="5"/>
        <item x="8"/>
        <item x="6"/>
        <item x="3"/>
        <item x="9"/>
        <item x="2"/>
        <item x="12"/>
        <item x="0"/>
        <item x="10"/>
        <item t="default"/>
      </items>
    </pivotField>
    <pivotField showAll="0"/>
    <pivotField showAll="0"/>
    <pivotField showAll="0"/>
    <pivotField dataField="1" showAll="0"/>
  </pivotFields>
  <rowFields count="1">
    <field x="2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Toss Wins" fld="0" subtotal="count" baseField="27" baseItem="0"/>
    <dataField name="Toss + Match Win" fld="31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2C43F-E63C-46CF-BFC8-8E77B3734A16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L20:AQ31" firstHeaderRow="1" firstDataRow="2" firstDataCol="1"/>
  <pivotFields count="32">
    <pivotField showAll="0"/>
    <pivotField numFmtId="14"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in_Type" fld="11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35CC-FBC5-4696-A4E2-16EFE0C34AE2}">
  <dimension ref="A1:AQ578"/>
  <sheetViews>
    <sheetView tabSelected="1" topLeftCell="AN29" zoomScale="90" workbookViewId="0">
      <selection activeCell="AM37" sqref="AM37:AP48"/>
    </sheetView>
  </sheetViews>
  <sheetFormatPr defaultRowHeight="14.5" x14ac:dyDescent="0.35"/>
  <cols>
    <col min="2" max="2" width="10.08984375" style="1" customWidth="1"/>
    <col min="3" max="3" width="13" customWidth="1"/>
    <col min="4" max="4" width="12.453125" customWidth="1"/>
    <col min="6" max="6" width="12.6328125" customWidth="1"/>
    <col min="7" max="7" width="14.6328125" customWidth="1"/>
    <col min="11" max="11" width="16.81640625" customWidth="1"/>
    <col min="14" max="14" width="15.81640625" customWidth="1"/>
    <col min="18" max="18" width="12.453125" customWidth="1"/>
    <col min="20" max="20" width="10.54296875" customWidth="1"/>
    <col min="21" max="21" width="15" customWidth="1"/>
    <col min="22" max="22" width="16.1796875" customWidth="1"/>
    <col min="27" max="27" width="20.453125" customWidth="1"/>
    <col min="28" max="28" width="18.36328125" customWidth="1"/>
    <col min="29" max="29" width="19" customWidth="1"/>
    <col min="30" max="30" width="12.6328125" customWidth="1"/>
    <col min="31" max="31" width="11" customWidth="1"/>
    <col min="32" max="32" width="11.7265625" customWidth="1"/>
    <col min="33" max="33" width="40.26953125" bestFit="1" customWidth="1"/>
    <col min="34" max="34" width="22.90625" bestFit="1" customWidth="1"/>
    <col min="35" max="35" width="9.54296875" bestFit="1" customWidth="1"/>
    <col min="36" max="36" width="5.81640625" bestFit="1" customWidth="1"/>
    <col min="37" max="37" width="11" bestFit="1" customWidth="1"/>
    <col min="38" max="38" width="25.1796875" bestFit="1" customWidth="1"/>
    <col min="39" max="39" width="27.7265625" bestFit="1" customWidth="1"/>
    <col min="40" max="40" width="15.81640625" bestFit="1" customWidth="1"/>
    <col min="41" max="41" width="7" bestFit="1" customWidth="1"/>
    <col min="42" max="42" width="11" bestFit="1" customWidth="1"/>
    <col min="43" max="43" width="10.7265625" bestFit="1" customWidth="1"/>
  </cols>
  <sheetData>
    <row r="1" spans="1:3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124</v>
      </c>
      <c r="U1" t="s">
        <v>125</v>
      </c>
      <c r="V1" t="s">
        <v>126</v>
      </c>
      <c r="W1" t="s">
        <v>93</v>
      </c>
      <c r="X1" t="s">
        <v>94</v>
      </c>
      <c r="Y1" t="s">
        <v>96</v>
      </c>
      <c r="Z1" t="s">
        <v>97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139</v>
      </c>
    </row>
    <row r="2" spans="1:39" x14ac:dyDescent="0.35">
      <c r="A2">
        <v>335987</v>
      </c>
      <c r="B2" s="1">
        <v>39556</v>
      </c>
      <c r="C2">
        <v>2</v>
      </c>
      <c r="D2">
        <v>1</v>
      </c>
      <c r="E2">
        <v>1</v>
      </c>
      <c r="F2" t="s">
        <v>19</v>
      </c>
      <c r="G2">
        <v>2</v>
      </c>
      <c r="H2" t="s">
        <v>20</v>
      </c>
      <c r="I2">
        <v>0</v>
      </c>
      <c r="J2">
        <v>1</v>
      </c>
      <c r="K2">
        <v>0</v>
      </c>
      <c r="L2" t="s">
        <v>21</v>
      </c>
      <c r="M2">
        <v>140</v>
      </c>
      <c r="N2">
        <v>1</v>
      </c>
      <c r="O2">
        <v>2</v>
      </c>
      <c r="P2">
        <v>470</v>
      </c>
      <c r="Q2">
        <v>477</v>
      </c>
      <c r="R2" t="s">
        <v>22</v>
      </c>
      <c r="S2" t="s">
        <v>23</v>
      </c>
      <c r="T2" t="str">
        <f>PROPER(TRIM(F2))</f>
        <v>M Chinnaswamy Stadium</v>
      </c>
      <c r="U2" t="str">
        <f>PROPER(TRIM(R2))</f>
        <v>Bangalore</v>
      </c>
      <c r="V2" t="str">
        <f>PROPER(TRIM(S2))</f>
        <v>India</v>
      </c>
      <c r="W2">
        <f>YEAR(B2)</f>
        <v>2008</v>
      </c>
      <c r="X2">
        <f>MONTH(B2)</f>
        <v>4</v>
      </c>
      <c r="Y2" t="str">
        <f>VLOOKUP(C2, Team_Lookup!$A:$C, 2, FALSE)</f>
        <v>Royal Challengers Bangalore</v>
      </c>
      <c r="Z2" t="str">
        <f>VLOOKUP(C2, Team_Lookup!$A:$C, 3, FALSE)</f>
        <v>RCB</v>
      </c>
      <c r="AA2" t="str">
        <f>VLOOKUP(D2, Team_Lookup!$A:$C, 2, FALSE)</f>
        <v>Kolkata Knight Riders</v>
      </c>
      <c r="AB2" t="str">
        <f>VLOOKUP(G2, Team_Lookup!$A:$C,2, FALSE)</f>
        <v>Royal Challengers Bangalore</v>
      </c>
      <c r="AC2" t="str">
        <f>VLOOKUP(N2, Team_Lookup!$A:$C, 2,FALSE )</f>
        <v>Kolkata Knight Riders</v>
      </c>
      <c r="AD2" t="str">
        <f>IF(OR(J2=0, OR(L2="Tie", L2="No Result")), "Non-Standard", "Standard")</f>
        <v>Standard</v>
      </c>
      <c r="AE2" t="str">
        <f>IF(AND(J2=1, L2="by wickets"), "Chasing",
   IF(AND(J2=1, L2="by runs"), "Defending", "Other"))</f>
        <v>Defending</v>
      </c>
      <c r="AF2">
        <f>IF(G2=N2,1,0)</f>
        <v>0</v>
      </c>
      <c r="AG2" s="2" t="s">
        <v>138</v>
      </c>
      <c r="AH2" t="s">
        <v>137</v>
      </c>
      <c r="AL2" s="2" t="s">
        <v>149</v>
      </c>
      <c r="AM2" t="s">
        <v>148</v>
      </c>
    </row>
    <row r="3" spans="1:39" x14ac:dyDescent="0.35">
      <c r="A3">
        <v>335988</v>
      </c>
      <c r="B3" s="1">
        <v>39557</v>
      </c>
      <c r="C3">
        <v>4</v>
      </c>
      <c r="D3">
        <v>3</v>
      </c>
      <c r="E3">
        <v>1</v>
      </c>
      <c r="F3" t="s">
        <v>24</v>
      </c>
      <c r="G3">
        <v>3</v>
      </c>
      <c r="H3" t="s">
        <v>25</v>
      </c>
      <c r="I3">
        <v>0</v>
      </c>
      <c r="J3">
        <v>1</v>
      </c>
      <c r="K3">
        <v>0</v>
      </c>
      <c r="L3" t="s">
        <v>21</v>
      </c>
      <c r="M3">
        <v>33</v>
      </c>
      <c r="N3">
        <v>3</v>
      </c>
      <c r="O3">
        <v>19</v>
      </c>
      <c r="P3">
        <v>471</v>
      </c>
      <c r="Q3">
        <v>487</v>
      </c>
      <c r="R3" t="s">
        <v>26</v>
      </c>
      <c r="S3" t="s">
        <v>23</v>
      </c>
      <c r="T3" t="str">
        <f t="shared" ref="T3:T66" si="0">PROPER(TRIM(F3))</f>
        <v>Punjab Cricket Association Stadium, Mohali</v>
      </c>
      <c r="U3" t="str">
        <f t="shared" ref="U3:U66" si="1">PROPER(TRIM(R3))</f>
        <v>Chandigarh</v>
      </c>
      <c r="V3" t="str">
        <f t="shared" ref="V3:V66" si="2">PROPER(TRIM(S3))</f>
        <v>India</v>
      </c>
      <c r="W3">
        <f t="shared" ref="W3:W66" si="3">YEAR(B3)</f>
        <v>2008</v>
      </c>
      <c r="X3">
        <f t="shared" ref="X3:X66" si="4">MONTH(B3)</f>
        <v>4</v>
      </c>
      <c r="Y3" t="str">
        <f>VLOOKUP(C3, Team_Lookup!$A:$C, 2, FALSE)</f>
        <v>Kings XI Punjab</v>
      </c>
      <c r="Z3" t="str">
        <f>VLOOKUP(C3, Team_Lookup!$A:$C, 3, FALSE)</f>
        <v>KXIP</v>
      </c>
      <c r="AA3" t="str">
        <f>VLOOKUP(D3, Team_Lookup!$A:$C, 2, FALSE)</f>
        <v>Chennai Super Kings</v>
      </c>
      <c r="AB3" t="str">
        <f>VLOOKUP(G3, Team_Lookup!$A:$C, 2, FALSE)</f>
        <v>Chennai Super Kings</v>
      </c>
      <c r="AC3" t="str">
        <f>VLOOKUP(N3, Team_Lookup!$A:$C, 2, FALSE)</f>
        <v>Chennai Super Kings</v>
      </c>
      <c r="AD3" t="str">
        <f t="shared" ref="AD3:AD66" si="5">IF(OR(J3=0, OR(L3="Tie", L3="No Result")), "Non-Standard", "Standard")</f>
        <v>Standard</v>
      </c>
      <c r="AE3" t="str">
        <f t="shared" ref="AE3:AE66" si="6">IF(AND(J3=1, L3="by wickets"), "Chasing",
   IF(AND(J3=1, L3="by runs"), "Defending", "Other"))</f>
        <v>Defending</v>
      </c>
      <c r="AF3">
        <f t="shared" ref="AF3:AF66" si="7">IF(G3=N3,1,0)</f>
        <v>1</v>
      </c>
      <c r="AG3" s="3" t="s">
        <v>133</v>
      </c>
      <c r="AH3" s="4">
        <v>0.53206239168110914</v>
      </c>
      <c r="AL3" s="3" t="s">
        <v>110</v>
      </c>
      <c r="AM3">
        <v>80</v>
      </c>
    </row>
    <row r="4" spans="1:39" x14ac:dyDescent="0.35">
      <c r="A4">
        <v>335989</v>
      </c>
      <c r="B4" s="1">
        <v>39557</v>
      </c>
      <c r="C4">
        <v>6</v>
      </c>
      <c r="D4">
        <v>5</v>
      </c>
      <c r="E4">
        <v>1</v>
      </c>
      <c r="F4" t="s">
        <v>27</v>
      </c>
      <c r="G4">
        <v>5</v>
      </c>
      <c r="H4" t="s">
        <v>25</v>
      </c>
      <c r="I4">
        <v>0</v>
      </c>
      <c r="J4">
        <v>1</v>
      </c>
      <c r="K4">
        <v>0</v>
      </c>
      <c r="L4" t="s">
        <v>28</v>
      </c>
      <c r="M4">
        <v>9</v>
      </c>
      <c r="N4">
        <v>6</v>
      </c>
      <c r="O4">
        <v>90</v>
      </c>
      <c r="P4">
        <v>472</v>
      </c>
      <c r="Q4">
        <v>512</v>
      </c>
      <c r="R4" t="s">
        <v>29</v>
      </c>
      <c r="S4" t="s">
        <v>23</v>
      </c>
      <c r="T4" t="str">
        <f t="shared" si="0"/>
        <v>Feroz Shah Kotla</v>
      </c>
      <c r="U4" t="str">
        <f t="shared" si="1"/>
        <v>Delhi</v>
      </c>
      <c r="V4" t="str">
        <f t="shared" si="2"/>
        <v>India</v>
      </c>
      <c r="W4">
        <f t="shared" si="3"/>
        <v>2008</v>
      </c>
      <c r="X4">
        <f t="shared" si="4"/>
        <v>4</v>
      </c>
      <c r="Y4" t="str">
        <f>VLOOKUP(C4, Team_Lookup!$A:$C, 2, FALSE)</f>
        <v>Delhi Daredevils</v>
      </c>
      <c r="Z4" t="str">
        <f>VLOOKUP(C4, Team_Lookup!$A:$C, 3, FALSE)</f>
        <v>DD</v>
      </c>
      <c r="AA4" t="str">
        <f>VLOOKUP(D4, Team_Lookup!$A:$C, 2, FALSE)</f>
        <v>Rajasthan Royals</v>
      </c>
      <c r="AB4" t="str">
        <f>VLOOKUP(G4, Team_Lookup!$A:$C, 2, FALSE)</f>
        <v>Rajasthan Royals</v>
      </c>
      <c r="AC4" t="str">
        <f>VLOOKUP(N4, Team_Lookup!$A:$C, 2, FALSE)</f>
        <v>Delhi Daredevils</v>
      </c>
      <c r="AD4" t="str">
        <f t="shared" si="5"/>
        <v>Standard</v>
      </c>
      <c r="AE4" t="str">
        <f t="shared" si="6"/>
        <v>Chasing</v>
      </c>
      <c r="AF4">
        <f t="shared" si="7"/>
        <v>0</v>
      </c>
      <c r="AG4" s="3" t="s">
        <v>134</v>
      </c>
      <c r="AH4" s="4">
        <v>0.45233968804159447</v>
      </c>
      <c r="AL4" s="3" t="s">
        <v>102</v>
      </c>
      <c r="AM4">
        <v>79</v>
      </c>
    </row>
    <row r="5" spans="1:39" x14ac:dyDescent="0.35">
      <c r="A5">
        <v>335990</v>
      </c>
      <c r="B5" s="1">
        <v>39558</v>
      </c>
      <c r="C5">
        <v>7</v>
      </c>
      <c r="D5">
        <v>2</v>
      </c>
      <c r="E5">
        <v>1</v>
      </c>
      <c r="F5" t="s">
        <v>30</v>
      </c>
      <c r="G5">
        <v>7</v>
      </c>
      <c r="H5" t="s">
        <v>25</v>
      </c>
      <c r="I5">
        <v>0</v>
      </c>
      <c r="J5">
        <v>1</v>
      </c>
      <c r="K5">
        <v>0</v>
      </c>
      <c r="L5" t="s">
        <v>28</v>
      </c>
      <c r="M5">
        <v>5</v>
      </c>
      <c r="N5">
        <v>2</v>
      </c>
      <c r="O5">
        <v>11</v>
      </c>
      <c r="P5">
        <v>473</v>
      </c>
      <c r="Q5">
        <v>476</v>
      </c>
      <c r="R5" t="s">
        <v>31</v>
      </c>
      <c r="S5" t="s">
        <v>23</v>
      </c>
      <c r="T5" t="str">
        <f t="shared" si="0"/>
        <v>Wankhede Stadium</v>
      </c>
      <c r="U5" t="str">
        <f t="shared" si="1"/>
        <v>Mumbai</v>
      </c>
      <c r="V5" t="str">
        <f t="shared" si="2"/>
        <v>India</v>
      </c>
      <c r="W5">
        <f t="shared" si="3"/>
        <v>2008</v>
      </c>
      <c r="X5">
        <f t="shared" si="4"/>
        <v>4</v>
      </c>
      <c r="Y5" t="str">
        <f>VLOOKUP(C5, Team_Lookup!$A:$C, 2, FALSE)</f>
        <v>Mumbai Indians</v>
      </c>
      <c r="Z5" t="str">
        <f>VLOOKUP(C5, Team_Lookup!$A:$C, 3, FALSE)</f>
        <v>MI</v>
      </c>
      <c r="AA5" t="str">
        <f>VLOOKUP(D5, Team_Lookup!$A:$C, 2, FALSE)</f>
        <v>Royal Challengers Bangalore</v>
      </c>
      <c r="AB5" t="str">
        <f>VLOOKUP(G5, Team_Lookup!$A:$C, 2, FALSE)</f>
        <v>Mumbai Indians</v>
      </c>
      <c r="AC5" t="str">
        <f>VLOOKUP(N5, Team_Lookup!$A:$C, 2, FALSE)</f>
        <v>Royal Challengers Bangalore</v>
      </c>
      <c r="AD5" t="str">
        <f t="shared" si="5"/>
        <v>Standard</v>
      </c>
      <c r="AE5" t="str">
        <f t="shared" si="6"/>
        <v>Chasing</v>
      </c>
      <c r="AF5">
        <f t="shared" si="7"/>
        <v>0</v>
      </c>
      <c r="AG5" s="3" t="s">
        <v>135</v>
      </c>
      <c r="AH5" s="4">
        <v>1.5597920277296361E-2</v>
      </c>
      <c r="AL5" s="3" t="s">
        <v>100</v>
      </c>
      <c r="AM5">
        <v>70</v>
      </c>
    </row>
    <row r="6" spans="1:39" x14ac:dyDescent="0.35">
      <c r="A6">
        <v>335991</v>
      </c>
      <c r="B6" s="1">
        <v>39558</v>
      </c>
      <c r="C6">
        <v>1</v>
      </c>
      <c r="D6">
        <v>8</v>
      </c>
      <c r="E6">
        <v>1</v>
      </c>
      <c r="F6" t="s">
        <v>32</v>
      </c>
      <c r="G6">
        <v>8</v>
      </c>
      <c r="H6" t="s">
        <v>25</v>
      </c>
      <c r="I6">
        <v>0</v>
      </c>
      <c r="J6">
        <v>1</v>
      </c>
      <c r="K6">
        <v>0</v>
      </c>
      <c r="L6" t="s">
        <v>28</v>
      </c>
      <c r="M6">
        <v>5</v>
      </c>
      <c r="N6">
        <v>1</v>
      </c>
      <c r="O6">
        <v>4</v>
      </c>
      <c r="P6">
        <v>474</v>
      </c>
      <c r="Q6">
        <v>486</v>
      </c>
      <c r="R6" t="s">
        <v>33</v>
      </c>
      <c r="S6" t="s">
        <v>23</v>
      </c>
      <c r="T6" t="str">
        <f t="shared" si="0"/>
        <v>Eden Gardens</v>
      </c>
      <c r="U6" t="str">
        <f t="shared" si="1"/>
        <v>Kolkata</v>
      </c>
      <c r="V6" t="str">
        <f t="shared" si="2"/>
        <v>India</v>
      </c>
      <c r="W6">
        <f t="shared" si="3"/>
        <v>2008</v>
      </c>
      <c r="X6">
        <f t="shared" si="4"/>
        <v>4</v>
      </c>
      <c r="Y6" t="str">
        <f>VLOOKUP(C6, Team_Lookup!$A:$C, 2, FALSE)</f>
        <v>Kolkata Knight Riders</v>
      </c>
      <c r="Z6" t="str">
        <f>VLOOKUP(C6, Team_Lookup!$A:$C, 3, FALSE)</f>
        <v>KKR</v>
      </c>
      <c r="AA6" t="str">
        <f>VLOOKUP(D6, Team_Lookup!$A:$C, 2, FALSE)</f>
        <v>Deccan Chargers</v>
      </c>
      <c r="AB6" t="str">
        <f>VLOOKUP(G6, Team_Lookup!$A:$C, 2, FALSE)</f>
        <v>Deccan Chargers</v>
      </c>
      <c r="AC6" t="str">
        <f>VLOOKUP(N6, Team_Lookup!$A:$C, 2, FALSE)</f>
        <v>Kolkata Knight Riders</v>
      </c>
      <c r="AD6" t="str">
        <f t="shared" si="5"/>
        <v>Standard</v>
      </c>
      <c r="AE6" t="str">
        <f t="shared" si="6"/>
        <v>Chasing</v>
      </c>
      <c r="AF6">
        <f>IF(G6=N6,1,0)</f>
        <v>0</v>
      </c>
      <c r="AG6" s="3" t="s">
        <v>136</v>
      </c>
      <c r="AH6" s="4">
        <v>1</v>
      </c>
      <c r="AL6" s="3" t="s">
        <v>98</v>
      </c>
      <c r="AM6">
        <v>68</v>
      </c>
    </row>
    <row r="7" spans="1:39" x14ac:dyDescent="0.35">
      <c r="A7">
        <v>335992</v>
      </c>
      <c r="B7" s="1">
        <v>39559</v>
      </c>
      <c r="C7">
        <v>5</v>
      </c>
      <c r="D7">
        <v>4</v>
      </c>
      <c r="E7">
        <v>1</v>
      </c>
      <c r="F7" t="s">
        <v>34</v>
      </c>
      <c r="G7">
        <v>4</v>
      </c>
      <c r="H7" t="s">
        <v>25</v>
      </c>
      <c r="I7">
        <v>0</v>
      </c>
      <c r="J7">
        <v>1</v>
      </c>
      <c r="K7">
        <v>0</v>
      </c>
      <c r="L7" t="s">
        <v>28</v>
      </c>
      <c r="M7">
        <v>6</v>
      </c>
      <c r="N7">
        <v>5</v>
      </c>
      <c r="O7">
        <v>32</v>
      </c>
      <c r="P7">
        <v>472</v>
      </c>
      <c r="Q7">
        <v>513</v>
      </c>
      <c r="R7" t="s">
        <v>35</v>
      </c>
      <c r="S7" t="s">
        <v>23</v>
      </c>
      <c r="T7" t="str">
        <f t="shared" si="0"/>
        <v>Sawai Mansingh Stadium</v>
      </c>
      <c r="U7" t="str">
        <f t="shared" si="1"/>
        <v>Jaipur</v>
      </c>
      <c r="V7" t="str">
        <f t="shared" si="2"/>
        <v>India</v>
      </c>
      <c r="W7">
        <f t="shared" si="3"/>
        <v>2008</v>
      </c>
      <c r="X7">
        <f t="shared" si="4"/>
        <v>4</v>
      </c>
      <c r="Y7" t="str">
        <f>VLOOKUP(C7, Team_Lookup!$A:$C, 2, FALSE)</f>
        <v>Rajasthan Royals</v>
      </c>
      <c r="Z7" t="str">
        <f>VLOOKUP(C7, Team_Lookup!$A:$C, 3, FALSE)</f>
        <v>RR</v>
      </c>
      <c r="AA7" t="str">
        <f>VLOOKUP(D7, Team_Lookup!$A:$C, 2, FALSE)</f>
        <v>Kings XI Punjab</v>
      </c>
      <c r="AB7" t="str">
        <f>VLOOKUP(G7, Team_Lookup!$A:$C, 2, FALSE)</f>
        <v>Kings XI Punjab</v>
      </c>
      <c r="AC7" t="str">
        <f>VLOOKUP(N7, Team_Lookup!$A:$C, 2, FALSE)</f>
        <v>Rajasthan Royals</v>
      </c>
      <c r="AD7" t="str">
        <f t="shared" si="5"/>
        <v>Standard</v>
      </c>
      <c r="AE7" t="str">
        <f t="shared" si="6"/>
        <v>Chasing</v>
      </c>
      <c r="AF7">
        <f t="shared" si="7"/>
        <v>0</v>
      </c>
      <c r="AL7" s="3" t="s">
        <v>104</v>
      </c>
      <c r="AM7">
        <v>63</v>
      </c>
    </row>
    <row r="8" spans="1:39" x14ac:dyDescent="0.35">
      <c r="A8">
        <v>335993</v>
      </c>
      <c r="B8" s="1">
        <v>39560</v>
      </c>
      <c r="C8">
        <v>8</v>
      </c>
      <c r="D8">
        <v>6</v>
      </c>
      <c r="E8">
        <v>1</v>
      </c>
      <c r="F8" t="s">
        <v>36</v>
      </c>
      <c r="G8">
        <v>8</v>
      </c>
      <c r="H8" t="s">
        <v>25</v>
      </c>
      <c r="I8">
        <v>0</v>
      </c>
      <c r="J8">
        <v>1</v>
      </c>
      <c r="K8">
        <v>0</v>
      </c>
      <c r="L8" t="s">
        <v>28</v>
      </c>
      <c r="M8">
        <v>9</v>
      </c>
      <c r="N8">
        <v>6</v>
      </c>
      <c r="O8">
        <v>41</v>
      </c>
      <c r="P8">
        <v>475</v>
      </c>
      <c r="Q8">
        <v>492</v>
      </c>
      <c r="R8" t="s">
        <v>37</v>
      </c>
      <c r="S8" t="s">
        <v>23</v>
      </c>
      <c r="T8" t="str">
        <f t="shared" si="0"/>
        <v>Rajiv Gandhi International Stadium, Uppal</v>
      </c>
      <c r="U8" t="str">
        <f t="shared" si="1"/>
        <v>Hyderabad</v>
      </c>
      <c r="V8" t="str">
        <f t="shared" si="2"/>
        <v>India</v>
      </c>
      <c r="W8">
        <f t="shared" si="3"/>
        <v>2008</v>
      </c>
      <c r="X8">
        <f t="shared" si="4"/>
        <v>4</v>
      </c>
      <c r="Y8" t="str">
        <f>VLOOKUP(C8, Team_Lookup!$A:$C, 2, FALSE)</f>
        <v>Deccan Chargers</v>
      </c>
      <c r="Z8" t="str">
        <f>VLOOKUP(C8, Team_Lookup!$A:$C, 3, FALSE)</f>
        <v>DC</v>
      </c>
      <c r="AA8" t="str">
        <f>VLOOKUP(D8, Team_Lookup!$A:$C, 2, FALSE)</f>
        <v>Delhi Daredevils</v>
      </c>
      <c r="AB8" t="str">
        <f>VLOOKUP(G8, Team_Lookup!$A:$C, 2, FALSE)</f>
        <v>Deccan Chargers</v>
      </c>
      <c r="AC8" t="str">
        <f>VLOOKUP(N8, Team_Lookup!$A:$C, 2, FALSE)</f>
        <v>Delhi Daredevils</v>
      </c>
      <c r="AD8" t="str">
        <f t="shared" si="5"/>
        <v>Standard</v>
      </c>
      <c r="AE8" t="str">
        <f t="shared" si="6"/>
        <v>Chasing</v>
      </c>
      <c r="AF8">
        <f t="shared" si="7"/>
        <v>0</v>
      </c>
      <c r="AG8" s="2" t="s">
        <v>132</v>
      </c>
      <c r="AH8" t="s">
        <v>141</v>
      </c>
      <c r="AI8" t="s">
        <v>142</v>
      </c>
      <c r="AJ8" t="s">
        <v>140</v>
      </c>
      <c r="AL8" s="3" t="s">
        <v>106</v>
      </c>
      <c r="AM8">
        <v>63</v>
      </c>
    </row>
    <row r="9" spans="1:39" x14ac:dyDescent="0.35">
      <c r="A9">
        <v>335994</v>
      </c>
      <c r="B9" s="1">
        <v>39561</v>
      </c>
      <c r="C9">
        <v>3</v>
      </c>
      <c r="D9">
        <v>7</v>
      </c>
      <c r="E9">
        <v>1</v>
      </c>
      <c r="F9" t="s">
        <v>38</v>
      </c>
      <c r="G9">
        <v>7</v>
      </c>
      <c r="H9" t="s">
        <v>20</v>
      </c>
      <c r="I9">
        <v>0</v>
      </c>
      <c r="J9">
        <v>1</v>
      </c>
      <c r="K9">
        <v>0</v>
      </c>
      <c r="L9" t="s">
        <v>21</v>
      </c>
      <c r="M9">
        <v>6</v>
      </c>
      <c r="N9">
        <v>3</v>
      </c>
      <c r="O9">
        <v>18</v>
      </c>
      <c r="P9">
        <v>476</v>
      </c>
      <c r="Q9">
        <v>512</v>
      </c>
      <c r="R9" t="s">
        <v>39</v>
      </c>
      <c r="S9" t="s">
        <v>23</v>
      </c>
      <c r="T9" t="str">
        <f t="shared" si="0"/>
        <v>Ma Chidambaram Stadium, Chepauk</v>
      </c>
      <c r="U9" t="str">
        <f t="shared" si="1"/>
        <v>Chennai</v>
      </c>
      <c r="V9" t="str">
        <f t="shared" si="2"/>
        <v>India</v>
      </c>
      <c r="W9">
        <f t="shared" si="3"/>
        <v>2008</v>
      </c>
      <c r="X9">
        <f t="shared" si="4"/>
        <v>4</v>
      </c>
      <c r="Y9" t="str">
        <f>VLOOKUP(C9, Team_Lookup!$A:$C, 2, FALSE)</f>
        <v>Chennai Super Kings</v>
      </c>
      <c r="Z9" t="str">
        <f>VLOOKUP(C9, Team_Lookup!$A:$C, 3, FALSE)</f>
        <v>CSK</v>
      </c>
      <c r="AA9" t="str">
        <f>VLOOKUP(D9, Team_Lookup!$A:$C, 2, FALSE)</f>
        <v>Mumbai Indians</v>
      </c>
      <c r="AB9" t="str">
        <f>VLOOKUP(G9, Team_Lookup!$A:$C, 2, FALSE)</f>
        <v>Mumbai Indians</v>
      </c>
      <c r="AC9" t="str">
        <f>VLOOKUP(N9, Team_Lookup!$A:$C, 2, FALSE)</f>
        <v>Chennai Super Kings</v>
      </c>
      <c r="AD9" t="str">
        <f t="shared" si="5"/>
        <v>Standard</v>
      </c>
      <c r="AE9" t="str">
        <f t="shared" si="6"/>
        <v>Defending</v>
      </c>
      <c r="AF9">
        <f t="shared" si="7"/>
        <v>0</v>
      </c>
      <c r="AG9" s="3" t="s">
        <v>102</v>
      </c>
      <c r="AH9">
        <v>66</v>
      </c>
      <c r="AI9">
        <v>42</v>
      </c>
      <c r="AJ9" s="6">
        <f>AI9/AH9</f>
        <v>0.63636363636363635</v>
      </c>
      <c r="AL9" s="3" t="s">
        <v>108</v>
      </c>
      <c r="AM9">
        <v>56</v>
      </c>
    </row>
    <row r="10" spans="1:39" x14ac:dyDescent="0.35">
      <c r="A10">
        <v>335995</v>
      </c>
      <c r="B10" s="1">
        <v>39562</v>
      </c>
      <c r="C10">
        <v>8</v>
      </c>
      <c r="D10">
        <v>5</v>
      </c>
      <c r="E10">
        <v>1</v>
      </c>
      <c r="F10" t="s">
        <v>36</v>
      </c>
      <c r="G10">
        <v>5</v>
      </c>
      <c r="H10" t="s">
        <v>20</v>
      </c>
      <c r="I10">
        <v>0</v>
      </c>
      <c r="J10">
        <v>1</v>
      </c>
      <c r="K10">
        <v>0</v>
      </c>
      <c r="L10" t="s">
        <v>28</v>
      </c>
      <c r="M10">
        <v>3</v>
      </c>
      <c r="N10">
        <v>5</v>
      </c>
      <c r="O10">
        <v>31</v>
      </c>
      <c r="P10">
        <v>470</v>
      </c>
      <c r="Q10">
        <v>471</v>
      </c>
      <c r="R10" t="s">
        <v>37</v>
      </c>
      <c r="S10" t="s">
        <v>23</v>
      </c>
      <c r="T10" t="str">
        <f t="shared" si="0"/>
        <v>Rajiv Gandhi International Stadium, Uppal</v>
      </c>
      <c r="U10" t="str">
        <f t="shared" si="1"/>
        <v>Hyderabad</v>
      </c>
      <c r="V10" t="str">
        <f t="shared" si="2"/>
        <v>India</v>
      </c>
      <c r="W10">
        <f t="shared" si="3"/>
        <v>2008</v>
      </c>
      <c r="X10">
        <f t="shared" si="4"/>
        <v>4</v>
      </c>
      <c r="Y10" t="str">
        <f>VLOOKUP(C10, Team_Lookup!$A:$C, 2, FALSE)</f>
        <v>Deccan Chargers</v>
      </c>
      <c r="Z10" t="str">
        <f>VLOOKUP(C10, Team_Lookup!$A:$C, 3, FALSE)</f>
        <v>DC</v>
      </c>
      <c r="AA10" t="str">
        <f>VLOOKUP(D10, Team_Lookup!$A:$C, 2, FALSE)</f>
        <v>Rajasthan Royals</v>
      </c>
      <c r="AB10" t="str">
        <f>VLOOKUP(G10, Team_Lookup!$A:$C, 2, FALSE)</f>
        <v>Rajasthan Royals</v>
      </c>
      <c r="AC10" t="str">
        <f>VLOOKUP(N10, Team_Lookup!$A:$C, 2, FALSE)</f>
        <v>Rajasthan Royals</v>
      </c>
      <c r="AD10" t="str">
        <f t="shared" si="5"/>
        <v>Standard</v>
      </c>
      <c r="AE10" t="str">
        <f t="shared" si="6"/>
        <v>Chasing</v>
      </c>
      <c r="AF10">
        <f t="shared" si="7"/>
        <v>1</v>
      </c>
      <c r="AG10" s="3" t="s">
        <v>112</v>
      </c>
      <c r="AH10">
        <v>43</v>
      </c>
      <c r="AI10">
        <v>19</v>
      </c>
      <c r="AJ10" s="6">
        <f t="shared" ref="AJ10:AJ21" si="8">AI10/AH10</f>
        <v>0.44186046511627908</v>
      </c>
      <c r="AL10" s="3" t="s">
        <v>118</v>
      </c>
      <c r="AM10">
        <v>34</v>
      </c>
    </row>
    <row r="11" spans="1:39" x14ac:dyDescent="0.35">
      <c r="A11">
        <v>335996</v>
      </c>
      <c r="B11" s="1">
        <v>39563</v>
      </c>
      <c r="C11">
        <v>4</v>
      </c>
      <c r="D11">
        <v>7</v>
      </c>
      <c r="E11">
        <v>1</v>
      </c>
      <c r="F11" t="s">
        <v>24</v>
      </c>
      <c r="G11">
        <v>7</v>
      </c>
      <c r="H11" t="s">
        <v>20</v>
      </c>
      <c r="I11">
        <v>0</v>
      </c>
      <c r="J11">
        <v>1</v>
      </c>
      <c r="K11">
        <v>0</v>
      </c>
      <c r="L11" t="s">
        <v>21</v>
      </c>
      <c r="M11">
        <v>66</v>
      </c>
      <c r="N11">
        <v>4</v>
      </c>
      <c r="O11">
        <v>26</v>
      </c>
      <c r="P11">
        <v>472</v>
      </c>
      <c r="Q11">
        <v>492</v>
      </c>
      <c r="R11" t="s">
        <v>26</v>
      </c>
      <c r="S11" t="s">
        <v>23</v>
      </c>
      <c r="T11" t="str">
        <f t="shared" si="0"/>
        <v>Punjab Cricket Association Stadium, Mohali</v>
      </c>
      <c r="U11" t="str">
        <f t="shared" si="1"/>
        <v>Chandigarh</v>
      </c>
      <c r="V11" t="str">
        <f t="shared" si="2"/>
        <v>India</v>
      </c>
      <c r="W11">
        <f t="shared" si="3"/>
        <v>2008</v>
      </c>
      <c r="X11">
        <f t="shared" si="4"/>
        <v>4</v>
      </c>
      <c r="Y11" t="str">
        <f>VLOOKUP(C11, Team_Lookup!$A:$C, 2, FALSE)</f>
        <v>Kings XI Punjab</v>
      </c>
      <c r="Z11" t="str">
        <f>VLOOKUP(C11, Team_Lookup!$A:$C, 3, FALSE)</f>
        <v>KXIP</v>
      </c>
      <c r="AA11" t="str">
        <f>VLOOKUP(D11, Team_Lookup!$A:$C, 2, FALSE)</f>
        <v>Mumbai Indians</v>
      </c>
      <c r="AB11" t="str">
        <f>VLOOKUP(G11, Team_Lookup!$A:$C, 2, FALSE)</f>
        <v>Mumbai Indians</v>
      </c>
      <c r="AC11" t="str">
        <f>VLOOKUP(N11, Team_Lookup!$A:$C, 2, FALSE)</f>
        <v>Kings XI Punjab</v>
      </c>
      <c r="AD11" t="str">
        <f t="shared" si="5"/>
        <v>Standard</v>
      </c>
      <c r="AE11" t="str">
        <f t="shared" si="6"/>
        <v>Defending</v>
      </c>
      <c r="AF11">
        <f t="shared" si="7"/>
        <v>0</v>
      </c>
      <c r="AG11" s="3" t="s">
        <v>108</v>
      </c>
      <c r="AH11">
        <v>64</v>
      </c>
      <c r="AI11">
        <v>28</v>
      </c>
      <c r="AJ11" s="6">
        <f t="shared" si="8"/>
        <v>0.4375</v>
      </c>
      <c r="AL11" s="3" t="s">
        <v>112</v>
      </c>
      <c r="AM11">
        <v>29</v>
      </c>
    </row>
    <row r="12" spans="1:39" x14ac:dyDescent="0.35">
      <c r="A12">
        <v>335997</v>
      </c>
      <c r="B12" s="1">
        <v>39564</v>
      </c>
      <c r="C12">
        <v>2</v>
      </c>
      <c r="D12">
        <v>5</v>
      </c>
      <c r="E12">
        <v>1</v>
      </c>
      <c r="F12" t="s">
        <v>19</v>
      </c>
      <c r="G12">
        <v>5</v>
      </c>
      <c r="H12" t="s">
        <v>20</v>
      </c>
      <c r="I12">
        <v>0</v>
      </c>
      <c r="J12">
        <v>1</v>
      </c>
      <c r="K12">
        <v>0</v>
      </c>
      <c r="L12" t="s">
        <v>28</v>
      </c>
      <c r="M12">
        <v>7</v>
      </c>
      <c r="N12">
        <v>5</v>
      </c>
      <c r="O12">
        <v>32</v>
      </c>
      <c r="P12">
        <v>471</v>
      </c>
      <c r="Q12">
        <v>475</v>
      </c>
      <c r="R12" t="s">
        <v>22</v>
      </c>
      <c r="S12" t="s">
        <v>23</v>
      </c>
      <c r="T12" t="str">
        <f t="shared" si="0"/>
        <v>M Chinnaswamy Stadium</v>
      </c>
      <c r="U12" t="str">
        <f t="shared" si="1"/>
        <v>Bangalore</v>
      </c>
      <c r="V12" t="str">
        <f t="shared" si="2"/>
        <v>India</v>
      </c>
      <c r="W12">
        <f t="shared" si="3"/>
        <v>2008</v>
      </c>
      <c r="X12">
        <f t="shared" si="4"/>
        <v>4</v>
      </c>
      <c r="Y12" t="str">
        <f>VLOOKUP(C12, Team_Lookup!$A:$C, 2, FALSE)</f>
        <v>Royal Challengers Bangalore</v>
      </c>
      <c r="Z12" t="str">
        <f>VLOOKUP(C12, Team_Lookup!$A:$C, 3, FALSE)</f>
        <v>RCB</v>
      </c>
      <c r="AA12" t="str">
        <f>VLOOKUP(D12, Team_Lookup!$A:$C, 2, FALSE)</f>
        <v>Rajasthan Royals</v>
      </c>
      <c r="AB12" t="str">
        <f>VLOOKUP(G12, Team_Lookup!$A:$C, 2, FALSE)</f>
        <v>Rajasthan Royals</v>
      </c>
      <c r="AC12" t="str">
        <f>VLOOKUP(N12, Team_Lookup!$A:$C, 2, FALSE)</f>
        <v>Rajasthan Royals</v>
      </c>
      <c r="AD12" t="str">
        <f t="shared" si="5"/>
        <v>Standard</v>
      </c>
      <c r="AE12" t="str">
        <f t="shared" si="6"/>
        <v>Chasing</v>
      </c>
      <c r="AF12">
        <f t="shared" si="7"/>
        <v>1</v>
      </c>
      <c r="AG12" s="3" t="s">
        <v>122</v>
      </c>
      <c r="AH12">
        <v>8</v>
      </c>
      <c r="AI12">
        <v>6</v>
      </c>
      <c r="AJ12" s="6">
        <f t="shared" si="8"/>
        <v>0.75</v>
      </c>
      <c r="AL12" s="3" t="s">
        <v>116</v>
      </c>
      <c r="AM12">
        <v>12</v>
      </c>
    </row>
    <row r="13" spans="1:39" x14ac:dyDescent="0.35">
      <c r="A13">
        <v>335998</v>
      </c>
      <c r="B13" s="1">
        <v>39564</v>
      </c>
      <c r="C13">
        <v>3</v>
      </c>
      <c r="D13">
        <v>1</v>
      </c>
      <c r="E13">
        <v>1</v>
      </c>
      <c r="F13" t="s">
        <v>38</v>
      </c>
      <c r="G13">
        <v>1</v>
      </c>
      <c r="H13" t="s">
        <v>25</v>
      </c>
      <c r="I13">
        <v>0</v>
      </c>
      <c r="J13">
        <v>1</v>
      </c>
      <c r="K13">
        <v>0</v>
      </c>
      <c r="L13" t="s">
        <v>28</v>
      </c>
      <c r="M13">
        <v>9</v>
      </c>
      <c r="N13">
        <v>3</v>
      </c>
      <c r="O13">
        <v>22</v>
      </c>
      <c r="P13">
        <v>474</v>
      </c>
      <c r="Q13">
        <v>479</v>
      </c>
      <c r="R13" t="s">
        <v>39</v>
      </c>
      <c r="S13" t="s">
        <v>23</v>
      </c>
      <c r="T13" t="str">
        <f t="shared" si="0"/>
        <v>Ma Chidambaram Stadium, Chepauk</v>
      </c>
      <c r="U13" t="str">
        <f t="shared" si="1"/>
        <v>Chennai</v>
      </c>
      <c r="V13" t="str">
        <f t="shared" si="2"/>
        <v>India</v>
      </c>
      <c r="W13">
        <f t="shared" si="3"/>
        <v>2008</v>
      </c>
      <c r="X13">
        <f t="shared" si="4"/>
        <v>4</v>
      </c>
      <c r="Y13" t="str">
        <f>VLOOKUP(C13, Team_Lookup!$A:$C, 2, FALSE)</f>
        <v>Chennai Super Kings</v>
      </c>
      <c r="Z13" t="str">
        <f>VLOOKUP(C13, Team_Lookup!$A:$C, 3, FALSE)</f>
        <v>CSK</v>
      </c>
      <c r="AA13" t="str">
        <f>VLOOKUP(D13, Team_Lookup!$A:$C, 2, FALSE)</f>
        <v>Kolkata Knight Riders</v>
      </c>
      <c r="AB13" t="str">
        <f>VLOOKUP(G13, Team_Lookup!$A:$C, 2, FALSE)</f>
        <v>Kolkata Knight Riders</v>
      </c>
      <c r="AC13" t="str">
        <f>VLOOKUP(N13, Team_Lookup!$A:$C, 2, FALSE)</f>
        <v>Chennai Super Kings</v>
      </c>
      <c r="AD13" t="str">
        <f t="shared" si="5"/>
        <v>Standard</v>
      </c>
      <c r="AE13" t="str">
        <f t="shared" si="6"/>
        <v>Chasing</v>
      </c>
      <c r="AF13">
        <f t="shared" si="7"/>
        <v>0</v>
      </c>
      <c r="AG13" s="3" t="s">
        <v>104</v>
      </c>
      <c r="AH13">
        <v>64</v>
      </c>
      <c r="AI13">
        <v>26</v>
      </c>
      <c r="AJ13" s="6">
        <f t="shared" si="8"/>
        <v>0.40625</v>
      </c>
      <c r="AL13" s="3" t="s">
        <v>136</v>
      </c>
      <c r="AM13">
        <v>554</v>
      </c>
    </row>
    <row r="14" spans="1:39" x14ac:dyDescent="0.35">
      <c r="A14">
        <v>335999</v>
      </c>
      <c r="B14" s="1">
        <v>39565</v>
      </c>
      <c r="C14">
        <v>7</v>
      </c>
      <c r="D14">
        <v>8</v>
      </c>
      <c r="E14">
        <v>1</v>
      </c>
      <c r="F14" t="s">
        <v>40</v>
      </c>
      <c r="G14">
        <v>8</v>
      </c>
      <c r="H14" t="s">
        <v>20</v>
      </c>
      <c r="I14">
        <v>0</v>
      </c>
      <c r="J14">
        <v>1</v>
      </c>
      <c r="K14">
        <v>0</v>
      </c>
      <c r="L14" t="s">
        <v>28</v>
      </c>
      <c r="M14">
        <v>10</v>
      </c>
      <c r="N14">
        <v>8</v>
      </c>
      <c r="O14">
        <v>53</v>
      </c>
      <c r="P14">
        <v>470</v>
      </c>
      <c r="Q14">
        <v>487</v>
      </c>
      <c r="R14" t="s">
        <v>31</v>
      </c>
      <c r="S14" t="s">
        <v>23</v>
      </c>
      <c r="T14" t="str">
        <f t="shared" si="0"/>
        <v>Dr Dy Patil Sports Academy</v>
      </c>
      <c r="U14" t="str">
        <f t="shared" si="1"/>
        <v>Mumbai</v>
      </c>
      <c r="V14" t="str">
        <f t="shared" si="2"/>
        <v>India</v>
      </c>
      <c r="W14">
        <f t="shared" si="3"/>
        <v>2008</v>
      </c>
      <c r="X14">
        <f t="shared" si="4"/>
        <v>4</v>
      </c>
      <c r="Y14" t="str">
        <f>VLOOKUP(C14, Team_Lookup!$A:$C, 2, FALSE)</f>
        <v>Mumbai Indians</v>
      </c>
      <c r="Z14" t="str">
        <f>VLOOKUP(C14, Team_Lookup!$A:$C, 3, FALSE)</f>
        <v>MI</v>
      </c>
      <c r="AA14" t="str">
        <f>VLOOKUP(D14, Team_Lookup!$A:$C, 2, FALSE)</f>
        <v>Deccan Chargers</v>
      </c>
      <c r="AB14" t="str">
        <f>VLOOKUP(G14, Team_Lookup!$A:$C, 2, FALSE)</f>
        <v>Deccan Chargers</v>
      </c>
      <c r="AC14" t="str">
        <f>VLOOKUP(N14, Team_Lookup!$A:$C, 2, FALSE)</f>
        <v>Deccan Chargers</v>
      </c>
      <c r="AD14" t="str">
        <f t="shared" si="5"/>
        <v>Standard</v>
      </c>
      <c r="AE14" t="str">
        <f t="shared" si="6"/>
        <v>Chasing</v>
      </c>
      <c r="AF14">
        <f t="shared" si="7"/>
        <v>1</v>
      </c>
      <c r="AG14" s="3" t="s">
        <v>114</v>
      </c>
      <c r="AH14">
        <v>8</v>
      </c>
      <c r="AI14">
        <v>4</v>
      </c>
      <c r="AJ14" s="6">
        <f t="shared" si="8"/>
        <v>0.5</v>
      </c>
    </row>
    <row r="15" spans="1:39" x14ac:dyDescent="0.35">
      <c r="A15">
        <v>336000</v>
      </c>
      <c r="B15" s="1">
        <v>39565</v>
      </c>
      <c r="C15">
        <v>4</v>
      </c>
      <c r="D15">
        <v>6</v>
      </c>
      <c r="E15">
        <v>1</v>
      </c>
      <c r="F15" t="s">
        <v>24</v>
      </c>
      <c r="G15">
        <v>6</v>
      </c>
      <c r="H15" t="s">
        <v>25</v>
      </c>
      <c r="I15">
        <v>0</v>
      </c>
      <c r="J15">
        <v>1</v>
      </c>
      <c r="K15">
        <v>0</v>
      </c>
      <c r="L15" t="s">
        <v>28</v>
      </c>
      <c r="M15">
        <v>4</v>
      </c>
      <c r="N15">
        <v>4</v>
      </c>
      <c r="O15">
        <v>28</v>
      </c>
      <c r="P15">
        <v>477</v>
      </c>
      <c r="Q15">
        <v>514</v>
      </c>
      <c r="R15" t="s">
        <v>26</v>
      </c>
      <c r="S15" t="s">
        <v>23</v>
      </c>
      <c r="T15" t="str">
        <f t="shared" si="0"/>
        <v>Punjab Cricket Association Stadium, Mohali</v>
      </c>
      <c r="U15" t="str">
        <f t="shared" si="1"/>
        <v>Chandigarh</v>
      </c>
      <c r="V15" t="str">
        <f t="shared" si="2"/>
        <v>India</v>
      </c>
      <c r="W15">
        <f t="shared" si="3"/>
        <v>2008</v>
      </c>
      <c r="X15">
        <f t="shared" si="4"/>
        <v>4</v>
      </c>
      <c r="Y15" t="str">
        <f>VLOOKUP(C15, Team_Lookup!$A:$C, 2, FALSE)</f>
        <v>Kings XI Punjab</v>
      </c>
      <c r="Z15" t="str">
        <f>VLOOKUP(C15, Team_Lookup!$A:$C, 3, FALSE)</f>
        <v>KXIP</v>
      </c>
      <c r="AA15" t="str">
        <f>VLOOKUP(D15, Team_Lookup!$A:$C, 2, FALSE)</f>
        <v>Delhi Daredevils</v>
      </c>
      <c r="AB15" t="str">
        <f>VLOOKUP(G15, Team_Lookup!$A:$C, 2, FALSE)</f>
        <v>Delhi Daredevils</v>
      </c>
      <c r="AC15" t="str">
        <f>VLOOKUP(N15, Team_Lookup!$A:$C, 2, FALSE)</f>
        <v>Kings XI Punjab</v>
      </c>
      <c r="AD15" t="str">
        <f t="shared" si="5"/>
        <v>Standard</v>
      </c>
      <c r="AE15" t="str">
        <f t="shared" si="6"/>
        <v>Chasing</v>
      </c>
      <c r="AF15">
        <f t="shared" si="7"/>
        <v>0</v>
      </c>
      <c r="AG15" s="3" t="s">
        <v>98</v>
      </c>
      <c r="AH15">
        <v>69</v>
      </c>
      <c r="AI15">
        <v>38</v>
      </c>
      <c r="AJ15" s="6">
        <f t="shared" si="8"/>
        <v>0.55072463768115942</v>
      </c>
    </row>
    <row r="16" spans="1:39" x14ac:dyDescent="0.35">
      <c r="A16">
        <v>336001</v>
      </c>
      <c r="B16" s="1">
        <v>39566</v>
      </c>
      <c r="C16">
        <v>2</v>
      </c>
      <c r="D16">
        <v>3</v>
      </c>
      <c r="E16">
        <v>1</v>
      </c>
      <c r="F16" t="s">
        <v>19</v>
      </c>
      <c r="G16">
        <v>3</v>
      </c>
      <c r="H16" t="s">
        <v>25</v>
      </c>
      <c r="I16">
        <v>0</v>
      </c>
      <c r="J16">
        <v>1</v>
      </c>
      <c r="K16">
        <v>0</v>
      </c>
      <c r="L16" t="s">
        <v>21</v>
      </c>
      <c r="M16">
        <v>13</v>
      </c>
      <c r="N16">
        <v>3</v>
      </c>
      <c r="O16">
        <v>20</v>
      </c>
      <c r="P16">
        <v>478</v>
      </c>
      <c r="Q16">
        <v>513</v>
      </c>
      <c r="R16" t="s">
        <v>22</v>
      </c>
      <c r="S16" t="s">
        <v>23</v>
      </c>
      <c r="T16" t="str">
        <f t="shared" si="0"/>
        <v>M Chinnaswamy Stadium</v>
      </c>
      <c r="U16" t="str">
        <f t="shared" si="1"/>
        <v>Bangalore</v>
      </c>
      <c r="V16" t="str">
        <f t="shared" si="2"/>
        <v>India</v>
      </c>
      <c r="W16">
        <f t="shared" si="3"/>
        <v>2008</v>
      </c>
      <c r="X16">
        <f t="shared" si="4"/>
        <v>4</v>
      </c>
      <c r="Y16" t="str">
        <f>VLOOKUP(C16, Team_Lookup!$A:$C, 2, FALSE)</f>
        <v>Royal Challengers Bangalore</v>
      </c>
      <c r="Z16" t="str">
        <f>VLOOKUP(C16, Team_Lookup!$A:$C, 3, FALSE)</f>
        <v>RCB</v>
      </c>
      <c r="AA16" t="str">
        <f>VLOOKUP(D16, Team_Lookup!$A:$C, 2, FALSE)</f>
        <v>Chennai Super Kings</v>
      </c>
      <c r="AB16" t="str">
        <f>VLOOKUP(G16, Team_Lookup!$A:$C, 2, FALSE)</f>
        <v>Chennai Super Kings</v>
      </c>
      <c r="AC16" t="str">
        <f>VLOOKUP(N16, Team_Lookup!$A:$C, 2, FALSE)</f>
        <v>Chennai Super Kings</v>
      </c>
      <c r="AD16" t="str">
        <f t="shared" si="5"/>
        <v>Standard</v>
      </c>
      <c r="AE16" t="str">
        <f t="shared" si="6"/>
        <v>Defending</v>
      </c>
      <c r="AF16">
        <f t="shared" si="7"/>
        <v>1</v>
      </c>
      <c r="AG16" s="3" t="s">
        <v>110</v>
      </c>
      <c r="AH16">
        <v>74</v>
      </c>
      <c r="AI16">
        <v>41</v>
      </c>
      <c r="AJ16" s="6">
        <f t="shared" si="8"/>
        <v>0.55405405405405406</v>
      </c>
    </row>
    <row r="17" spans="1:43" x14ac:dyDescent="0.35">
      <c r="A17">
        <v>336002</v>
      </c>
      <c r="B17" s="1">
        <v>39567</v>
      </c>
      <c r="C17">
        <v>1</v>
      </c>
      <c r="D17">
        <v>7</v>
      </c>
      <c r="E17">
        <v>1</v>
      </c>
      <c r="F17" t="s">
        <v>32</v>
      </c>
      <c r="G17">
        <v>1</v>
      </c>
      <c r="H17" t="s">
        <v>25</v>
      </c>
      <c r="I17">
        <v>0</v>
      </c>
      <c r="J17">
        <v>1</v>
      </c>
      <c r="K17">
        <v>0</v>
      </c>
      <c r="L17" t="s">
        <v>28</v>
      </c>
      <c r="M17">
        <v>7</v>
      </c>
      <c r="N17">
        <v>7</v>
      </c>
      <c r="O17">
        <v>44</v>
      </c>
      <c r="P17">
        <v>474</v>
      </c>
      <c r="Q17">
        <v>479</v>
      </c>
      <c r="R17" t="s">
        <v>33</v>
      </c>
      <c r="S17" t="s">
        <v>23</v>
      </c>
      <c r="T17" t="str">
        <f t="shared" si="0"/>
        <v>Eden Gardens</v>
      </c>
      <c r="U17" t="str">
        <f t="shared" si="1"/>
        <v>Kolkata</v>
      </c>
      <c r="V17" t="str">
        <f t="shared" si="2"/>
        <v>India</v>
      </c>
      <c r="W17">
        <f t="shared" si="3"/>
        <v>2008</v>
      </c>
      <c r="X17">
        <f t="shared" si="4"/>
        <v>4</v>
      </c>
      <c r="Y17" t="str">
        <f>VLOOKUP(C17, Team_Lookup!$A:$C, 2, FALSE)</f>
        <v>Kolkata Knight Riders</v>
      </c>
      <c r="Z17" t="str">
        <f>VLOOKUP(C17, Team_Lookup!$A:$C, 3, FALSE)</f>
        <v>KKR</v>
      </c>
      <c r="AA17" t="str">
        <f>VLOOKUP(D17, Team_Lookup!$A:$C, 2, FALSE)</f>
        <v>Mumbai Indians</v>
      </c>
      <c r="AB17" t="str">
        <f>VLOOKUP(G17, Team_Lookup!$A:$C, 2, FALSE)</f>
        <v>Kolkata Knight Riders</v>
      </c>
      <c r="AC17" t="str">
        <f>VLOOKUP(N17, Team_Lookup!$A:$C, 2, FALSE)</f>
        <v>Mumbai Indians</v>
      </c>
      <c r="AD17" t="str">
        <f t="shared" si="5"/>
        <v>Standard</v>
      </c>
      <c r="AE17" t="str">
        <f t="shared" si="6"/>
        <v>Chasing</v>
      </c>
      <c r="AF17">
        <f t="shared" si="7"/>
        <v>0</v>
      </c>
      <c r="AG17" s="3" t="s">
        <v>116</v>
      </c>
      <c r="AH17">
        <v>20</v>
      </c>
      <c r="AI17">
        <v>3</v>
      </c>
      <c r="AJ17" s="6">
        <f t="shared" si="8"/>
        <v>0.15</v>
      </c>
    </row>
    <row r="18" spans="1:43" x14ac:dyDescent="0.35">
      <c r="A18">
        <v>336003</v>
      </c>
      <c r="B18" s="1">
        <v>39568</v>
      </c>
      <c r="C18">
        <v>6</v>
      </c>
      <c r="D18">
        <v>2</v>
      </c>
      <c r="E18">
        <v>1</v>
      </c>
      <c r="F18" t="s">
        <v>27</v>
      </c>
      <c r="G18">
        <v>2</v>
      </c>
      <c r="H18" t="s">
        <v>20</v>
      </c>
      <c r="I18">
        <v>0</v>
      </c>
      <c r="J18">
        <v>1</v>
      </c>
      <c r="K18">
        <v>0</v>
      </c>
      <c r="L18" t="s">
        <v>21</v>
      </c>
      <c r="M18">
        <v>10</v>
      </c>
      <c r="N18">
        <v>6</v>
      </c>
      <c r="O18">
        <v>118</v>
      </c>
      <c r="P18">
        <v>472</v>
      </c>
      <c r="Q18">
        <v>514</v>
      </c>
      <c r="R18" t="s">
        <v>29</v>
      </c>
      <c r="S18" t="s">
        <v>23</v>
      </c>
      <c r="T18" t="str">
        <f t="shared" si="0"/>
        <v>Feroz Shah Kotla</v>
      </c>
      <c r="U18" t="str">
        <f t="shared" si="1"/>
        <v>Delhi</v>
      </c>
      <c r="V18" t="str">
        <f t="shared" si="2"/>
        <v>India</v>
      </c>
      <c r="W18">
        <f t="shared" si="3"/>
        <v>2008</v>
      </c>
      <c r="X18">
        <f t="shared" si="4"/>
        <v>4</v>
      </c>
      <c r="Y18" t="str">
        <f>VLOOKUP(C18, Team_Lookup!$A:$C, 2, FALSE)</f>
        <v>Delhi Daredevils</v>
      </c>
      <c r="Z18" t="str">
        <f>VLOOKUP(C18, Team_Lookup!$A:$C, 3, FALSE)</f>
        <v>DD</v>
      </c>
      <c r="AA18" t="str">
        <f>VLOOKUP(D18, Team_Lookup!$A:$C, 2, FALSE)</f>
        <v>Royal Challengers Bangalore</v>
      </c>
      <c r="AB18" t="str">
        <f>VLOOKUP(G18, Team_Lookup!$A:$C, 2, FALSE)</f>
        <v>Royal Challengers Bangalore</v>
      </c>
      <c r="AC18" t="str">
        <f>VLOOKUP(N18, Team_Lookup!$A:$C, 2, FALSE)</f>
        <v>Delhi Daredevils</v>
      </c>
      <c r="AD18" t="str">
        <f t="shared" si="5"/>
        <v>Standard</v>
      </c>
      <c r="AE18" t="str">
        <f t="shared" si="6"/>
        <v>Defending</v>
      </c>
      <c r="AF18">
        <f t="shared" si="7"/>
        <v>0</v>
      </c>
      <c r="AG18" s="3" t="s">
        <v>106</v>
      </c>
      <c r="AH18">
        <v>63</v>
      </c>
      <c r="AI18">
        <v>34</v>
      </c>
      <c r="AJ18" s="6">
        <f t="shared" si="8"/>
        <v>0.53968253968253965</v>
      </c>
    </row>
    <row r="19" spans="1:43" x14ac:dyDescent="0.35">
      <c r="A19">
        <v>336004</v>
      </c>
      <c r="B19" s="1">
        <v>39569</v>
      </c>
      <c r="C19">
        <v>8</v>
      </c>
      <c r="D19">
        <v>4</v>
      </c>
      <c r="E19">
        <v>1</v>
      </c>
      <c r="F19" t="s">
        <v>36</v>
      </c>
      <c r="G19">
        <v>4</v>
      </c>
      <c r="H19" t="s">
        <v>20</v>
      </c>
      <c r="I19">
        <v>0</v>
      </c>
      <c r="J19">
        <v>1</v>
      </c>
      <c r="K19">
        <v>0</v>
      </c>
      <c r="L19" t="s">
        <v>28</v>
      </c>
      <c r="M19">
        <v>7</v>
      </c>
      <c r="N19">
        <v>4</v>
      </c>
      <c r="O19">
        <v>100</v>
      </c>
      <c r="P19">
        <v>478</v>
      </c>
      <c r="Q19">
        <v>513</v>
      </c>
      <c r="R19" t="s">
        <v>37</v>
      </c>
      <c r="S19" t="s">
        <v>23</v>
      </c>
      <c r="T19" t="str">
        <f t="shared" si="0"/>
        <v>Rajiv Gandhi International Stadium, Uppal</v>
      </c>
      <c r="U19" t="str">
        <f t="shared" si="1"/>
        <v>Hyderabad</v>
      </c>
      <c r="V19" t="str">
        <f t="shared" si="2"/>
        <v>India</v>
      </c>
      <c r="W19">
        <f t="shared" si="3"/>
        <v>2008</v>
      </c>
      <c r="X19">
        <f t="shared" si="4"/>
        <v>5</v>
      </c>
      <c r="Y19" t="str">
        <f>VLOOKUP(C19, Team_Lookup!$A:$C, 2, FALSE)</f>
        <v>Deccan Chargers</v>
      </c>
      <c r="Z19" t="str">
        <f>VLOOKUP(C19, Team_Lookup!$A:$C, 3, FALSE)</f>
        <v>DC</v>
      </c>
      <c r="AA19" t="str">
        <f>VLOOKUP(D19, Team_Lookup!$A:$C, 2, FALSE)</f>
        <v>Kings XI Punjab</v>
      </c>
      <c r="AB19" t="str">
        <f>VLOOKUP(G19, Team_Lookup!$A:$C, 2, FALSE)</f>
        <v>Kings XI Punjab</v>
      </c>
      <c r="AC19" t="str">
        <f>VLOOKUP(N19, Team_Lookup!$A:$C, 2, FALSE)</f>
        <v>Kings XI Punjab</v>
      </c>
      <c r="AD19" t="str">
        <f t="shared" si="5"/>
        <v>Standard</v>
      </c>
      <c r="AE19" t="str">
        <f t="shared" si="6"/>
        <v>Chasing</v>
      </c>
      <c r="AF19">
        <f t="shared" si="7"/>
        <v>1</v>
      </c>
      <c r="AG19" s="3" t="s">
        <v>120</v>
      </c>
      <c r="AH19">
        <v>7</v>
      </c>
      <c r="AI19">
        <v>3</v>
      </c>
      <c r="AJ19" s="6">
        <f t="shared" si="8"/>
        <v>0.42857142857142855</v>
      </c>
    </row>
    <row r="20" spans="1:43" x14ac:dyDescent="0.35">
      <c r="A20">
        <v>336005</v>
      </c>
      <c r="B20" s="1">
        <v>39569</v>
      </c>
      <c r="C20">
        <v>5</v>
      </c>
      <c r="D20">
        <v>1</v>
      </c>
      <c r="E20">
        <v>1</v>
      </c>
      <c r="F20" t="s">
        <v>34</v>
      </c>
      <c r="G20">
        <v>5</v>
      </c>
      <c r="H20" t="s">
        <v>25</v>
      </c>
      <c r="I20">
        <v>0</v>
      </c>
      <c r="J20">
        <v>1</v>
      </c>
      <c r="K20">
        <v>0</v>
      </c>
      <c r="L20" t="s">
        <v>21</v>
      </c>
      <c r="M20">
        <v>45</v>
      </c>
      <c r="N20">
        <v>5</v>
      </c>
      <c r="O20">
        <v>101</v>
      </c>
      <c r="P20">
        <v>477</v>
      </c>
      <c r="Q20">
        <v>512</v>
      </c>
      <c r="R20" t="s">
        <v>35</v>
      </c>
      <c r="S20" t="s">
        <v>23</v>
      </c>
      <c r="T20" t="str">
        <f t="shared" si="0"/>
        <v>Sawai Mansingh Stadium</v>
      </c>
      <c r="U20" t="str">
        <f t="shared" si="1"/>
        <v>Jaipur</v>
      </c>
      <c r="V20" t="str">
        <f t="shared" si="2"/>
        <v>India</v>
      </c>
      <c r="W20">
        <f t="shared" si="3"/>
        <v>2008</v>
      </c>
      <c r="X20">
        <f t="shared" si="4"/>
        <v>5</v>
      </c>
      <c r="Y20" t="str">
        <f>VLOOKUP(C20, Team_Lookup!$A:$C, 2, FALSE)</f>
        <v>Rajasthan Royals</v>
      </c>
      <c r="Z20" t="str">
        <f>VLOOKUP(C20, Team_Lookup!$A:$C, 3, FALSE)</f>
        <v>RR</v>
      </c>
      <c r="AA20" t="str">
        <f>VLOOKUP(D20, Team_Lookup!$A:$C, 2, FALSE)</f>
        <v>Kolkata Knight Riders</v>
      </c>
      <c r="AB20" t="str">
        <f>VLOOKUP(G20, Team_Lookup!$A:$C, 2, FALSE)</f>
        <v>Rajasthan Royals</v>
      </c>
      <c r="AC20" t="str">
        <f>VLOOKUP(N20, Team_Lookup!$A:$C, 2, FALSE)</f>
        <v>Rajasthan Royals</v>
      </c>
      <c r="AD20" t="str">
        <f t="shared" si="5"/>
        <v>Standard</v>
      </c>
      <c r="AE20" t="str">
        <f t="shared" si="6"/>
        <v>Defending</v>
      </c>
      <c r="AF20">
        <f t="shared" si="7"/>
        <v>1</v>
      </c>
      <c r="AG20" s="3" t="s">
        <v>100</v>
      </c>
      <c r="AH20">
        <v>61</v>
      </c>
      <c r="AI20">
        <v>33</v>
      </c>
      <c r="AJ20" s="6">
        <f t="shared" si="8"/>
        <v>0.54098360655737709</v>
      </c>
      <c r="AL20" s="2" t="s">
        <v>150</v>
      </c>
      <c r="AM20" s="2" t="s">
        <v>146</v>
      </c>
    </row>
    <row r="21" spans="1:43" x14ac:dyDescent="0.35">
      <c r="A21">
        <v>336006</v>
      </c>
      <c r="B21" s="1">
        <v>39570</v>
      </c>
      <c r="C21">
        <v>3</v>
      </c>
      <c r="D21">
        <v>6</v>
      </c>
      <c r="E21">
        <v>1</v>
      </c>
      <c r="F21" t="s">
        <v>38</v>
      </c>
      <c r="G21">
        <v>3</v>
      </c>
      <c r="H21" t="s">
        <v>25</v>
      </c>
      <c r="I21">
        <v>0</v>
      </c>
      <c r="J21">
        <v>1</v>
      </c>
      <c r="K21">
        <v>0</v>
      </c>
      <c r="L21" t="s">
        <v>28</v>
      </c>
      <c r="M21">
        <v>8</v>
      </c>
      <c r="N21">
        <v>6</v>
      </c>
      <c r="O21">
        <v>41</v>
      </c>
      <c r="P21">
        <v>474</v>
      </c>
      <c r="Q21">
        <v>486</v>
      </c>
      <c r="R21" t="s">
        <v>39</v>
      </c>
      <c r="S21" t="s">
        <v>23</v>
      </c>
      <c r="T21" t="str">
        <f t="shared" si="0"/>
        <v>Ma Chidambaram Stadium, Chepauk</v>
      </c>
      <c r="U21" t="str">
        <f t="shared" si="1"/>
        <v>Chennai</v>
      </c>
      <c r="V21" t="str">
        <f t="shared" si="2"/>
        <v>India</v>
      </c>
      <c r="W21">
        <f t="shared" si="3"/>
        <v>2008</v>
      </c>
      <c r="X21">
        <f t="shared" si="4"/>
        <v>5</v>
      </c>
      <c r="Y21" t="str">
        <f>VLOOKUP(C21, Team_Lookup!$A:$C, 2, FALSE)</f>
        <v>Chennai Super Kings</v>
      </c>
      <c r="Z21" t="str">
        <f>VLOOKUP(C21, Team_Lookup!$A:$C, 3, FALSE)</f>
        <v>CSK</v>
      </c>
      <c r="AA21" t="str">
        <f>VLOOKUP(D21, Team_Lookup!$A:$C, 2, FALSE)</f>
        <v>Delhi Daredevils</v>
      </c>
      <c r="AB21" t="str">
        <f>VLOOKUP(G21, Team_Lookup!$A:$C, 2, FALSE)</f>
        <v>Chennai Super Kings</v>
      </c>
      <c r="AC21" t="str">
        <f>VLOOKUP(N21, Team_Lookup!$A:$C, 2, FALSE)</f>
        <v>Delhi Daredevils</v>
      </c>
      <c r="AD21" t="str">
        <f t="shared" si="5"/>
        <v>Standard</v>
      </c>
      <c r="AE21" t="str">
        <f t="shared" si="6"/>
        <v>Chasing</v>
      </c>
      <c r="AF21">
        <f t="shared" si="7"/>
        <v>0</v>
      </c>
      <c r="AG21" s="3" t="s">
        <v>118</v>
      </c>
      <c r="AH21">
        <v>30</v>
      </c>
      <c r="AI21">
        <v>14</v>
      </c>
      <c r="AJ21" s="6">
        <f t="shared" si="8"/>
        <v>0.46666666666666667</v>
      </c>
      <c r="AL21" s="2" t="s">
        <v>132</v>
      </c>
      <c r="AM21" t="s">
        <v>21</v>
      </c>
      <c r="AN21" t="s">
        <v>28</v>
      </c>
      <c r="AO21" t="s">
        <v>73</v>
      </c>
      <c r="AP21" t="s">
        <v>48</v>
      </c>
      <c r="AQ21" t="s">
        <v>136</v>
      </c>
    </row>
    <row r="22" spans="1:43" x14ac:dyDescent="0.35">
      <c r="A22">
        <v>336007</v>
      </c>
      <c r="B22" s="1">
        <v>39593</v>
      </c>
      <c r="C22">
        <v>8</v>
      </c>
      <c r="D22">
        <v>2</v>
      </c>
      <c r="E22">
        <v>1</v>
      </c>
      <c r="F22" t="s">
        <v>36</v>
      </c>
      <c r="G22">
        <v>8</v>
      </c>
      <c r="H22" t="s">
        <v>25</v>
      </c>
      <c r="I22">
        <v>0</v>
      </c>
      <c r="J22">
        <v>1</v>
      </c>
      <c r="K22">
        <v>0</v>
      </c>
      <c r="L22" t="s">
        <v>28</v>
      </c>
      <c r="M22">
        <v>5</v>
      </c>
      <c r="N22">
        <v>2</v>
      </c>
      <c r="O22">
        <v>81</v>
      </c>
      <c r="P22">
        <v>470</v>
      </c>
      <c r="Q22">
        <v>477</v>
      </c>
      <c r="R22" t="s">
        <v>37</v>
      </c>
      <c r="S22" t="s">
        <v>23</v>
      </c>
      <c r="T22" t="str">
        <f t="shared" si="0"/>
        <v>Rajiv Gandhi International Stadium, Uppal</v>
      </c>
      <c r="U22" t="str">
        <f t="shared" si="1"/>
        <v>Hyderabad</v>
      </c>
      <c r="V22" t="str">
        <f t="shared" si="2"/>
        <v>India</v>
      </c>
      <c r="W22">
        <f t="shared" si="3"/>
        <v>2008</v>
      </c>
      <c r="X22">
        <f t="shared" si="4"/>
        <v>5</v>
      </c>
      <c r="Y22" t="str">
        <f>VLOOKUP(C22, Team_Lookup!$A:$C, 2, FALSE)</f>
        <v>Deccan Chargers</v>
      </c>
      <c r="Z22" t="str">
        <f>VLOOKUP(C22, Team_Lookup!$A:$C, 3, FALSE)</f>
        <v>DC</v>
      </c>
      <c r="AA22" t="str">
        <f>VLOOKUP(D22, Team_Lookup!$A:$C, 2, FALSE)</f>
        <v>Royal Challengers Bangalore</v>
      </c>
      <c r="AB22" t="str">
        <f>VLOOKUP(G22, Team_Lookup!$A:$C, 2, FALSE)</f>
        <v>Deccan Chargers</v>
      </c>
      <c r="AC22" t="str">
        <f>VLOOKUP(N22, Team_Lookup!$A:$C, 2, FALSE)</f>
        <v>Royal Challengers Bangalore</v>
      </c>
      <c r="AD22" t="str">
        <f t="shared" si="5"/>
        <v>Standard</v>
      </c>
      <c r="AE22" t="str">
        <f t="shared" si="6"/>
        <v>Chasing</v>
      </c>
      <c r="AF22">
        <f t="shared" si="7"/>
        <v>0</v>
      </c>
      <c r="AG22" s="3" t="s">
        <v>136</v>
      </c>
      <c r="AH22">
        <v>577</v>
      </c>
      <c r="AI22">
        <v>291</v>
      </c>
      <c r="AJ22" s="6"/>
      <c r="AL22" s="3">
        <v>1</v>
      </c>
      <c r="AM22">
        <v>24</v>
      </c>
      <c r="AN22">
        <v>34</v>
      </c>
      <c r="AQ22">
        <v>58</v>
      </c>
    </row>
    <row r="23" spans="1:43" x14ac:dyDescent="0.35">
      <c r="A23">
        <v>336008</v>
      </c>
      <c r="B23" s="1">
        <v>39571</v>
      </c>
      <c r="C23">
        <v>4</v>
      </c>
      <c r="D23">
        <v>1</v>
      </c>
      <c r="E23">
        <v>1</v>
      </c>
      <c r="F23" t="s">
        <v>24</v>
      </c>
      <c r="G23">
        <v>4</v>
      </c>
      <c r="H23" t="s">
        <v>25</v>
      </c>
      <c r="I23">
        <v>0</v>
      </c>
      <c r="J23">
        <v>1</v>
      </c>
      <c r="K23">
        <v>0</v>
      </c>
      <c r="L23" t="s">
        <v>21</v>
      </c>
      <c r="M23">
        <v>9</v>
      </c>
      <c r="N23">
        <v>4</v>
      </c>
      <c r="O23">
        <v>29</v>
      </c>
      <c r="P23">
        <v>476</v>
      </c>
      <c r="Q23">
        <v>514</v>
      </c>
      <c r="R23" t="s">
        <v>26</v>
      </c>
      <c r="S23" t="s">
        <v>23</v>
      </c>
      <c r="T23" t="str">
        <f t="shared" si="0"/>
        <v>Punjab Cricket Association Stadium, Mohali</v>
      </c>
      <c r="U23" t="str">
        <f t="shared" si="1"/>
        <v>Chandigarh</v>
      </c>
      <c r="V23" t="str">
        <f t="shared" si="2"/>
        <v>India</v>
      </c>
      <c r="W23">
        <f t="shared" si="3"/>
        <v>2008</v>
      </c>
      <c r="X23">
        <f t="shared" si="4"/>
        <v>5</v>
      </c>
      <c r="Y23" t="str">
        <f>VLOOKUP(C23, Team_Lookup!$A:$C, 2, FALSE)</f>
        <v>Kings XI Punjab</v>
      </c>
      <c r="Z23" t="str">
        <f>VLOOKUP(C23, Team_Lookup!$A:$C, 3, FALSE)</f>
        <v>KXIP</v>
      </c>
      <c r="AA23" t="str">
        <f>VLOOKUP(D23, Team_Lookup!$A:$C, 2, FALSE)</f>
        <v>Kolkata Knight Riders</v>
      </c>
      <c r="AB23" t="str">
        <f>VLOOKUP(G23, Team_Lookup!$A:$C, 2, FALSE)</f>
        <v>Kings XI Punjab</v>
      </c>
      <c r="AC23" t="str">
        <f>VLOOKUP(N23, Team_Lookup!$A:$C, 2, FALSE)</f>
        <v>Kings XI Punjab</v>
      </c>
      <c r="AD23" t="str">
        <f t="shared" si="5"/>
        <v>Standard</v>
      </c>
      <c r="AE23" t="str">
        <f t="shared" si="6"/>
        <v>Defending</v>
      </c>
      <c r="AF23">
        <f t="shared" si="7"/>
        <v>1</v>
      </c>
      <c r="AJ23" s="6"/>
      <c r="AL23" s="3">
        <v>2</v>
      </c>
      <c r="AM23">
        <v>27</v>
      </c>
      <c r="AN23">
        <v>29</v>
      </c>
      <c r="AP23">
        <v>1</v>
      </c>
      <c r="AQ23">
        <v>57</v>
      </c>
    </row>
    <row r="24" spans="1:43" x14ac:dyDescent="0.35">
      <c r="A24">
        <v>336009</v>
      </c>
      <c r="B24" s="1">
        <v>39572</v>
      </c>
      <c r="C24">
        <v>7</v>
      </c>
      <c r="D24">
        <v>6</v>
      </c>
      <c r="E24">
        <v>1</v>
      </c>
      <c r="F24" t="s">
        <v>40</v>
      </c>
      <c r="G24">
        <v>6</v>
      </c>
      <c r="H24" t="s">
        <v>20</v>
      </c>
      <c r="I24">
        <v>0</v>
      </c>
      <c r="J24">
        <v>1</v>
      </c>
      <c r="K24">
        <v>0</v>
      </c>
      <c r="L24" t="s">
        <v>21</v>
      </c>
      <c r="M24">
        <v>29</v>
      </c>
      <c r="N24">
        <v>7</v>
      </c>
      <c r="O24">
        <v>49</v>
      </c>
      <c r="P24">
        <v>475</v>
      </c>
      <c r="Q24">
        <v>477</v>
      </c>
      <c r="R24" t="s">
        <v>31</v>
      </c>
      <c r="S24" t="s">
        <v>23</v>
      </c>
      <c r="T24" t="str">
        <f t="shared" si="0"/>
        <v>Dr Dy Patil Sports Academy</v>
      </c>
      <c r="U24" t="str">
        <f t="shared" si="1"/>
        <v>Mumbai</v>
      </c>
      <c r="V24" t="str">
        <f t="shared" si="2"/>
        <v>India</v>
      </c>
      <c r="W24">
        <f t="shared" si="3"/>
        <v>2008</v>
      </c>
      <c r="X24">
        <f t="shared" si="4"/>
        <v>5</v>
      </c>
      <c r="Y24" t="str">
        <f>VLOOKUP(C24, Team_Lookup!$A:$C, 2, FALSE)</f>
        <v>Mumbai Indians</v>
      </c>
      <c r="Z24" t="str">
        <f>VLOOKUP(C24, Team_Lookup!$A:$C, 3, FALSE)</f>
        <v>MI</v>
      </c>
      <c r="AA24" t="str">
        <f>VLOOKUP(D24, Team_Lookup!$A:$C, 2, FALSE)</f>
        <v>Delhi Daredevils</v>
      </c>
      <c r="AB24" t="str">
        <f>VLOOKUP(G24, Team_Lookup!$A:$C, 2, FALSE)</f>
        <v>Delhi Daredevils</v>
      </c>
      <c r="AC24" t="str">
        <f>VLOOKUP(N24, Team_Lookup!$A:$C, 2, FALSE)</f>
        <v>Mumbai Indians</v>
      </c>
      <c r="AD24" t="str">
        <f t="shared" si="5"/>
        <v>Standard</v>
      </c>
      <c r="AE24" t="str">
        <f t="shared" si="6"/>
        <v>Defending</v>
      </c>
      <c r="AF24">
        <f t="shared" si="7"/>
        <v>0</v>
      </c>
      <c r="AJ24" s="6"/>
      <c r="AL24" s="3">
        <v>3</v>
      </c>
      <c r="AM24">
        <v>31</v>
      </c>
      <c r="AN24">
        <v>28</v>
      </c>
      <c r="AP24">
        <v>1</v>
      </c>
      <c r="AQ24">
        <v>60</v>
      </c>
    </row>
    <row r="25" spans="1:43" x14ac:dyDescent="0.35">
      <c r="A25">
        <v>336010</v>
      </c>
      <c r="B25" s="1">
        <v>39572</v>
      </c>
      <c r="C25">
        <v>5</v>
      </c>
      <c r="D25">
        <v>3</v>
      </c>
      <c r="E25">
        <v>1</v>
      </c>
      <c r="F25" t="s">
        <v>34</v>
      </c>
      <c r="G25">
        <v>3</v>
      </c>
      <c r="H25" t="s">
        <v>25</v>
      </c>
      <c r="I25">
        <v>0</v>
      </c>
      <c r="J25">
        <v>1</v>
      </c>
      <c r="K25">
        <v>0</v>
      </c>
      <c r="L25" t="s">
        <v>28</v>
      </c>
      <c r="M25">
        <v>8</v>
      </c>
      <c r="N25">
        <v>5</v>
      </c>
      <c r="O25">
        <v>102</v>
      </c>
      <c r="P25">
        <v>470</v>
      </c>
      <c r="Q25">
        <v>479</v>
      </c>
      <c r="R25" t="s">
        <v>35</v>
      </c>
      <c r="S25" t="s">
        <v>23</v>
      </c>
      <c r="T25" t="str">
        <f t="shared" si="0"/>
        <v>Sawai Mansingh Stadium</v>
      </c>
      <c r="U25" t="str">
        <f t="shared" si="1"/>
        <v>Jaipur</v>
      </c>
      <c r="V25" t="str">
        <f t="shared" si="2"/>
        <v>India</v>
      </c>
      <c r="W25">
        <f t="shared" si="3"/>
        <v>2008</v>
      </c>
      <c r="X25">
        <f t="shared" si="4"/>
        <v>5</v>
      </c>
      <c r="Y25" t="str">
        <f>VLOOKUP(C25, Team_Lookup!$A:$C, 2, FALSE)</f>
        <v>Rajasthan Royals</v>
      </c>
      <c r="Z25" t="str">
        <f>VLOOKUP(C25, Team_Lookup!$A:$C, 3, FALSE)</f>
        <v>RR</v>
      </c>
      <c r="AA25" t="str">
        <f>VLOOKUP(D25, Team_Lookup!$A:$C, 2, FALSE)</f>
        <v>Chennai Super Kings</v>
      </c>
      <c r="AB25" t="str">
        <f>VLOOKUP(G25, Team_Lookup!$A:$C, 2, FALSE)</f>
        <v>Chennai Super Kings</v>
      </c>
      <c r="AC25" t="str">
        <f>VLOOKUP(N25, Team_Lookup!$A:$C, 2, FALSE)</f>
        <v>Rajasthan Royals</v>
      </c>
      <c r="AD25" t="str">
        <f t="shared" si="5"/>
        <v>Standard</v>
      </c>
      <c r="AE25" t="str">
        <f t="shared" si="6"/>
        <v>Chasing</v>
      </c>
      <c r="AF25">
        <f t="shared" si="7"/>
        <v>0</v>
      </c>
      <c r="AG25" s="2" t="s">
        <v>11</v>
      </c>
      <c r="AH25" t="s">
        <v>28</v>
      </c>
      <c r="AJ25" s="6"/>
      <c r="AL25" s="3">
        <v>4</v>
      </c>
      <c r="AM25">
        <v>33</v>
      </c>
      <c r="AN25">
        <v>39</v>
      </c>
      <c r="AO25">
        <v>1</v>
      </c>
      <c r="AQ25">
        <v>73</v>
      </c>
    </row>
    <row r="26" spans="1:43" x14ac:dyDescent="0.35">
      <c r="A26">
        <v>336011</v>
      </c>
      <c r="B26" s="1">
        <v>39573</v>
      </c>
      <c r="C26">
        <v>2</v>
      </c>
      <c r="D26">
        <v>4</v>
      </c>
      <c r="E26">
        <v>1</v>
      </c>
      <c r="F26" t="s">
        <v>19</v>
      </c>
      <c r="G26">
        <v>4</v>
      </c>
      <c r="H26" t="s">
        <v>20</v>
      </c>
      <c r="I26">
        <v>0</v>
      </c>
      <c r="J26">
        <v>1</v>
      </c>
      <c r="K26">
        <v>0</v>
      </c>
      <c r="L26" t="s">
        <v>28</v>
      </c>
      <c r="M26">
        <v>6</v>
      </c>
      <c r="N26">
        <v>4</v>
      </c>
      <c r="O26">
        <v>77</v>
      </c>
      <c r="P26">
        <v>473</v>
      </c>
      <c r="Q26">
        <v>478</v>
      </c>
      <c r="R26" t="s">
        <v>22</v>
      </c>
      <c r="S26" t="s">
        <v>23</v>
      </c>
      <c r="T26" t="str">
        <f t="shared" si="0"/>
        <v>M Chinnaswamy Stadium</v>
      </c>
      <c r="U26" t="str">
        <f t="shared" si="1"/>
        <v>Bangalore</v>
      </c>
      <c r="V26" t="str">
        <f t="shared" si="2"/>
        <v>India</v>
      </c>
      <c r="W26">
        <f t="shared" si="3"/>
        <v>2008</v>
      </c>
      <c r="X26">
        <f t="shared" si="4"/>
        <v>5</v>
      </c>
      <c r="Y26" t="str">
        <f>VLOOKUP(C26, Team_Lookup!$A:$C, 2, FALSE)</f>
        <v>Royal Challengers Bangalore</v>
      </c>
      <c r="Z26" t="str">
        <f>VLOOKUP(C26, Team_Lookup!$A:$C, 3, FALSE)</f>
        <v>RCB</v>
      </c>
      <c r="AA26" t="str">
        <f>VLOOKUP(D26, Team_Lookup!$A:$C, 2, FALSE)</f>
        <v>Kings XI Punjab</v>
      </c>
      <c r="AB26" t="str">
        <f>VLOOKUP(G26, Team_Lookup!$A:$C, 2, FALSE)</f>
        <v>Kings XI Punjab</v>
      </c>
      <c r="AC26" t="str">
        <f>VLOOKUP(N26, Team_Lookup!$A:$C, 2, FALSE)</f>
        <v>Kings XI Punjab</v>
      </c>
      <c r="AD26" t="str">
        <f t="shared" si="5"/>
        <v>Standard</v>
      </c>
      <c r="AE26" t="str">
        <f t="shared" si="6"/>
        <v>Chasing</v>
      </c>
      <c r="AF26">
        <f t="shared" si="7"/>
        <v>1</v>
      </c>
      <c r="AJ26" s="6"/>
      <c r="AL26" s="3">
        <v>5</v>
      </c>
      <c r="AM26">
        <v>34</v>
      </c>
      <c r="AN26">
        <v>40</v>
      </c>
      <c r="AQ26">
        <v>74</v>
      </c>
    </row>
    <row r="27" spans="1:43" x14ac:dyDescent="0.35">
      <c r="A27">
        <v>336012</v>
      </c>
      <c r="B27" s="1">
        <v>39574</v>
      </c>
      <c r="C27">
        <v>3</v>
      </c>
      <c r="D27">
        <v>8</v>
      </c>
      <c r="E27">
        <v>1</v>
      </c>
      <c r="F27" t="s">
        <v>38</v>
      </c>
      <c r="G27">
        <v>8</v>
      </c>
      <c r="H27" t="s">
        <v>20</v>
      </c>
      <c r="I27">
        <v>0</v>
      </c>
      <c r="J27">
        <v>1</v>
      </c>
      <c r="K27">
        <v>0</v>
      </c>
      <c r="L27" t="s">
        <v>28</v>
      </c>
      <c r="M27">
        <v>7</v>
      </c>
      <c r="N27">
        <v>8</v>
      </c>
      <c r="O27">
        <v>53</v>
      </c>
      <c r="P27">
        <v>471</v>
      </c>
      <c r="Q27">
        <v>513</v>
      </c>
      <c r="R27" t="s">
        <v>39</v>
      </c>
      <c r="S27" t="s">
        <v>23</v>
      </c>
      <c r="T27" t="str">
        <f t="shared" si="0"/>
        <v>Ma Chidambaram Stadium, Chepauk</v>
      </c>
      <c r="U27" t="str">
        <f t="shared" si="1"/>
        <v>Chennai</v>
      </c>
      <c r="V27" t="str">
        <f t="shared" si="2"/>
        <v>India</v>
      </c>
      <c r="W27">
        <f t="shared" si="3"/>
        <v>2008</v>
      </c>
      <c r="X27">
        <f t="shared" si="4"/>
        <v>5</v>
      </c>
      <c r="Y27" t="str">
        <f>VLOOKUP(C27, Team_Lookup!$A:$C, 2, FALSE)</f>
        <v>Chennai Super Kings</v>
      </c>
      <c r="Z27" t="str">
        <f>VLOOKUP(C27, Team_Lookup!$A:$C, 3, FALSE)</f>
        <v>CSK</v>
      </c>
      <c r="AA27" t="str">
        <f>VLOOKUP(D27, Team_Lookup!$A:$C, 2, FALSE)</f>
        <v>Deccan Chargers</v>
      </c>
      <c r="AB27" t="str">
        <f>VLOOKUP(G27, Team_Lookup!$A:$C, 2, FALSE)</f>
        <v>Deccan Chargers</v>
      </c>
      <c r="AC27" t="str">
        <f>VLOOKUP(N27, Team_Lookup!$A:$C, 2, FALSE)</f>
        <v>Deccan Chargers</v>
      </c>
      <c r="AD27" t="str">
        <f t="shared" si="5"/>
        <v>Standard</v>
      </c>
      <c r="AE27" t="str">
        <f t="shared" si="6"/>
        <v>Chasing</v>
      </c>
      <c r="AF27">
        <f t="shared" si="7"/>
        <v>1</v>
      </c>
      <c r="AG27" s="2" t="s">
        <v>132</v>
      </c>
      <c r="AH27" t="s">
        <v>143</v>
      </c>
      <c r="AJ27" s="6"/>
      <c r="AL27" s="3">
        <v>6</v>
      </c>
      <c r="AM27">
        <v>37</v>
      </c>
      <c r="AN27">
        <v>37</v>
      </c>
      <c r="AP27">
        <v>2</v>
      </c>
      <c r="AQ27">
        <v>76</v>
      </c>
    </row>
    <row r="28" spans="1:43" x14ac:dyDescent="0.35">
      <c r="A28">
        <v>336013</v>
      </c>
      <c r="B28" s="1">
        <v>39575</v>
      </c>
      <c r="C28">
        <v>7</v>
      </c>
      <c r="D28">
        <v>5</v>
      </c>
      <c r="E28">
        <v>1</v>
      </c>
      <c r="F28" t="s">
        <v>40</v>
      </c>
      <c r="G28">
        <v>7</v>
      </c>
      <c r="H28" t="s">
        <v>20</v>
      </c>
      <c r="I28">
        <v>0</v>
      </c>
      <c r="J28">
        <v>1</v>
      </c>
      <c r="K28">
        <v>0</v>
      </c>
      <c r="L28" t="s">
        <v>28</v>
      </c>
      <c r="M28">
        <v>7</v>
      </c>
      <c r="N28">
        <v>7</v>
      </c>
      <c r="O28">
        <v>73</v>
      </c>
      <c r="P28">
        <v>476</v>
      </c>
      <c r="Q28">
        <v>477</v>
      </c>
      <c r="R28" t="s">
        <v>31</v>
      </c>
      <c r="S28" t="s">
        <v>23</v>
      </c>
      <c r="T28" t="str">
        <f t="shared" si="0"/>
        <v>Dr Dy Patil Sports Academy</v>
      </c>
      <c r="U28" t="str">
        <f t="shared" si="1"/>
        <v>Mumbai</v>
      </c>
      <c r="V28" t="str">
        <f t="shared" si="2"/>
        <v>India</v>
      </c>
      <c r="W28">
        <f t="shared" si="3"/>
        <v>2008</v>
      </c>
      <c r="X28">
        <f t="shared" si="4"/>
        <v>5</v>
      </c>
      <c r="Y28" t="str">
        <f>VLOOKUP(C28, Team_Lookup!$A:$C, 2, FALSE)</f>
        <v>Mumbai Indians</v>
      </c>
      <c r="Z28" t="str">
        <f>VLOOKUP(C28, Team_Lookup!$A:$C, 3, FALSE)</f>
        <v>MI</v>
      </c>
      <c r="AA28" t="str">
        <f>VLOOKUP(D28, Team_Lookup!$A:$C, 2, FALSE)</f>
        <v>Rajasthan Royals</v>
      </c>
      <c r="AB28" t="str">
        <f>VLOOKUP(G28, Team_Lookup!$A:$C, 2, FALSE)</f>
        <v>Mumbai Indians</v>
      </c>
      <c r="AC28" t="str">
        <f>VLOOKUP(N28, Team_Lookup!$A:$C, 2, FALSE)</f>
        <v>Mumbai Indians</v>
      </c>
      <c r="AD28" t="str">
        <f t="shared" si="5"/>
        <v>Standard</v>
      </c>
      <c r="AE28" t="str">
        <f t="shared" si="6"/>
        <v>Chasing</v>
      </c>
      <c r="AF28">
        <f t="shared" si="7"/>
        <v>1</v>
      </c>
      <c r="AG28" s="3" t="s">
        <v>118</v>
      </c>
      <c r="AH28">
        <v>10</v>
      </c>
      <c r="AJ28" s="6"/>
      <c r="AL28" s="3">
        <v>7</v>
      </c>
      <c r="AM28">
        <v>22</v>
      </c>
      <c r="AN28">
        <v>37</v>
      </c>
      <c r="AP28">
        <v>1</v>
      </c>
      <c r="AQ28">
        <v>60</v>
      </c>
    </row>
    <row r="29" spans="1:43" x14ac:dyDescent="0.35">
      <c r="A29">
        <v>336014</v>
      </c>
      <c r="B29" s="1">
        <v>39576</v>
      </c>
      <c r="C29">
        <v>6</v>
      </c>
      <c r="D29">
        <v>3</v>
      </c>
      <c r="E29">
        <v>1</v>
      </c>
      <c r="F29" t="s">
        <v>27</v>
      </c>
      <c r="G29">
        <v>3</v>
      </c>
      <c r="H29" t="s">
        <v>20</v>
      </c>
      <c r="I29">
        <v>0</v>
      </c>
      <c r="J29">
        <v>1</v>
      </c>
      <c r="K29">
        <v>0</v>
      </c>
      <c r="L29" t="s">
        <v>28</v>
      </c>
      <c r="M29">
        <v>4</v>
      </c>
      <c r="N29">
        <v>3</v>
      </c>
      <c r="O29">
        <v>20</v>
      </c>
      <c r="P29">
        <v>472</v>
      </c>
      <c r="Q29">
        <v>513</v>
      </c>
      <c r="R29" t="s">
        <v>29</v>
      </c>
      <c r="S29" t="s">
        <v>23</v>
      </c>
      <c r="T29" t="str">
        <f t="shared" si="0"/>
        <v>Feroz Shah Kotla</v>
      </c>
      <c r="U29" t="str">
        <f t="shared" si="1"/>
        <v>Delhi</v>
      </c>
      <c r="V29" t="str">
        <f t="shared" si="2"/>
        <v>India</v>
      </c>
      <c r="W29">
        <f t="shared" si="3"/>
        <v>2008</v>
      </c>
      <c r="X29">
        <f t="shared" si="4"/>
        <v>5</v>
      </c>
      <c r="Y29" t="str">
        <f>VLOOKUP(C29, Team_Lookup!$A:$C, 2, FALSE)</f>
        <v>Delhi Daredevils</v>
      </c>
      <c r="Z29" t="str">
        <f>VLOOKUP(C29, Team_Lookup!$A:$C, 3, FALSE)</f>
        <v>DD</v>
      </c>
      <c r="AA29" t="str">
        <f>VLOOKUP(D29, Team_Lookup!$A:$C, 2, FALSE)</f>
        <v>Chennai Super Kings</v>
      </c>
      <c r="AB29" t="str">
        <f>VLOOKUP(G29, Team_Lookup!$A:$C, 2, FALSE)</f>
        <v>Chennai Super Kings</v>
      </c>
      <c r="AC29" t="str">
        <f>VLOOKUP(N29, Team_Lookup!$A:$C, 2, FALSE)</f>
        <v>Chennai Super Kings</v>
      </c>
      <c r="AD29" t="str">
        <f t="shared" si="5"/>
        <v>Standard</v>
      </c>
      <c r="AE29" t="str">
        <f t="shared" si="6"/>
        <v>Chasing</v>
      </c>
      <c r="AF29">
        <f t="shared" si="7"/>
        <v>1</v>
      </c>
      <c r="AG29" s="3" t="s">
        <v>106</v>
      </c>
      <c r="AH29">
        <v>10</v>
      </c>
      <c r="AJ29" s="6"/>
      <c r="AL29" s="3">
        <v>8</v>
      </c>
      <c r="AM29">
        <v>32</v>
      </c>
      <c r="AN29">
        <v>24</v>
      </c>
      <c r="AO29">
        <v>2</v>
      </c>
      <c r="AP29">
        <v>1</v>
      </c>
      <c r="AQ29">
        <v>59</v>
      </c>
    </row>
    <row r="30" spans="1:43" x14ac:dyDescent="0.35">
      <c r="A30">
        <v>336015</v>
      </c>
      <c r="B30" s="1">
        <v>39576</v>
      </c>
      <c r="C30">
        <v>1</v>
      </c>
      <c r="D30">
        <v>2</v>
      </c>
      <c r="E30">
        <v>1</v>
      </c>
      <c r="F30" t="s">
        <v>32</v>
      </c>
      <c r="G30">
        <v>1</v>
      </c>
      <c r="H30" t="s">
        <v>25</v>
      </c>
      <c r="I30">
        <v>0</v>
      </c>
      <c r="J30">
        <v>1</v>
      </c>
      <c r="K30">
        <v>0</v>
      </c>
      <c r="L30" t="s">
        <v>21</v>
      </c>
      <c r="M30">
        <v>5</v>
      </c>
      <c r="N30">
        <v>1</v>
      </c>
      <c r="O30">
        <v>1</v>
      </c>
      <c r="P30">
        <v>470</v>
      </c>
      <c r="Q30">
        <v>475</v>
      </c>
      <c r="R30" t="s">
        <v>33</v>
      </c>
      <c r="S30" t="s">
        <v>23</v>
      </c>
      <c r="T30" t="str">
        <f t="shared" si="0"/>
        <v>Eden Gardens</v>
      </c>
      <c r="U30" t="str">
        <f t="shared" si="1"/>
        <v>Kolkata</v>
      </c>
      <c r="V30" t="str">
        <f t="shared" si="2"/>
        <v>India</v>
      </c>
      <c r="W30">
        <f t="shared" si="3"/>
        <v>2008</v>
      </c>
      <c r="X30">
        <f t="shared" si="4"/>
        <v>5</v>
      </c>
      <c r="Y30" t="str">
        <f>VLOOKUP(C30, Team_Lookup!$A:$C, 2, FALSE)</f>
        <v>Kolkata Knight Riders</v>
      </c>
      <c r="Z30" t="str">
        <f>VLOOKUP(C30, Team_Lookup!$A:$C, 3, FALSE)</f>
        <v>KKR</v>
      </c>
      <c r="AA30" t="str">
        <f>VLOOKUP(D30, Team_Lookup!$A:$C, 2, FALSE)</f>
        <v>Royal Challengers Bangalore</v>
      </c>
      <c r="AB30" t="str">
        <f>VLOOKUP(G30, Team_Lookup!$A:$C, 2, FALSE)</f>
        <v>Kolkata Knight Riders</v>
      </c>
      <c r="AC30" t="str">
        <f>VLOOKUP(N30, Team_Lookup!$A:$C, 2, FALSE)</f>
        <v>Kolkata Knight Riders</v>
      </c>
      <c r="AD30" t="str">
        <f t="shared" si="5"/>
        <v>Standard</v>
      </c>
      <c r="AE30" t="str">
        <f t="shared" si="6"/>
        <v>Defending</v>
      </c>
      <c r="AF30">
        <f t="shared" si="7"/>
        <v>1</v>
      </c>
      <c r="AG30" s="3" t="s">
        <v>110</v>
      </c>
      <c r="AH30">
        <v>10</v>
      </c>
      <c r="AJ30" s="6"/>
      <c r="AL30" s="3">
        <v>9</v>
      </c>
      <c r="AM30">
        <v>21</v>
      </c>
      <c r="AN30">
        <v>39</v>
      </c>
      <c r="AQ30">
        <v>60</v>
      </c>
    </row>
    <row r="31" spans="1:43" x14ac:dyDescent="0.35">
      <c r="A31">
        <v>336016</v>
      </c>
      <c r="B31" s="1">
        <v>39577</v>
      </c>
      <c r="C31">
        <v>5</v>
      </c>
      <c r="D31">
        <v>8</v>
      </c>
      <c r="E31">
        <v>1</v>
      </c>
      <c r="F31" t="s">
        <v>34</v>
      </c>
      <c r="G31">
        <v>5</v>
      </c>
      <c r="H31" t="s">
        <v>20</v>
      </c>
      <c r="I31">
        <v>0</v>
      </c>
      <c r="J31">
        <v>1</v>
      </c>
      <c r="K31">
        <v>0</v>
      </c>
      <c r="L31" t="s">
        <v>28</v>
      </c>
      <c r="M31">
        <v>8</v>
      </c>
      <c r="N31">
        <v>5</v>
      </c>
      <c r="O31">
        <v>31</v>
      </c>
      <c r="P31">
        <v>471</v>
      </c>
      <c r="Q31">
        <v>492</v>
      </c>
      <c r="R31" t="s">
        <v>35</v>
      </c>
      <c r="S31" t="s">
        <v>23</v>
      </c>
      <c r="T31" t="str">
        <f t="shared" si="0"/>
        <v>Sawai Mansingh Stadium</v>
      </c>
      <c r="U31" t="str">
        <f t="shared" si="1"/>
        <v>Jaipur</v>
      </c>
      <c r="V31" t="str">
        <f t="shared" si="2"/>
        <v>India</v>
      </c>
      <c r="W31">
        <f t="shared" si="3"/>
        <v>2008</v>
      </c>
      <c r="X31">
        <f t="shared" si="4"/>
        <v>5</v>
      </c>
      <c r="Y31" t="str">
        <f>VLOOKUP(C31, Team_Lookup!$A:$C, 2, FALSE)</f>
        <v>Rajasthan Royals</v>
      </c>
      <c r="Z31" t="str">
        <f>VLOOKUP(C31, Team_Lookup!$A:$C, 3, FALSE)</f>
        <v>RR</v>
      </c>
      <c r="AA31" t="str">
        <f>VLOOKUP(D31, Team_Lookup!$A:$C, 2, FALSE)</f>
        <v>Deccan Chargers</v>
      </c>
      <c r="AB31" t="str">
        <f>VLOOKUP(G31, Team_Lookup!$A:$C, 2, FALSE)</f>
        <v>Rajasthan Royals</v>
      </c>
      <c r="AC31" t="str">
        <f>VLOOKUP(N31, Team_Lookup!$A:$C, 2, FALSE)</f>
        <v>Rajasthan Royals</v>
      </c>
      <c r="AD31" t="str">
        <f t="shared" si="5"/>
        <v>Standard</v>
      </c>
      <c r="AE31" t="str">
        <f t="shared" si="6"/>
        <v>Chasing</v>
      </c>
      <c r="AF31">
        <f t="shared" si="7"/>
        <v>1</v>
      </c>
      <c r="AG31" s="3" t="s">
        <v>112</v>
      </c>
      <c r="AH31">
        <v>10</v>
      </c>
      <c r="AJ31" s="6"/>
      <c r="AL31" s="3" t="s">
        <v>136</v>
      </c>
      <c r="AM31">
        <v>261</v>
      </c>
      <c r="AN31">
        <v>307</v>
      </c>
      <c r="AO31">
        <v>3</v>
      </c>
      <c r="AP31">
        <v>6</v>
      </c>
      <c r="AQ31">
        <v>577</v>
      </c>
    </row>
    <row r="32" spans="1:43" x14ac:dyDescent="0.35">
      <c r="A32">
        <v>336017</v>
      </c>
      <c r="B32" s="1">
        <v>39596</v>
      </c>
      <c r="C32">
        <v>2</v>
      </c>
      <c r="D32">
        <v>7</v>
      </c>
      <c r="E32">
        <v>1</v>
      </c>
      <c r="F32" t="s">
        <v>19</v>
      </c>
      <c r="G32">
        <v>7</v>
      </c>
      <c r="H32" t="s">
        <v>20</v>
      </c>
      <c r="I32">
        <v>0</v>
      </c>
      <c r="J32">
        <v>1</v>
      </c>
      <c r="K32">
        <v>0</v>
      </c>
      <c r="L32" t="s">
        <v>28</v>
      </c>
      <c r="M32">
        <v>9</v>
      </c>
      <c r="N32">
        <v>7</v>
      </c>
      <c r="O32">
        <v>149</v>
      </c>
      <c r="P32">
        <v>474</v>
      </c>
      <c r="Q32">
        <v>479</v>
      </c>
      <c r="R32" t="s">
        <v>22</v>
      </c>
      <c r="S32" t="s">
        <v>23</v>
      </c>
      <c r="T32" t="str">
        <f t="shared" si="0"/>
        <v>M Chinnaswamy Stadium</v>
      </c>
      <c r="U32" t="str">
        <f t="shared" si="1"/>
        <v>Bangalore</v>
      </c>
      <c r="V32" t="str">
        <f t="shared" si="2"/>
        <v>India</v>
      </c>
      <c r="W32">
        <f t="shared" si="3"/>
        <v>2008</v>
      </c>
      <c r="X32">
        <f t="shared" si="4"/>
        <v>5</v>
      </c>
      <c r="Y32" t="str">
        <f>VLOOKUP(C32, Team_Lookup!$A:$C, 2, FALSE)</f>
        <v>Royal Challengers Bangalore</v>
      </c>
      <c r="Z32" t="str">
        <f>VLOOKUP(C32, Team_Lookup!$A:$C, 3, FALSE)</f>
        <v>RCB</v>
      </c>
      <c r="AA32" t="str">
        <f>VLOOKUP(D32, Team_Lookup!$A:$C, 2, FALSE)</f>
        <v>Mumbai Indians</v>
      </c>
      <c r="AB32" t="str">
        <f>VLOOKUP(G32, Team_Lookup!$A:$C, 2, FALSE)</f>
        <v>Mumbai Indians</v>
      </c>
      <c r="AC32" t="str">
        <f>VLOOKUP(N32, Team_Lookup!$A:$C, 2, FALSE)</f>
        <v>Mumbai Indians</v>
      </c>
      <c r="AD32" t="str">
        <f t="shared" si="5"/>
        <v>Standard</v>
      </c>
      <c r="AE32" t="str">
        <f t="shared" si="6"/>
        <v>Chasing</v>
      </c>
      <c r="AF32">
        <f t="shared" si="7"/>
        <v>1</v>
      </c>
      <c r="AG32" s="3" t="s">
        <v>100</v>
      </c>
      <c r="AH32">
        <v>10</v>
      </c>
      <c r="AJ32" s="6"/>
    </row>
    <row r="33" spans="1:42" x14ac:dyDescent="0.35">
      <c r="A33">
        <v>336018</v>
      </c>
      <c r="B33" s="1">
        <v>39578</v>
      </c>
      <c r="C33">
        <v>3</v>
      </c>
      <c r="D33">
        <v>4</v>
      </c>
      <c r="E33">
        <v>1</v>
      </c>
      <c r="F33" t="s">
        <v>38</v>
      </c>
      <c r="G33">
        <v>4</v>
      </c>
      <c r="H33" t="s">
        <v>20</v>
      </c>
      <c r="I33">
        <v>0</v>
      </c>
      <c r="J33">
        <v>1</v>
      </c>
      <c r="K33">
        <v>0</v>
      </c>
      <c r="L33" t="s">
        <v>21</v>
      </c>
      <c r="M33">
        <v>18</v>
      </c>
      <c r="N33">
        <v>3</v>
      </c>
      <c r="O33">
        <v>151</v>
      </c>
      <c r="P33">
        <v>479</v>
      </c>
      <c r="Q33">
        <v>480</v>
      </c>
      <c r="R33" t="s">
        <v>39</v>
      </c>
      <c r="S33" t="s">
        <v>23</v>
      </c>
      <c r="T33" t="str">
        <f t="shared" si="0"/>
        <v>Ma Chidambaram Stadium, Chepauk</v>
      </c>
      <c r="U33" t="str">
        <f t="shared" si="1"/>
        <v>Chennai</v>
      </c>
      <c r="V33" t="str">
        <f t="shared" si="2"/>
        <v>India</v>
      </c>
      <c r="W33">
        <f t="shared" si="3"/>
        <v>2008</v>
      </c>
      <c r="X33">
        <f t="shared" si="4"/>
        <v>5</v>
      </c>
      <c r="Y33" t="str">
        <f>VLOOKUP(C33, Team_Lookup!$A:$C, 2, FALSE)</f>
        <v>Chennai Super Kings</v>
      </c>
      <c r="Z33" t="str">
        <f>VLOOKUP(C33, Team_Lookup!$A:$C, 3, FALSE)</f>
        <v>CSK</v>
      </c>
      <c r="AA33" t="str">
        <f>VLOOKUP(D33, Team_Lookup!$A:$C, 2, FALSE)</f>
        <v>Kings XI Punjab</v>
      </c>
      <c r="AB33" t="str">
        <f>VLOOKUP(G33, Team_Lookup!$A:$C, 2, FALSE)</f>
        <v>Kings XI Punjab</v>
      </c>
      <c r="AC33" t="str">
        <f>VLOOKUP(N33, Team_Lookup!$A:$C, 2, FALSE)</f>
        <v>Chennai Super Kings</v>
      </c>
      <c r="AD33" t="str">
        <f t="shared" si="5"/>
        <v>Standard</v>
      </c>
      <c r="AE33" t="str">
        <f t="shared" si="6"/>
        <v>Defending</v>
      </c>
      <c r="AF33">
        <f t="shared" si="7"/>
        <v>0</v>
      </c>
      <c r="AG33" s="3" t="s">
        <v>108</v>
      </c>
      <c r="AH33">
        <v>10</v>
      </c>
      <c r="AJ33" s="6"/>
    </row>
    <row r="34" spans="1:42" x14ac:dyDescent="0.35">
      <c r="A34">
        <v>336019</v>
      </c>
      <c r="B34" s="1">
        <v>39579</v>
      </c>
      <c r="C34">
        <v>8</v>
      </c>
      <c r="D34">
        <v>1</v>
      </c>
      <c r="E34">
        <v>1</v>
      </c>
      <c r="F34" t="s">
        <v>36</v>
      </c>
      <c r="G34">
        <v>1</v>
      </c>
      <c r="H34" t="s">
        <v>25</v>
      </c>
      <c r="I34">
        <v>0</v>
      </c>
      <c r="J34">
        <v>1</v>
      </c>
      <c r="K34">
        <v>0</v>
      </c>
      <c r="L34" t="s">
        <v>21</v>
      </c>
      <c r="M34">
        <v>23</v>
      </c>
      <c r="N34">
        <v>1</v>
      </c>
      <c r="O34">
        <v>1</v>
      </c>
      <c r="P34">
        <v>475</v>
      </c>
      <c r="Q34">
        <v>492</v>
      </c>
      <c r="R34" t="s">
        <v>37</v>
      </c>
      <c r="S34" t="s">
        <v>23</v>
      </c>
      <c r="T34" t="str">
        <f t="shared" si="0"/>
        <v>Rajiv Gandhi International Stadium, Uppal</v>
      </c>
      <c r="U34" t="str">
        <f t="shared" si="1"/>
        <v>Hyderabad</v>
      </c>
      <c r="V34" t="str">
        <f t="shared" si="2"/>
        <v>India</v>
      </c>
      <c r="W34">
        <f t="shared" si="3"/>
        <v>2008</v>
      </c>
      <c r="X34">
        <f t="shared" si="4"/>
        <v>5</v>
      </c>
      <c r="Y34" t="str">
        <f>VLOOKUP(C34, Team_Lookup!$A:$C, 2, FALSE)</f>
        <v>Deccan Chargers</v>
      </c>
      <c r="Z34" t="str">
        <f>VLOOKUP(C34, Team_Lookup!$A:$C, 3, FALSE)</f>
        <v>DC</v>
      </c>
      <c r="AA34" t="str">
        <f>VLOOKUP(D34, Team_Lookup!$A:$C, 2, FALSE)</f>
        <v>Kolkata Knight Riders</v>
      </c>
      <c r="AB34" t="str">
        <f>VLOOKUP(G34, Team_Lookup!$A:$C, 2, FALSE)</f>
        <v>Kolkata Knight Riders</v>
      </c>
      <c r="AC34" t="str">
        <f>VLOOKUP(N34, Team_Lookup!$A:$C, 2, FALSE)</f>
        <v>Kolkata Knight Riders</v>
      </c>
      <c r="AD34" t="str">
        <f t="shared" si="5"/>
        <v>Standard</v>
      </c>
      <c r="AE34" t="str">
        <f t="shared" si="6"/>
        <v>Defending</v>
      </c>
      <c r="AF34">
        <f t="shared" si="7"/>
        <v>1</v>
      </c>
      <c r="AG34" s="3" t="s">
        <v>102</v>
      </c>
      <c r="AH34">
        <v>10</v>
      </c>
      <c r="AJ34" s="6"/>
    </row>
    <row r="35" spans="1:42" x14ac:dyDescent="0.35">
      <c r="A35">
        <v>336020</v>
      </c>
      <c r="B35" s="1">
        <v>39579</v>
      </c>
      <c r="C35">
        <v>5</v>
      </c>
      <c r="D35">
        <v>6</v>
      </c>
      <c r="E35">
        <v>1</v>
      </c>
      <c r="F35" t="s">
        <v>34</v>
      </c>
      <c r="G35">
        <v>5</v>
      </c>
      <c r="H35" t="s">
        <v>20</v>
      </c>
      <c r="I35">
        <v>0</v>
      </c>
      <c r="J35">
        <v>1</v>
      </c>
      <c r="K35">
        <v>0</v>
      </c>
      <c r="L35" t="s">
        <v>28</v>
      </c>
      <c r="M35">
        <v>3</v>
      </c>
      <c r="N35">
        <v>5</v>
      </c>
      <c r="O35">
        <v>32</v>
      </c>
      <c r="P35">
        <v>473</v>
      </c>
      <c r="Q35">
        <v>477</v>
      </c>
      <c r="R35" t="s">
        <v>35</v>
      </c>
      <c r="S35" t="s">
        <v>23</v>
      </c>
      <c r="T35" t="str">
        <f t="shared" si="0"/>
        <v>Sawai Mansingh Stadium</v>
      </c>
      <c r="U35" t="str">
        <f t="shared" si="1"/>
        <v>Jaipur</v>
      </c>
      <c r="V35" t="str">
        <f t="shared" si="2"/>
        <v>India</v>
      </c>
      <c r="W35">
        <f t="shared" si="3"/>
        <v>2008</v>
      </c>
      <c r="X35">
        <f t="shared" si="4"/>
        <v>5</v>
      </c>
      <c r="Y35" t="str">
        <f>VLOOKUP(C35, Team_Lookup!$A:$C, 2, FALSE)</f>
        <v>Rajasthan Royals</v>
      </c>
      <c r="Z35" t="str">
        <f>VLOOKUP(C35, Team_Lookup!$A:$C, 3, FALSE)</f>
        <v>RR</v>
      </c>
      <c r="AA35" t="str">
        <f>VLOOKUP(D35, Team_Lookup!$A:$C, 2, FALSE)</f>
        <v>Delhi Daredevils</v>
      </c>
      <c r="AB35" t="str">
        <f>VLOOKUP(G35, Team_Lookup!$A:$C, 2, FALSE)</f>
        <v>Rajasthan Royals</v>
      </c>
      <c r="AC35" t="str">
        <f>VLOOKUP(N35, Team_Lookup!$A:$C, 2, FALSE)</f>
        <v>Rajasthan Royals</v>
      </c>
      <c r="AD35" t="str">
        <f t="shared" si="5"/>
        <v>Standard</v>
      </c>
      <c r="AE35" t="str">
        <f t="shared" si="6"/>
        <v>Chasing</v>
      </c>
      <c r="AF35">
        <f t="shared" si="7"/>
        <v>1</v>
      </c>
      <c r="AG35" s="3" t="s">
        <v>104</v>
      </c>
      <c r="AH35">
        <v>9</v>
      </c>
      <c r="AJ35" s="6"/>
    </row>
    <row r="36" spans="1:42" x14ac:dyDescent="0.35">
      <c r="A36">
        <v>336021</v>
      </c>
      <c r="B36" s="1">
        <v>39580</v>
      </c>
      <c r="C36">
        <v>4</v>
      </c>
      <c r="D36">
        <v>2</v>
      </c>
      <c r="E36">
        <v>1</v>
      </c>
      <c r="F36" t="s">
        <v>24</v>
      </c>
      <c r="G36">
        <v>2</v>
      </c>
      <c r="H36" t="s">
        <v>25</v>
      </c>
      <c r="I36">
        <v>0</v>
      </c>
      <c r="J36">
        <v>1</v>
      </c>
      <c r="K36">
        <v>0</v>
      </c>
      <c r="L36" t="s">
        <v>28</v>
      </c>
      <c r="M36">
        <v>9</v>
      </c>
      <c r="N36">
        <v>4</v>
      </c>
      <c r="O36">
        <v>100</v>
      </c>
      <c r="P36">
        <v>478</v>
      </c>
      <c r="Q36">
        <v>514</v>
      </c>
      <c r="R36" t="s">
        <v>26</v>
      </c>
      <c r="S36" t="s">
        <v>23</v>
      </c>
      <c r="T36" t="str">
        <f t="shared" si="0"/>
        <v>Punjab Cricket Association Stadium, Mohali</v>
      </c>
      <c r="U36" t="str">
        <f t="shared" si="1"/>
        <v>Chandigarh</v>
      </c>
      <c r="V36" t="str">
        <f t="shared" si="2"/>
        <v>India</v>
      </c>
      <c r="W36">
        <f t="shared" si="3"/>
        <v>2008</v>
      </c>
      <c r="X36">
        <f t="shared" si="4"/>
        <v>5</v>
      </c>
      <c r="Y36" t="str">
        <f>VLOOKUP(C36, Team_Lookup!$A:$C, 2, FALSE)</f>
        <v>Kings XI Punjab</v>
      </c>
      <c r="Z36" t="str">
        <f>VLOOKUP(C36, Team_Lookup!$A:$C, 3, FALSE)</f>
        <v>KXIP</v>
      </c>
      <c r="AA36" t="str">
        <f>VLOOKUP(D36, Team_Lookup!$A:$C, 2, FALSE)</f>
        <v>Royal Challengers Bangalore</v>
      </c>
      <c r="AB36" t="str">
        <f>VLOOKUP(G36, Team_Lookup!$A:$C, 2, FALSE)</f>
        <v>Royal Challengers Bangalore</v>
      </c>
      <c r="AC36" t="str">
        <f>VLOOKUP(N36, Team_Lookup!$A:$C, 2, FALSE)</f>
        <v>Kings XI Punjab</v>
      </c>
      <c r="AD36" t="str">
        <f t="shared" si="5"/>
        <v>Standard</v>
      </c>
      <c r="AE36" t="str">
        <f t="shared" si="6"/>
        <v>Chasing</v>
      </c>
      <c r="AF36">
        <f t="shared" si="7"/>
        <v>0</v>
      </c>
      <c r="AG36" s="3" t="s">
        <v>120</v>
      </c>
      <c r="AH36">
        <v>9</v>
      </c>
      <c r="AJ36" s="6"/>
    </row>
    <row r="37" spans="1:42" x14ac:dyDescent="0.35">
      <c r="A37">
        <v>336022</v>
      </c>
      <c r="B37" s="1">
        <v>39581</v>
      </c>
      <c r="C37">
        <v>1</v>
      </c>
      <c r="D37">
        <v>6</v>
      </c>
      <c r="E37">
        <v>1</v>
      </c>
      <c r="F37" t="s">
        <v>32</v>
      </c>
      <c r="G37">
        <v>1</v>
      </c>
      <c r="H37" t="s">
        <v>25</v>
      </c>
      <c r="I37">
        <v>0</v>
      </c>
      <c r="J37">
        <v>1</v>
      </c>
      <c r="K37">
        <v>0</v>
      </c>
      <c r="L37" t="s">
        <v>21</v>
      </c>
      <c r="M37">
        <v>23</v>
      </c>
      <c r="N37">
        <v>1</v>
      </c>
      <c r="O37">
        <v>144</v>
      </c>
      <c r="P37">
        <v>470</v>
      </c>
      <c r="Q37">
        <v>475</v>
      </c>
      <c r="R37" t="s">
        <v>33</v>
      </c>
      <c r="S37" t="s">
        <v>23</v>
      </c>
      <c r="T37" t="str">
        <f t="shared" si="0"/>
        <v>Eden Gardens</v>
      </c>
      <c r="U37" t="str">
        <f t="shared" si="1"/>
        <v>Kolkata</v>
      </c>
      <c r="V37" t="str">
        <f t="shared" si="2"/>
        <v>India</v>
      </c>
      <c r="W37">
        <f t="shared" si="3"/>
        <v>2008</v>
      </c>
      <c r="X37">
        <f t="shared" si="4"/>
        <v>5</v>
      </c>
      <c r="Y37" t="str">
        <f>VLOOKUP(C37, Team_Lookup!$A:$C, 2, FALSE)</f>
        <v>Kolkata Knight Riders</v>
      </c>
      <c r="Z37" t="str">
        <f>VLOOKUP(C37, Team_Lookup!$A:$C, 3, FALSE)</f>
        <v>KKR</v>
      </c>
      <c r="AA37" t="str">
        <f>VLOOKUP(D37, Team_Lookup!$A:$C, 2, FALSE)</f>
        <v>Delhi Daredevils</v>
      </c>
      <c r="AB37" t="str">
        <f>VLOOKUP(G37, Team_Lookup!$A:$C, 2, FALSE)</f>
        <v>Kolkata Knight Riders</v>
      </c>
      <c r="AC37" t="str">
        <f>VLOOKUP(N37, Team_Lookup!$A:$C, 2, FALSE)</f>
        <v>Kolkata Knight Riders</v>
      </c>
      <c r="AD37" t="str">
        <f t="shared" si="5"/>
        <v>Standard</v>
      </c>
      <c r="AE37" t="str">
        <f t="shared" si="6"/>
        <v>Defending</v>
      </c>
      <c r="AF37">
        <f t="shared" si="7"/>
        <v>1</v>
      </c>
      <c r="AG37" s="3" t="s">
        <v>98</v>
      </c>
      <c r="AH37">
        <v>9</v>
      </c>
      <c r="AJ37" s="6"/>
      <c r="AM37" s="2" t="s">
        <v>151</v>
      </c>
      <c r="AN37" s="2" t="s">
        <v>146</v>
      </c>
    </row>
    <row r="38" spans="1:42" x14ac:dyDescent="0.35">
      <c r="A38">
        <v>336023</v>
      </c>
      <c r="B38" s="1">
        <v>39582</v>
      </c>
      <c r="C38">
        <v>7</v>
      </c>
      <c r="D38">
        <v>3</v>
      </c>
      <c r="E38">
        <v>1</v>
      </c>
      <c r="F38" t="s">
        <v>30</v>
      </c>
      <c r="G38">
        <v>7</v>
      </c>
      <c r="H38" t="s">
        <v>20</v>
      </c>
      <c r="I38">
        <v>0</v>
      </c>
      <c r="J38">
        <v>1</v>
      </c>
      <c r="K38">
        <v>0</v>
      </c>
      <c r="L38" t="s">
        <v>28</v>
      </c>
      <c r="M38">
        <v>9</v>
      </c>
      <c r="N38">
        <v>7</v>
      </c>
      <c r="O38">
        <v>44</v>
      </c>
      <c r="P38">
        <v>478</v>
      </c>
      <c r="Q38">
        <v>492</v>
      </c>
      <c r="R38" t="s">
        <v>31</v>
      </c>
      <c r="S38" t="s">
        <v>23</v>
      </c>
      <c r="T38" t="str">
        <f t="shared" si="0"/>
        <v>Wankhede Stadium</v>
      </c>
      <c r="U38" t="str">
        <f t="shared" si="1"/>
        <v>Mumbai</v>
      </c>
      <c r="V38" t="str">
        <f t="shared" si="2"/>
        <v>India</v>
      </c>
      <c r="W38">
        <f t="shared" si="3"/>
        <v>2008</v>
      </c>
      <c r="X38">
        <f t="shared" si="4"/>
        <v>5</v>
      </c>
      <c r="Y38" t="str">
        <f>VLOOKUP(C38, Team_Lookup!$A:$C, 2, FALSE)</f>
        <v>Mumbai Indians</v>
      </c>
      <c r="Z38" t="str">
        <f>VLOOKUP(C38, Team_Lookup!$A:$C, 3, FALSE)</f>
        <v>MI</v>
      </c>
      <c r="AA38" t="str">
        <f>VLOOKUP(D38, Team_Lookup!$A:$C, 2, FALSE)</f>
        <v>Chennai Super Kings</v>
      </c>
      <c r="AB38" t="str">
        <f>VLOOKUP(G38, Team_Lookup!$A:$C, 2, FALSE)</f>
        <v>Mumbai Indians</v>
      </c>
      <c r="AC38" t="str">
        <f>VLOOKUP(N38, Team_Lookup!$A:$C, 2, FALSE)</f>
        <v>Mumbai Indians</v>
      </c>
      <c r="AD38" t="str">
        <f t="shared" si="5"/>
        <v>Standard</v>
      </c>
      <c r="AE38" t="str">
        <f t="shared" si="6"/>
        <v>Chasing</v>
      </c>
      <c r="AF38">
        <f t="shared" si="7"/>
        <v>1</v>
      </c>
      <c r="AG38" s="3" t="s">
        <v>136</v>
      </c>
      <c r="AH38">
        <v>10</v>
      </c>
      <c r="AJ38" s="6"/>
      <c r="AM38" s="2" t="s">
        <v>132</v>
      </c>
      <c r="AN38" t="s">
        <v>25</v>
      </c>
      <c r="AO38" t="s">
        <v>20</v>
      </c>
      <c r="AP38" t="s">
        <v>136</v>
      </c>
    </row>
    <row r="39" spans="1:42" x14ac:dyDescent="0.35">
      <c r="A39">
        <v>336024</v>
      </c>
      <c r="B39" s="1">
        <v>39596</v>
      </c>
      <c r="C39">
        <v>4</v>
      </c>
      <c r="D39">
        <v>5</v>
      </c>
      <c r="E39">
        <v>1</v>
      </c>
      <c r="F39" t="s">
        <v>24</v>
      </c>
      <c r="G39">
        <v>5</v>
      </c>
      <c r="H39" t="s">
        <v>20</v>
      </c>
      <c r="I39">
        <v>0</v>
      </c>
      <c r="J39">
        <v>1</v>
      </c>
      <c r="K39">
        <v>0</v>
      </c>
      <c r="L39" t="s">
        <v>21</v>
      </c>
      <c r="M39">
        <v>41</v>
      </c>
      <c r="N39">
        <v>4</v>
      </c>
      <c r="O39">
        <v>100</v>
      </c>
      <c r="P39">
        <v>473</v>
      </c>
      <c r="Q39">
        <v>486</v>
      </c>
      <c r="R39" t="s">
        <v>26</v>
      </c>
      <c r="S39" t="s">
        <v>23</v>
      </c>
      <c r="T39" t="str">
        <f t="shared" si="0"/>
        <v>Punjab Cricket Association Stadium, Mohali</v>
      </c>
      <c r="U39" t="str">
        <f t="shared" si="1"/>
        <v>Chandigarh</v>
      </c>
      <c r="V39" t="str">
        <f t="shared" si="2"/>
        <v>India</v>
      </c>
      <c r="W39">
        <f t="shared" si="3"/>
        <v>2008</v>
      </c>
      <c r="X39">
        <f t="shared" si="4"/>
        <v>5</v>
      </c>
      <c r="Y39" t="str">
        <f>VLOOKUP(C39, Team_Lookup!$A:$C, 2, FALSE)</f>
        <v>Kings XI Punjab</v>
      </c>
      <c r="Z39" t="str">
        <f>VLOOKUP(C39, Team_Lookup!$A:$C, 3, FALSE)</f>
        <v>KXIP</v>
      </c>
      <c r="AA39" t="str">
        <f>VLOOKUP(D39, Team_Lookup!$A:$C, 2, FALSE)</f>
        <v>Rajasthan Royals</v>
      </c>
      <c r="AB39" t="str">
        <f>VLOOKUP(G39, Team_Lookup!$A:$C, 2, FALSE)</f>
        <v>Rajasthan Royals</v>
      </c>
      <c r="AC39" t="str">
        <f>VLOOKUP(N39, Team_Lookup!$A:$C, 2, FALSE)</f>
        <v>Kings XI Punjab</v>
      </c>
      <c r="AD39" t="str">
        <f t="shared" si="5"/>
        <v>Standard</v>
      </c>
      <c r="AE39" t="str">
        <f t="shared" si="6"/>
        <v>Defending</v>
      </c>
      <c r="AF39">
        <f t="shared" si="7"/>
        <v>0</v>
      </c>
      <c r="AJ39" s="6"/>
      <c r="AM39" s="3">
        <v>1</v>
      </c>
      <c r="AN39" s="4">
        <v>0.44827586206896552</v>
      </c>
      <c r="AO39" s="4">
        <v>0.55172413793103448</v>
      </c>
      <c r="AP39" s="4">
        <v>1</v>
      </c>
    </row>
    <row r="40" spans="1:42" x14ac:dyDescent="0.35">
      <c r="A40">
        <v>336025</v>
      </c>
      <c r="B40" s="1">
        <v>39583</v>
      </c>
      <c r="C40">
        <v>6</v>
      </c>
      <c r="D40">
        <v>8</v>
      </c>
      <c r="E40">
        <v>1</v>
      </c>
      <c r="F40" t="s">
        <v>27</v>
      </c>
      <c r="G40">
        <v>8</v>
      </c>
      <c r="H40" t="s">
        <v>20</v>
      </c>
      <c r="I40">
        <v>0</v>
      </c>
      <c r="J40">
        <v>1</v>
      </c>
      <c r="K40">
        <v>0</v>
      </c>
      <c r="L40" t="s">
        <v>21</v>
      </c>
      <c r="M40">
        <v>12</v>
      </c>
      <c r="N40">
        <v>6</v>
      </c>
      <c r="O40">
        <v>136</v>
      </c>
      <c r="P40">
        <v>480</v>
      </c>
      <c r="Q40">
        <v>512</v>
      </c>
      <c r="R40" t="s">
        <v>29</v>
      </c>
      <c r="S40" t="s">
        <v>23</v>
      </c>
      <c r="T40" t="str">
        <f t="shared" si="0"/>
        <v>Feroz Shah Kotla</v>
      </c>
      <c r="U40" t="str">
        <f t="shared" si="1"/>
        <v>Delhi</v>
      </c>
      <c r="V40" t="str">
        <f t="shared" si="2"/>
        <v>India</v>
      </c>
      <c r="W40">
        <f t="shared" si="3"/>
        <v>2008</v>
      </c>
      <c r="X40">
        <f t="shared" si="4"/>
        <v>5</v>
      </c>
      <c r="Y40" t="str">
        <f>VLOOKUP(C40, Team_Lookup!$A:$C, 2, FALSE)</f>
        <v>Delhi Daredevils</v>
      </c>
      <c r="Z40" t="str">
        <f>VLOOKUP(C40, Team_Lookup!$A:$C, 3, FALSE)</f>
        <v>DD</v>
      </c>
      <c r="AA40" t="str">
        <f>VLOOKUP(D40, Team_Lookup!$A:$C, 2, FALSE)</f>
        <v>Deccan Chargers</v>
      </c>
      <c r="AB40" t="str">
        <f>VLOOKUP(G40, Team_Lookup!$A:$C, 2, FALSE)</f>
        <v>Deccan Chargers</v>
      </c>
      <c r="AC40" t="str">
        <f>VLOOKUP(N40, Team_Lookup!$A:$C, 2, FALSE)</f>
        <v>Delhi Daredevils</v>
      </c>
      <c r="AD40" t="str">
        <f t="shared" si="5"/>
        <v>Standard</v>
      </c>
      <c r="AE40" t="str">
        <f t="shared" si="6"/>
        <v>Defending</v>
      </c>
      <c r="AF40">
        <f t="shared" si="7"/>
        <v>0</v>
      </c>
      <c r="AJ40" s="6"/>
      <c r="AM40" s="3">
        <v>2</v>
      </c>
      <c r="AN40" s="4">
        <v>0.61403508771929827</v>
      </c>
      <c r="AO40" s="4">
        <v>0.38596491228070173</v>
      </c>
      <c r="AP40" s="4">
        <v>1</v>
      </c>
    </row>
    <row r="41" spans="1:42" x14ac:dyDescent="0.35">
      <c r="A41">
        <v>336026</v>
      </c>
      <c r="B41" s="1">
        <v>39584</v>
      </c>
      <c r="C41">
        <v>7</v>
      </c>
      <c r="D41">
        <v>1</v>
      </c>
      <c r="E41">
        <v>1</v>
      </c>
      <c r="F41" t="s">
        <v>30</v>
      </c>
      <c r="G41">
        <v>7</v>
      </c>
      <c r="H41" t="s">
        <v>20</v>
      </c>
      <c r="I41">
        <v>0</v>
      </c>
      <c r="J41">
        <v>1</v>
      </c>
      <c r="K41">
        <v>0</v>
      </c>
      <c r="L41" t="s">
        <v>28</v>
      </c>
      <c r="M41">
        <v>8</v>
      </c>
      <c r="N41">
        <v>7</v>
      </c>
      <c r="O41">
        <v>49</v>
      </c>
      <c r="P41">
        <v>478</v>
      </c>
      <c r="Q41">
        <v>476</v>
      </c>
      <c r="R41" t="s">
        <v>31</v>
      </c>
      <c r="S41" t="s">
        <v>23</v>
      </c>
      <c r="T41" t="str">
        <f t="shared" si="0"/>
        <v>Wankhede Stadium</v>
      </c>
      <c r="U41" t="str">
        <f t="shared" si="1"/>
        <v>Mumbai</v>
      </c>
      <c r="V41" t="str">
        <f t="shared" si="2"/>
        <v>India</v>
      </c>
      <c r="W41">
        <f t="shared" si="3"/>
        <v>2008</v>
      </c>
      <c r="X41">
        <f t="shared" si="4"/>
        <v>5</v>
      </c>
      <c r="Y41" t="str">
        <f>VLOOKUP(C41, Team_Lookup!$A:$C, 2, FALSE)</f>
        <v>Mumbai Indians</v>
      </c>
      <c r="Z41" t="str">
        <f>VLOOKUP(C41, Team_Lookup!$A:$C, 3, FALSE)</f>
        <v>MI</v>
      </c>
      <c r="AA41" t="str">
        <f>VLOOKUP(D41, Team_Lookup!$A:$C, 2, FALSE)</f>
        <v>Kolkata Knight Riders</v>
      </c>
      <c r="AB41" t="str">
        <f>VLOOKUP(G41, Team_Lookup!$A:$C, 2, FALSE)</f>
        <v>Mumbai Indians</v>
      </c>
      <c r="AC41" t="str">
        <f>VLOOKUP(N41, Team_Lookup!$A:$C, 2, FALSE)</f>
        <v>Mumbai Indians</v>
      </c>
      <c r="AD41" t="str">
        <f t="shared" si="5"/>
        <v>Standard</v>
      </c>
      <c r="AE41" t="str">
        <f t="shared" si="6"/>
        <v>Chasing</v>
      </c>
      <c r="AF41">
        <f t="shared" si="7"/>
        <v>1</v>
      </c>
      <c r="AJ41" s="6"/>
      <c r="AM41" s="3">
        <v>3</v>
      </c>
      <c r="AN41" s="4">
        <v>0.65</v>
      </c>
      <c r="AO41" s="4">
        <v>0.35</v>
      </c>
      <c r="AP41" s="4">
        <v>1</v>
      </c>
    </row>
    <row r="42" spans="1:42" x14ac:dyDescent="0.35">
      <c r="A42">
        <v>336027</v>
      </c>
      <c r="B42" s="1">
        <v>39585</v>
      </c>
      <c r="C42">
        <v>6</v>
      </c>
      <c r="D42">
        <v>4</v>
      </c>
      <c r="E42">
        <v>1</v>
      </c>
      <c r="F42" t="s">
        <v>27</v>
      </c>
      <c r="G42">
        <v>6</v>
      </c>
      <c r="H42" t="s">
        <v>25</v>
      </c>
      <c r="I42">
        <v>0</v>
      </c>
      <c r="J42">
        <v>1</v>
      </c>
      <c r="K42">
        <v>1</v>
      </c>
      <c r="L42" t="s">
        <v>21</v>
      </c>
      <c r="M42">
        <v>6</v>
      </c>
      <c r="N42">
        <v>4</v>
      </c>
      <c r="O42">
        <v>64</v>
      </c>
      <c r="P42">
        <v>479</v>
      </c>
      <c r="Q42">
        <v>477</v>
      </c>
      <c r="R42" t="s">
        <v>29</v>
      </c>
      <c r="S42" t="s">
        <v>23</v>
      </c>
      <c r="T42" t="str">
        <f t="shared" si="0"/>
        <v>Feroz Shah Kotla</v>
      </c>
      <c r="U42" t="str">
        <f t="shared" si="1"/>
        <v>Delhi</v>
      </c>
      <c r="V42" t="str">
        <f t="shared" si="2"/>
        <v>India</v>
      </c>
      <c r="W42">
        <f t="shared" si="3"/>
        <v>2008</v>
      </c>
      <c r="X42">
        <f t="shared" si="4"/>
        <v>5</v>
      </c>
      <c r="Y42" t="str">
        <f>VLOOKUP(C42, Team_Lookup!$A:$C, 2, FALSE)</f>
        <v>Delhi Daredevils</v>
      </c>
      <c r="Z42" t="str">
        <f>VLOOKUP(C42, Team_Lookup!$A:$C, 3, FALSE)</f>
        <v>DD</v>
      </c>
      <c r="AA42" t="str">
        <f>VLOOKUP(D42, Team_Lookup!$A:$C, 2, FALSE)</f>
        <v>Kings XI Punjab</v>
      </c>
      <c r="AB42" t="str">
        <f>VLOOKUP(G42, Team_Lookup!$A:$C, 2, FALSE)</f>
        <v>Delhi Daredevils</v>
      </c>
      <c r="AC42" t="str">
        <f>VLOOKUP(N42, Team_Lookup!$A:$C, 2, FALSE)</f>
        <v>Kings XI Punjab</v>
      </c>
      <c r="AD42" t="str">
        <f t="shared" si="5"/>
        <v>Standard</v>
      </c>
      <c r="AE42" t="str">
        <f t="shared" si="6"/>
        <v>Defending</v>
      </c>
      <c r="AF42">
        <f t="shared" si="7"/>
        <v>0</v>
      </c>
      <c r="AG42" s="2" t="s">
        <v>137</v>
      </c>
      <c r="AH42" s="2" t="s">
        <v>147</v>
      </c>
      <c r="AM42" s="3">
        <v>4</v>
      </c>
      <c r="AN42" s="4">
        <v>0.34246575342465752</v>
      </c>
      <c r="AO42" s="4">
        <v>0.65753424657534243</v>
      </c>
      <c r="AP42" s="4">
        <v>1</v>
      </c>
    </row>
    <row r="43" spans="1:42" x14ac:dyDescent="0.35">
      <c r="A43">
        <v>336028</v>
      </c>
      <c r="B43" s="1">
        <v>39585</v>
      </c>
      <c r="C43">
        <v>5</v>
      </c>
      <c r="D43">
        <v>2</v>
      </c>
      <c r="E43">
        <v>1</v>
      </c>
      <c r="F43" t="s">
        <v>34</v>
      </c>
      <c r="G43">
        <v>2</v>
      </c>
      <c r="H43" t="s">
        <v>20</v>
      </c>
      <c r="I43">
        <v>0</v>
      </c>
      <c r="J43">
        <v>1</v>
      </c>
      <c r="K43">
        <v>0</v>
      </c>
      <c r="L43" t="s">
        <v>21</v>
      </c>
      <c r="M43">
        <v>65</v>
      </c>
      <c r="N43">
        <v>5</v>
      </c>
      <c r="O43">
        <v>74</v>
      </c>
      <c r="P43">
        <v>474</v>
      </c>
      <c r="Q43">
        <v>487</v>
      </c>
      <c r="R43" t="s">
        <v>35</v>
      </c>
      <c r="S43" t="s">
        <v>23</v>
      </c>
      <c r="T43" t="str">
        <f t="shared" si="0"/>
        <v>Sawai Mansingh Stadium</v>
      </c>
      <c r="U43" t="str">
        <f t="shared" si="1"/>
        <v>Jaipur</v>
      </c>
      <c r="V43" t="str">
        <f t="shared" si="2"/>
        <v>India</v>
      </c>
      <c r="W43">
        <f t="shared" si="3"/>
        <v>2008</v>
      </c>
      <c r="X43">
        <f t="shared" si="4"/>
        <v>5</v>
      </c>
      <c r="Y43" t="str">
        <f>VLOOKUP(C43, Team_Lookup!$A:$C, 2, FALSE)</f>
        <v>Rajasthan Royals</v>
      </c>
      <c r="Z43" t="str">
        <f>VLOOKUP(C43, Team_Lookup!$A:$C, 3, FALSE)</f>
        <v>RR</v>
      </c>
      <c r="AA43" t="str">
        <f>VLOOKUP(D43, Team_Lookup!$A:$C, 2, FALSE)</f>
        <v>Royal Challengers Bangalore</v>
      </c>
      <c r="AB43" t="str">
        <f>VLOOKUP(G43, Team_Lookup!$A:$C, 2, FALSE)</f>
        <v>Royal Challengers Bangalore</v>
      </c>
      <c r="AC43" t="str">
        <f>VLOOKUP(N43, Team_Lookup!$A:$C, 2, FALSE)</f>
        <v>Rajasthan Royals</v>
      </c>
      <c r="AD43" t="str">
        <f t="shared" si="5"/>
        <v>Standard</v>
      </c>
      <c r="AE43" t="str">
        <f t="shared" si="6"/>
        <v>Defending</v>
      </c>
      <c r="AF43">
        <f t="shared" si="7"/>
        <v>0</v>
      </c>
      <c r="AG43" s="2" t="s">
        <v>132</v>
      </c>
      <c r="AH43" t="s">
        <v>133</v>
      </c>
      <c r="AI43" t="s">
        <v>134</v>
      </c>
      <c r="AJ43" t="s">
        <v>135</v>
      </c>
      <c r="AK43" t="s">
        <v>136</v>
      </c>
      <c r="AM43" s="3">
        <v>5</v>
      </c>
      <c r="AN43" s="4">
        <v>0.5</v>
      </c>
      <c r="AO43" s="4">
        <v>0.5</v>
      </c>
      <c r="AP43" s="4">
        <v>1</v>
      </c>
    </row>
    <row r="44" spans="1:42" x14ac:dyDescent="0.35">
      <c r="A44">
        <v>336029</v>
      </c>
      <c r="B44" s="1">
        <v>39586</v>
      </c>
      <c r="C44">
        <v>8</v>
      </c>
      <c r="D44">
        <v>7</v>
      </c>
      <c r="E44">
        <v>1</v>
      </c>
      <c r="F44" t="s">
        <v>36</v>
      </c>
      <c r="G44">
        <v>8</v>
      </c>
      <c r="H44" t="s">
        <v>20</v>
      </c>
      <c r="I44">
        <v>0</v>
      </c>
      <c r="J44">
        <v>1</v>
      </c>
      <c r="K44">
        <v>0</v>
      </c>
      <c r="L44" t="s">
        <v>21</v>
      </c>
      <c r="M44">
        <v>25</v>
      </c>
      <c r="N44">
        <v>7</v>
      </c>
      <c r="O44">
        <v>71</v>
      </c>
      <c r="P44">
        <v>478</v>
      </c>
      <c r="Q44">
        <v>476</v>
      </c>
      <c r="R44" t="s">
        <v>37</v>
      </c>
      <c r="S44" t="s">
        <v>23</v>
      </c>
      <c r="T44" t="str">
        <f t="shared" si="0"/>
        <v>Rajiv Gandhi International Stadium, Uppal</v>
      </c>
      <c r="U44" t="str">
        <f t="shared" si="1"/>
        <v>Hyderabad</v>
      </c>
      <c r="V44" t="str">
        <f t="shared" si="2"/>
        <v>India</v>
      </c>
      <c r="W44">
        <f t="shared" si="3"/>
        <v>2008</v>
      </c>
      <c r="X44">
        <f t="shared" si="4"/>
        <v>5</v>
      </c>
      <c r="Y44" t="str">
        <f>VLOOKUP(C44, Team_Lookup!$A:$C, 2, FALSE)</f>
        <v>Deccan Chargers</v>
      </c>
      <c r="Z44" t="str">
        <f>VLOOKUP(C44, Team_Lookup!$A:$C, 3, FALSE)</f>
        <v>DC</v>
      </c>
      <c r="AA44" t="str">
        <f>VLOOKUP(D44, Team_Lookup!$A:$C, 2, FALSE)</f>
        <v>Mumbai Indians</v>
      </c>
      <c r="AB44" t="str">
        <f>VLOOKUP(G44, Team_Lookup!$A:$C, 2, FALSE)</f>
        <v>Deccan Chargers</v>
      </c>
      <c r="AC44" t="str">
        <f>VLOOKUP(N44, Team_Lookup!$A:$C, 2, FALSE)</f>
        <v>Mumbai Indians</v>
      </c>
      <c r="AD44" t="str">
        <f t="shared" si="5"/>
        <v>Standard</v>
      </c>
      <c r="AE44" t="str">
        <f t="shared" si="6"/>
        <v>Defending</v>
      </c>
      <c r="AF44">
        <f t="shared" si="7"/>
        <v>0</v>
      </c>
      <c r="AG44" s="3" t="s">
        <v>19</v>
      </c>
      <c r="AH44">
        <v>31</v>
      </c>
      <c r="AI44">
        <v>24</v>
      </c>
      <c r="AJ44">
        <v>3</v>
      </c>
      <c r="AK44">
        <v>58</v>
      </c>
      <c r="AM44" s="3">
        <v>6</v>
      </c>
      <c r="AN44" s="4">
        <v>0.59210526315789469</v>
      </c>
      <c r="AO44" s="4">
        <v>0.40789473684210525</v>
      </c>
      <c r="AP44" s="4">
        <v>1</v>
      </c>
    </row>
    <row r="45" spans="1:42" x14ac:dyDescent="0.35">
      <c r="A45">
        <v>336030</v>
      </c>
      <c r="B45" s="1">
        <v>39586</v>
      </c>
      <c r="C45">
        <v>1</v>
      </c>
      <c r="D45">
        <v>3</v>
      </c>
      <c r="E45">
        <v>1</v>
      </c>
      <c r="F45" t="s">
        <v>32</v>
      </c>
      <c r="G45">
        <v>1</v>
      </c>
      <c r="H45" t="s">
        <v>25</v>
      </c>
      <c r="I45">
        <v>0</v>
      </c>
      <c r="J45">
        <v>1</v>
      </c>
      <c r="K45">
        <v>1</v>
      </c>
      <c r="L45" t="s">
        <v>21</v>
      </c>
      <c r="M45">
        <v>3</v>
      </c>
      <c r="N45">
        <v>3</v>
      </c>
      <c r="O45">
        <v>122</v>
      </c>
      <c r="P45">
        <v>470</v>
      </c>
      <c r="Q45">
        <v>486</v>
      </c>
      <c r="R45" t="s">
        <v>33</v>
      </c>
      <c r="S45" t="s">
        <v>23</v>
      </c>
      <c r="T45" t="str">
        <f t="shared" si="0"/>
        <v>Eden Gardens</v>
      </c>
      <c r="U45" t="str">
        <f t="shared" si="1"/>
        <v>Kolkata</v>
      </c>
      <c r="V45" t="str">
        <f t="shared" si="2"/>
        <v>India</v>
      </c>
      <c r="W45">
        <f t="shared" si="3"/>
        <v>2008</v>
      </c>
      <c r="X45">
        <f t="shared" si="4"/>
        <v>5</v>
      </c>
      <c r="Y45" t="str">
        <f>VLOOKUP(C45, Team_Lookup!$A:$C, 2, FALSE)</f>
        <v>Kolkata Knight Riders</v>
      </c>
      <c r="Z45" t="str">
        <f>VLOOKUP(C45, Team_Lookup!$A:$C, 3, FALSE)</f>
        <v>KKR</v>
      </c>
      <c r="AA45" t="str">
        <f>VLOOKUP(D45, Team_Lookup!$A:$C, 2, FALSE)</f>
        <v>Chennai Super Kings</v>
      </c>
      <c r="AB45" t="str">
        <f>VLOOKUP(G45, Team_Lookup!$A:$C, 2, FALSE)</f>
        <v>Kolkata Knight Riders</v>
      </c>
      <c r="AC45" t="str">
        <f>VLOOKUP(N45, Team_Lookup!$A:$C, 2, FALSE)</f>
        <v>Chennai Super Kings</v>
      </c>
      <c r="AD45" t="str">
        <f t="shared" si="5"/>
        <v>Standard</v>
      </c>
      <c r="AE45" t="str">
        <f t="shared" si="6"/>
        <v>Defending</v>
      </c>
      <c r="AF45">
        <f t="shared" si="7"/>
        <v>0</v>
      </c>
      <c r="AG45" s="5" t="s">
        <v>22</v>
      </c>
      <c r="AH45">
        <v>31</v>
      </c>
      <c r="AI45">
        <v>24</v>
      </c>
      <c r="AJ45">
        <v>3</v>
      </c>
      <c r="AK45">
        <v>58</v>
      </c>
      <c r="AM45" s="3">
        <v>7</v>
      </c>
      <c r="AN45" s="4">
        <v>0.31666666666666665</v>
      </c>
      <c r="AO45" s="4">
        <v>0.68333333333333335</v>
      </c>
      <c r="AP45" s="4">
        <v>1</v>
      </c>
    </row>
    <row r="46" spans="1:42" x14ac:dyDescent="0.35">
      <c r="A46">
        <v>336031</v>
      </c>
      <c r="B46" s="1">
        <v>39587</v>
      </c>
      <c r="C46">
        <v>2</v>
      </c>
      <c r="D46">
        <v>6</v>
      </c>
      <c r="E46">
        <v>1</v>
      </c>
      <c r="F46" t="s">
        <v>19</v>
      </c>
      <c r="G46">
        <v>6</v>
      </c>
      <c r="H46" t="s">
        <v>20</v>
      </c>
      <c r="I46">
        <v>0</v>
      </c>
      <c r="J46">
        <v>1</v>
      </c>
      <c r="K46">
        <v>0</v>
      </c>
      <c r="L46" t="s">
        <v>28</v>
      </c>
      <c r="M46">
        <v>5</v>
      </c>
      <c r="N46">
        <v>6</v>
      </c>
      <c r="O46">
        <v>132</v>
      </c>
      <c r="P46">
        <v>473</v>
      </c>
      <c r="Q46">
        <v>512</v>
      </c>
      <c r="R46" t="s">
        <v>22</v>
      </c>
      <c r="S46" t="s">
        <v>23</v>
      </c>
      <c r="T46" t="str">
        <f t="shared" si="0"/>
        <v>M Chinnaswamy Stadium</v>
      </c>
      <c r="U46" t="str">
        <f t="shared" si="1"/>
        <v>Bangalore</v>
      </c>
      <c r="V46" t="str">
        <f t="shared" si="2"/>
        <v>India</v>
      </c>
      <c r="W46">
        <f t="shared" si="3"/>
        <v>2008</v>
      </c>
      <c r="X46">
        <f t="shared" si="4"/>
        <v>5</v>
      </c>
      <c r="Y46" t="str">
        <f>VLOOKUP(C46, Team_Lookup!$A:$C, 2, FALSE)</f>
        <v>Royal Challengers Bangalore</v>
      </c>
      <c r="Z46" t="str">
        <f>VLOOKUP(C46, Team_Lookup!$A:$C, 3, FALSE)</f>
        <v>RCB</v>
      </c>
      <c r="AA46" t="str">
        <f>VLOOKUP(D46, Team_Lookup!$A:$C, 2, FALSE)</f>
        <v>Delhi Daredevils</v>
      </c>
      <c r="AB46" t="str">
        <f>VLOOKUP(G46, Team_Lookup!$A:$C, 2, FALSE)</f>
        <v>Delhi Daredevils</v>
      </c>
      <c r="AC46" t="str">
        <f>VLOOKUP(N46, Team_Lookup!$A:$C, 2, FALSE)</f>
        <v>Delhi Daredevils</v>
      </c>
      <c r="AD46" t="str">
        <f t="shared" si="5"/>
        <v>Standard</v>
      </c>
      <c r="AE46" t="str">
        <f t="shared" si="6"/>
        <v>Chasing</v>
      </c>
      <c r="AF46">
        <f t="shared" si="7"/>
        <v>1</v>
      </c>
      <c r="AG46" s="3" t="s">
        <v>32</v>
      </c>
      <c r="AH46">
        <v>32</v>
      </c>
      <c r="AI46">
        <v>22</v>
      </c>
      <c r="AK46">
        <v>54</v>
      </c>
      <c r="AM46" s="3">
        <v>8</v>
      </c>
      <c r="AN46" s="4">
        <v>0.42372881355932202</v>
      </c>
      <c r="AO46" s="4">
        <v>0.57627118644067798</v>
      </c>
      <c r="AP46" s="4">
        <v>1</v>
      </c>
    </row>
    <row r="47" spans="1:42" x14ac:dyDescent="0.35">
      <c r="A47">
        <v>336032</v>
      </c>
      <c r="B47" s="1">
        <v>39588</v>
      </c>
      <c r="C47">
        <v>1</v>
      </c>
      <c r="D47">
        <v>5</v>
      </c>
      <c r="E47">
        <v>1</v>
      </c>
      <c r="F47" t="s">
        <v>32</v>
      </c>
      <c r="G47">
        <v>5</v>
      </c>
      <c r="H47" t="s">
        <v>20</v>
      </c>
      <c r="I47">
        <v>0</v>
      </c>
      <c r="J47">
        <v>1</v>
      </c>
      <c r="K47">
        <v>0</v>
      </c>
      <c r="L47" t="s">
        <v>28</v>
      </c>
      <c r="M47">
        <v>6</v>
      </c>
      <c r="N47">
        <v>5</v>
      </c>
      <c r="O47">
        <v>31</v>
      </c>
      <c r="P47">
        <v>480</v>
      </c>
      <c r="Q47">
        <v>477</v>
      </c>
      <c r="R47" t="s">
        <v>33</v>
      </c>
      <c r="S47" t="s">
        <v>23</v>
      </c>
      <c r="T47" t="str">
        <f t="shared" si="0"/>
        <v>Eden Gardens</v>
      </c>
      <c r="U47" t="str">
        <f t="shared" si="1"/>
        <v>Kolkata</v>
      </c>
      <c r="V47" t="str">
        <f t="shared" si="2"/>
        <v>India</v>
      </c>
      <c r="W47">
        <f t="shared" si="3"/>
        <v>2008</v>
      </c>
      <c r="X47">
        <f t="shared" si="4"/>
        <v>5</v>
      </c>
      <c r="Y47" t="str">
        <f>VLOOKUP(C47, Team_Lookup!$A:$C, 2, FALSE)</f>
        <v>Kolkata Knight Riders</v>
      </c>
      <c r="Z47" t="str">
        <f>VLOOKUP(C47, Team_Lookup!$A:$C, 3, FALSE)</f>
        <v>KKR</v>
      </c>
      <c r="AA47" t="str">
        <f>VLOOKUP(D47, Team_Lookup!$A:$C, 2, FALSE)</f>
        <v>Rajasthan Royals</v>
      </c>
      <c r="AB47" t="str">
        <f>VLOOKUP(G47, Team_Lookup!$A:$C, 2, FALSE)</f>
        <v>Rajasthan Royals</v>
      </c>
      <c r="AC47" t="str">
        <f>VLOOKUP(N47, Team_Lookup!$A:$C, 2, FALSE)</f>
        <v>Rajasthan Royals</v>
      </c>
      <c r="AD47" t="str">
        <f t="shared" si="5"/>
        <v>Standard</v>
      </c>
      <c r="AE47" t="str">
        <f t="shared" si="6"/>
        <v>Chasing</v>
      </c>
      <c r="AF47">
        <f t="shared" si="7"/>
        <v>1</v>
      </c>
      <c r="AG47" s="5" t="s">
        <v>33</v>
      </c>
      <c r="AH47">
        <v>32</v>
      </c>
      <c r="AI47">
        <v>22</v>
      </c>
      <c r="AK47">
        <v>54</v>
      </c>
      <c r="AM47" s="3">
        <v>9</v>
      </c>
      <c r="AN47" s="4">
        <v>0.18333333333333332</v>
      </c>
      <c r="AO47" s="4">
        <v>0.81666666666666665</v>
      </c>
      <c r="AP47" s="4">
        <v>1</v>
      </c>
    </row>
    <row r="48" spans="1:42" x14ac:dyDescent="0.35">
      <c r="A48">
        <v>336033</v>
      </c>
      <c r="B48" s="1">
        <v>39589</v>
      </c>
      <c r="C48">
        <v>7</v>
      </c>
      <c r="D48">
        <v>4</v>
      </c>
      <c r="E48">
        <v>1</v>
      </c>
      <c r="F48" t="s">
        <v>30</v>
      </c>
      <c r="G48">
        <v>7</v>
      </c>
      <c r="H48" t="s">
        <v>20</v>
      </c>
      <c r="I48">
        <v>0</v>
      </c>
      <c r="J48">
        <v>1</v>
      </c>
      <c r="K48">
        <v>0</v>
      </c>
      <c r="L48" t="s">
        <v>21</v>
      </c>
      <c r="M48">
        <v>1</v>
      </c>
      <c r="N48">
        <v>4</v>
      </c>
      <c r="O48">
        <v>100</v>
      </c>
      <c r="P48">
        <v>474</v>
      </c>
      <c r="Q48">
        <v>512</v>
      </c>
      <c r="R48" t="s">
        <v>31</v>
      </c>
      <c r="S48" t="s">
        <v>23</v>
      </c>
      <c r="T48" t="str">
        <f t="shared" si="0"/>
        <v>Wankhede Stadium</v>
      </c>
      <c r="U48" t="str">
        <f t="shared" si="1"/>
        <v>Mumbai</v>
      </c>
      <c r="V48" t="str">
        <f t="shared" si="2"/>
        <v>India</v>
      </c>
      <c r="W48">
        <f t="shared" si="3"/>
        <v>2008</v>
      </c>
      <c r="X48">
        <f t="shared" si="4"/>
        <v>5</v>
      </c>
      <c r="Y48" t="str">
        <f>VLOOKUP(C48, Team_Lookup!$A:$C, 2, FALSE)</f>
        <v>Mumbai Indians</v>
      </c>
      <c r="Z48" t="str">
        <f>VLOOKUP(C48, Team_Lookup!$A:$C, 3, FALSE)</f>
        <v>MI</v>
      </c>
      <c r="AA48" t="str">
        <f>VLOOKUP(D48, Team_Lookup!$A:$C, 2, FALSE)</f>
        <v>Kings XI Punjab</v>
      </c>
      <c r="AB48" t="str">
        <f>VLOOKUP(G48, Team_Lookup!$A:$C, 2, FALSE)</f>
        <v>Mumbai Indians</v>
      </c>
      <c r="AC48" t="str">
        <f>VLOOKUP(N48, Team_Lookup!$A:$C, 2, FALSE)</f>
        <v>Kings XI Punjab</v>
      </c>
      <c r="AD48" t="str">
        <f t="shared" si="5"/>
        <v>Standard</v>
      </c>
      <c r="AE48" t="str">
        <f t="shared" si="6"/>
        <v>Defending</v>
      </c>
      <c r="AF48">
        <f t="shared" si="7"/>
        <v>0</v>
      </c>
      <c r="AG48" s="3" t="s">
        <v>27</v>
      </c>
      <c r="AH48">
        <v>28</v>
      </c>
      <c r="AI48">
        <v>24</v>
      </c>
      <c r="AJ48">
        <v>1</v>
      </c>
      <c r="AK48">
        <v>53</v>
      </c>
      <c r="AM48" s="3" t="s">
        <v>136</v>
      </c>
      <c r="AN48" s="4">
        <v>0.45407279029462738</v>
      </c>
      <c r="AO48" s="4">
        <v>0.54592720970537256</v>
      </c>
      <c r="AP48" s="4">
        <v>1</v>
      </c>
    </row>
    <row r="49" spans="1:37" x14ac:dyDescent="0.35">
      <c r="A49">
        <v>336034</v>
      </c>
      <c r="B49" s="1">
        <v>39589</v>
      </c>
      <c r="C49">
        <v>3</v>
      </c>
      <c r="D49">
        <v>2</v>
      </c>
      <c r="E49">
        <v>1</v>
      </c>
      <c r="F49" t="s">
        <v>38</v>
      </c>
      <c r="G49">
        <v>2</v>
      </c>
      <c r="H49" t="s">
        <v>25</v>
      </c>
      <c r="I49">
        <v>0</v>
      </c>
      <c r="J49">
        <v>1</v>
      </c>
      <c r="K49">
        <v>0</v>
      </c>
      <c r="L49" t="s">
        <v>21</v>
      </c>
      <c r="M49">
        <v>14</v>
      </c>
      <c r="N49">
        <v>2</v>
      </c>
      <c r="O49">
        <v>124</v>
      </c>
      <c r="P49">
        <v>476</v>
      </c>
      <c r="Q49">
        <v>514</v>
      </c>
      <c r="R49" t="s">
        <v>39</v>
      </c>
      <c r="S49" t="s">
        <v>23</v>
      </c>
      <c r="T49" t="str">
        <f t="shared" si="0"/>
        <v>Ma Chidambaram Stadium, Chepauk</v>
      </c>
      <c r="U49" t="str">
        <f t="shared" si="1"/>
        <v>Chennai</v>
      </c>
      <c r="V49" t="str">
        <f t="shared" si="2"/>
        <v>India</v>
      </c>
      <c r="W49">
        <f t="shared" si="3"/>
        <v>2008</v>
      </c>
      <c r="X49">
        <f t="shared" si="4"/>
        <v>5</v>
      </c>
      <c r="Y49" t="str">
        <f>VLOOKUP(C49, Team_Lookup!$A:$C, 2, FALSE)</f>
        <v>Chennai Super Kings</v>
      </c>
      <c r="Z49" t="str">
        <f>VLOOKUP(C49, Team_Lookup!$A:$C, 3, FALSE)</f>
        <v>CSK</v>
      </c>
      <c r="AA49" t="str">
        <f>VLOOKUP(D49, Team_Lookup!$A:$C, 2, FALSE)</f>
        <v>Royal Challengers Bangalore</v>
      </c>
      <c r="AB49" t="str">
        <f>VLOOKUP(G49, Team_Lookup!$A:$C, 2, FALSE)</f>
        <v>Royal Challengers Bangalore</v>
      </c>
      <c r="AC49" t="str">
        <f>VLOOKUP(N49, Team_Lookup!$A:$C, 2, FALSE)</f>
        <v>Royal Challengers Bangalore</v>
      </c>
      <c r="AD49" t="str">
        <f t="shared" si="5"/>
        <v>Standard</v>
      </c>
      <c r="AE49" t="str">
        <f t="shared" si="6"/>
        <v>Defending</v>
      </c>
      <c r="AF49">
        <f t="shared" si="7"/>
        <v>1</v>
      </c>
      <c r="AG49" s="5" t="s">
        <v>29</v>
      </c>
      <c r="AH49">
        <v>28</v>
      </c>
      <c r="AI49">
        <v>24</v>
      </c>
      <c r="AJ49">
        <v>1</v>
      </c>
      <c r="AK49">
        <v>53</v>
      </c>
    </row>
    <row r="50" spans="1:37" x14ac:dyDescent="0.35">
      <c r="A50">
        <v>336036</v>
      </c>
      <c r="B50" s="1">
        <v>39591</v>
      </c>
      <c r="C50">
        <v>4</v>
      </c>
      <c r="D50">
        <v>8</v>
      </c>
      <c r="E50">
        <v>1</v>
      </c>
      <c r="F50" t="s">
        <v>24</v>
      </c>
      <c r="G50">
        <v>4</v>
      </c>
      <c r="H50" t="s">
        <v>20</v>
      </c>
      <c r="I50">
        <v>0</v>
      </c>
      <c r="J50">
        <v>1</v>
      </c>
      <c r="K50">
        <v>0</v>
      </c>
      <c r="L50" t="s">
        <v>28</v>
      </c>
      <c r="M50">
        <v>6</v>
      </c>
      <c r="N50">
        <v>4</v>
      </c>
      <c r="O50">
        <v>100</v>
      </c>
      <c r="P50">
        <v>470</v>
      </c>
      <c r="Q50">
        <v>473</v>
      </c>
      <c r="R50" t="s">
        <v>26</v>
      </c>
      <c r="S50" t="s">
        <v>23</v>
      </c>
      <c r="T50" t="str">
        <f t="shared" si="0"/>
        <v>Punjab Cricket Association Stadium, Mohali</v>
      </c>
      <c r="U50" t="str">
        <f t="shared" si="1"/>
        <v>Chandigarh</v>
      </c>
      <c r="V50" t="str">
        <f t="shared" si="2"/>
        <v>India</v>
      </c>
      <c r="W50">
        <f t="shared" si="3"/>
        <v>2008</v>
      </c>
      <c r="X50">
        <f t="shared" si="4"/>
        <v>5</v>
      </c>
      <c r="Y50" t="str">
        <f>VLOOKUP(C50, Team_Lookup!$A:$C, 2, FALSE)</f>
        <v>Kings XI Punjab</v>
      </c>
      <c r="Z50" t="str">
        <f>VLOOKUP(C50, Team_Lookup!$A:$C, 3, FALSE)</f>
        <v>KXIP</v>
      </c>
      <c r="AA50" t="str">
        <f>VLOOKUP(D50, Team_Lookup!$A:$C, 2, FALSE)</f>
        <v>Deccan Chargers</v>
      </c>
      <c r="AB50" t="str">
        <f>VLOOKUP(G50, Team_Lookup!$A:$C, 2, FALSE)</f>
        <v>Kings XI Punjab</v>
      </c>
      <c r="AC50" t="str">
        <f>VLOOKUP(N50, Team_Lookup!$A:$C, 2, FALSE)</f>
        <v>Kings XI Punjab</v>
      </c>
      <c r="AD50" t="str">
        <f t="shared" si="5"/>
        <v>Standard</v>
      </c>
      <c r="AE50" t="str">
        <f t="shared" si="6"/>
        <v>Chasing</v>
      </c>
      <c r="AF50">
        <f t="shared" si="7"/>
        <v>1</v>
      </c>
      <c r="AG50" s="3" t="s">
        <v>30</v>
      </c>
      <c r="AH50">
        <v>24</v>
      </c>
      <c r="AI50">
        <v>25</v>
      </c>
      <c r="AK50">
        <v>49</v>
      </c>
    </row>
    <row r="51" spans="1:37" x14ac:dyDescent="0.35">
      <c r="A51">
        <v>336037</v>
      </c>
      <c r="B51" s="1">
        <v>39592</v>
      </c>
      <c r="C51">
        <v>6</v>
      </c>
      <c r="D51">
        <v>7</v>
      </c>
      <c r="E51">
        <v>1</v>
      </c>
      <c r="F51" t="s">
        <v>27</v>
      </c>
      <c r="G51">
        <v>6</v>
      </c>
      <c r="H51" t="s">
        <v>20</v>
      </c>
      <c r="I51">
        <v>0</v>
      </c>
      <c r="J51">
        <v>1</v>
      </c>
      <c r="K51">
        <v>0</v>
      </c>
      <c r="L51" t="s">
        <v>28</v>
      </c>
      <c r="M51">
        <v>5</v>
      </c>
      <c r="N51">
        <v>6</v>
      </c>
      <c r="O51">
        <v>88</v>
      </c>
      <c r="P51">
        <v>474</v>
      </c>
      <c r="Q51">
        <v>486</v>
      </c>
      <c r="R51" t="s">
        <v>29</v>
      </c>
      <c r="S51" t="s">
        <v>23</v>
      </c>
      <c r="T51" t="str">
        <f t="shared" si="0"/>
        <v>Feroz Shah Kotla</v>
      </c>
      <c r="U51" t="str">
        <f t="shared" si="1"/>
        <v>Delhi</v>
      </c>
      <c r="V51" t="str">
        <f t="shared" si="2"/>
        <v>India</v>
      </c>
      <c r="W51">
        <f t="shared" si="3"/>
        <v>2008</v>
      </c>
      <c r="X51">
        <f t="shared" si="4"/>
        <v>5</v>
      </c>
      <c r="Y51" t="str">
        <f>VLOOKUP(C51, Team_Lookup!$A:$C, 2, FALSE)</f>
        <v>Delhi Daredevils</v>
      </c>
      <c r="Z51" t="str">
        <f>VLOOKUP(C51, Team_Lookup!$A:$C, 3, FALSE)</f>
        <v>DD</v>
      </c>
      <c r="AA51" t="str">
        <f>VLOOKUP(D51, Team_Lookup!$A:$C, 2, FALSE)</f>
        <v>Mumbai Indians</v>
      </c>
      <c r="AB51" t="str">
        <f>VLOOKUP(G51, Team_Lookup!$A:$C, 2, FALSE)</f>
        <v>Delhi Daredevils</v>
      </c>
      <c r="AC51" t="str">
        <f>VLOOKUP(N51, Team_Lookup!$A:$C, 2, FALSE)</f>
        <v>Delhi Daredevils</v>
      </c>
      <c r="AD51" t="str">
        <f t="shared" si="5"/>
        <v>Standard</v>
      </c>
      <c r="AE51" t="str">
        <f t="shared" si="6"/>
        <v>Chasing</v>
      </c>
      <c r="AF51">
        <f t="shared" si="7"/>
        <v>1</v>
      </c>
      <c r="AG51" s="5" t="s">
        <v>31</v>
      </c>
      <c r="AH51">
        <v>24</v>
      </c>
      <c r="AI51">
        <v>25</v>
      </c>
      <c r="AK51">
        <v>49</v>
      </c>
    </row>
    <row r="52" spans="1:37" x14ac:dyDescent="0.35">
      <c r="A52">
        <v>336038</v>
      </c>
      <c r="B52" s="1">
        <v>39592</v>
      </c>
      <c r="C52">
        <v>3</v>
      </c>
      <c r="D52">
        <v>5</v>
      </c>
      <c r="E52">
        <v>1</v>
      </c>
      <c r="F52" t="s">
        <v>38</v>
      </c>
      <c r="G52">
        <v>5</v>
      </c>
      <c r="H52" t="s">
        <v>25</v>
      </c>
      <c r="I52">
        <v>0</v>
      </c>
      <c r="J52">
        <v>1</v>
      </c>
      <c r="K52">
        <v>0</v>
      </c>
      <c r="L52" t="s">
        <v>21</v>
      </c>
      <c r="M52">
        <v>10</v>
      </c>
      <c r="N52">
        <v>5</v>
      </c>
      <c r="O52">
        <v>109</v>
      </c>
      <c r="P52">
        <v>476</v>
      </c>
      <c r="Q52">
        <v>487</v>
      </c>
      <c r="R52" t="s">
        <v>39</v>
      </c>
      <c r="S52" t="s">
        <v>23</v>
      </c>
      <c r="T52" t="str">
        <f t="shared" si="0"/>
        <v>Ma Chidambaram Stadium, Chepauk</v>
      </c>
      <c r="U52" t="str">
        <f t="shared" si="1"/>
        <v>Chennai</v>
      </c>
      <c r="V52" t="str">
        <f t="shared" si="2"/>
        <v>India</v>
      </c>
      <c r="W52">
        <f t="shared" si="3"/>
        <v>2008</v>
      </c>
      <c r="X52">
        <f t="shared" si="4"/>
        <v>5</v>
      </c>
      <c r="Y52" t="str">
        <f>VLOOKUP(C52, Team_Lookup!$A:$C, 2, FALSE)</f>
        <v>Chennai Super Kings</v>
      </c>
      <c r="Z52" t="str">
        <f>VLOOKUP(C52, Team_Lookup!$A:$C, 3, FALSE)</f>
        <v>CSK</v>
      </c>
      <c r="AA52" t="str">
        <f>VLOOKUP(D52, Team_Lookup!$A:$C, 2, FALSE)</f>
        <v>Rajasthan Royals</v>
      </c>
      <c r="AB52" t="str">
        <f>VLOOKUP(G52, Team_Lookup!$A:$C, 2, FALSE)</f>
        <v>Rajasthan Royals</v>
      </c>
      <c r="AC52" t="str">
        <f>VLOOKUP(N52, Team_Lookup!$A:$C, 2, FALSE)</f>
        <v>Rajasthan Royals</v>
      </c>
      <c r="AD52" t="str">
        <f t="shared" si="5"/>
        <v>Standard</v>
      </c>
      <c r="AE52" t="str">
        <f t="shared" si="6"/>
        <v>Defending</v>
      </c>
      <c r="AF52">
        <f t="shared" si="7"/>
        <v>1</v>
      </c>
      <c r="AG52" s="3" t="s">
        <v>145</v>
      </c>
      <c r="AH52">
        <v>17</v>
      </c>
      <c r="AI52">
        <v>30</v>
      </c>
      <c r="AJ52">
        <v>1</v>
      </c>
      <c r="AK52">
        <v>48</v>
      </c>
    </row>
    <row r="53" spans="1:37" x14ac:dyDescent="0.35">
      <c r="A53">
        <v>336039</v>
      </c>
      <c r="B53" s="1">
        <v>39571</v>
      </c>
      <c r="C53">
        <v>2</v>
      </c>
      <c r="D53">
        <v>8</v>
      </c>
      <c r="E53">
        <v>1</v>
      </c>
      <c r="F53" t="s">
        <v>19</v>
      </c>
      <c r="G53">
        <v>8</v>
      </c>
      <c r="H53" t="s">
        <v>20</v>
      </c>
      <c r="I53">
        <v>0</v>
      </c>
      <c r="J53">
        <v>1</v>
      </c>
      <c r="K53">
        <v>0</v>
      </c>
      <c r="L53" t="s">
        <v>21</v>
      </c>
      <c r="M53">
        <v>3</v>
      </c>
      <c r="N53">
        <v>2</v>
      </c>
      <c r="O53">
        <v>14</v>
      </c>
      <c r="P53">
        <v>478</v>
      </c>
      <c r="Q53">
        <v>487</v>
      </c>
      <c r="R53" t="s">
        <v>22</v>
      </c>
      <c r="S53" t="s">
        <v>23</v>
      </c>
      <c r="T53" t="str">
        <f t="shared" si="0"/>
        <v>M Chinnaswamy Stadium</v>
      </c>
      <c r="U53" t="str">
        <f t="shared" si="1"/>
        <v>Bangalore</v>
      </c>
      <c r="V53" t="str">
        <f t="shared" si="2"/>
        <v>India</v>
      </c>
      <c r="W53">
        <f t="shared" si="3"/>
        <v>2008</v>
      </c>
      <c r="X53">
        <f t="shared" si="4"/>
        <v>5</v>
      </c>
      <c r="Y53" t="str">
        <f>VLOOKUP(C53, Team_Lookup!$A:$C, 2, FALSE)</f>
        <v>Royal Challengers Bangalore</v>
      </c>
      <c r="Z53" t="str">
        <f>VLOOKUP(C53, Team_Lookup!$A:$C, 3, FALSE)</f>
        <v>RCB</v>
      </c>
      <c r="AA53" t="str">
        <f>VLOOKUP(D53, Team_Lookup!$A:$C, 2, FALSE)</f>
        <v>Deccan Chargers</v>
      </c>
      <c r="AB53" t="str">
        <f>VLOOKUP(G53, Team_Lookup!$A:$C, 2, FALSE)</f>
        <v>Deccan Chargers</v>
      </c>
      <c r="AC53" t="str">
        <f>VLOOKUP(N53, Team_Lookup!$A:$C, 2, FALSE)</f>
        <v>Royal Challengers Bangalore</v>
      </c>
      <c r="AD53" t="str">
        <f t="shared" si="5"/>
        <v>Standard</v>
      </c>
      <c r="AE53" t="str">
        <f t="shared" si="6"/>
        <v>Defending</v>
      </c>
      <c r="AF53">
        <f t="shared" si="7"/>
        <v>0</v>
      </c>
      <c r="AG53" s="5" t="s">
        <v>39</v>
      </c>
      <c r="AH53">
        <v>17</v>
      </c>
      <c r="AI53">
        <v>30</v>
      </c>
      <c r="AJ53">
        <v>1</v>
      </c>
      <c r="AK53">
        <v>48</v>
      </c>
    </row>
    <row r="54" spans="1:37" x14ac:dyDescent="0.35">
      <c r="A54">
        <v>336040</v>
      </c>
      <c r="B54" s="1">
        <v>39593</v>
      </c>
      <c r="C54">
        <v>1</v>
      </c>
      <c r="D54">
        <v>4</v>
      </c>
      <c r="E54">
        <v>1</v>
      </c>
      <c r="F54" t="s">
        <v>32</v>
      </c>
      <c r="G54">
        <v>4</v>
      </c>
      <c r="H54" t="s">
        <v>25</v>
      </c>
      <c r="I54">
        <v>0</v>
      </c>
      <c r="J54">
        <v>1</v>
      </c>
      <c r="K54">
        <v>0</v>
      </c>
      <c r="L54" t="s">
        <v>28</v>
      </c>
      <c r="M54">
        <v>3</v>
      </c>
      <c r="N54">
        <v>1</v>
      </c>
      <c r="O54">
        <v>105</v>
      </c>
      <c r="P54">
        <v>473</v>
      </c>
      <c r="Q54">
        <v>514</v>
      </c>
      <c r="R54" t="s">
        <v>33</v>
      </c>
      <c r="S54" t="s">
        <v>23</v>
      </c>
      <c r="T54" t="str">
        <f t="shared" si="0"/>
        <v>Eden Gardens</v>
      </c>
      <c r="U54" t="str">
        <f t="shared" si="1"/>
        <v>Kolkata</v>
      </c>
      <c r="V54" t="str">
        <f t="shared" si="2"/>
        <v>India</v>
      </c>
      <c r="W54">
        <f t="shared" si="3"/>
        <v>2008</v>
      </c>
      <c r="X54">
        <f t="shared" si="4"/>
        <v>5</v>
      </c>
      <c r="Y54" t="str">
        <f>VLOOKUP(C54, Team_Lookup!$A:$C, 2, FALSE)</f>
        <v>Kolkata Knight Riders</v>
      </c>
      <c r="Z54" t="str">
        <f>VLOOKUP(C54, Team_Lookup!$A:$C, 3, FALSE)</f>
        <v>KKR</v>
      </c>
      <c r="AA54" t="str">
        <f>VLOOKUP(D54, Team_Lookup!$A:$C, 2, FALSE)</f>
        <v>Kings XI Punjab</v>
      </c>
      <c r="AB54" t="str">
        <f>VLOOKUP(G54, Team_Lookup!$A:$C, 2, FALSE)</f>
        <v>Kings XI Punjab</v>
      </c>
      <c r="AC54" t="str">
        <f>VLOOKUP(N54, Team_Lookup!$A:$C, 2, FALSE)</f>
        <v>Kolkata Knight Riders</v>
      </c>
      <c r="AD54" t="str">
        <f t="shared" si="5"/>
        <v>Standard</v>
      </c>
      <c r="AE54" t="str">
        <f t="shared" si="6"/>
        <v>Chasing</v>
      </c>
      <c r="AF54">
        <f t="shared" si="7"/>
        <v>0</v>
      </c>
      <c r="AG54" s="3" t="s">
        <v>36</v>
      </c>
      <c r="AH54">
        <v>26</v>
      </c>
      <c r="AI54">
        <v>14</v>
      </c>
      <c r="AJ54">
        <v>1</v>
      </c>
      <c r="AK54">
        <v>41</v>
      </c>
    </row>
    <row r="55" spans="1:37" x14ac:dyDescent="0.35">
      <c r="A55">
        <v>336041</v>
      </c>
      <c r="B55" s="1">
        <v>39594</v>
      </c>
      <c r="C55">
        <v>5</v>
      </c>
      <c r="D55">
        <v>7</v>
      </c>
      <c r="E55">
        <v>1</v>
      </c>
      <c r="F55" t="s">
        <v>34</v>
      </c>
      <c r="G55">
        <v>5</v>
      </c>
      <c r="H55" t="s">
        <v>20</v>
      </c>
      <c r="I55">
        <v>0</v>
      </c>
      <c r="J55">
        <v>1</v>
      </c>
      <c r="K55">
        <v>0</v>
      </c>
      <c r="L55" t="s">
        <v>28</v>
      </c>
      <c r="M55">
        <v>5</v>
      </c>
      <c r="N55">
        <v>5</v>
      </c>
      <c r="O55">
        <v>102</v>
      </c>
      <c r="P55">
        <v>474</v>
      </c>
      <c r="Q55">
        <v>486</v>
      </c>
      <c r="R55" t="s">
        <v>35</v>
      </c>
      <c r="S55" t="s">
        <v>23</v>
      </c>
      <c r="T55" t="str">
        <f t="shared" si="0"/>
        <v>Sawai Mansingh Stadium</v>
      </c>
      <c r="U55" t="str">
        <f t="shared" si="1"/>
        <v>Jaipur</v>
      </c>
      <c r="V55" t="str">
        <f t="shared" si="2"/>
        <v>India</v>
      </c>
      <c r="W55">
        <f t="shared" si="3"/>
        <v>2008</v>
      </c>
      <c r="X55">
        <f t="shared" si="4"/>
        <v>5</v>
      </c>
      <c r="Y55" t="str">
        <f>VLOOKUP(C55, Team_Lookup!$A:$C, 2, FALSE)</f>
        <v>Rajasthan Royals</v>
      </c>
      <c r="Z55" t="str">
        <f>VLOOKUP(C55, Team_Lookup!$A:$C, 3, FALSE)</f>
        <v>RR</v>
      </c>
      <c r="AA55" t="str">
        <f>VLOOKUP(D55, Team_Lookup!$A:$C, 2, FALSE)</f>
        <v>Mumbai Indians</v>
      </c>
      <c r="AB55" t="str">
        <f>VLOOKUP(G55, Team_Lookup!$A:$C, 2, FALSE)</f>
        <v>Rajasthan Royals</v>
      </c>
      <c r="AC55" t="str">
        <f>VLOOKUP(N55, Team_Lookup!$A:$C, 2, FALSE)</f>
        <v>Rajasthan Royals</v>
      </c>
      <c r="AD55" t="str">
        <f t="shared" si="5"/>
        <v>Standard</v>
      </c>
      <c r="AE55" t="str">
        <f t="shared" si="6"/>
        <v>Chasing</v>
      </c>
      <c r="AF55">
        <f t="shared" si="7"/>
        <v>1</v>
      </c>
      <c r="AG55" s="5" t="s">
        <v>37</v>
      </c>
      <c r="AH55">
        <v>26</v>
      </c>
      <c r="AI55">
        <v>14</v>
      </c>
      <c r="AJ55">
        <v>1</v>
      </c>
      <c r="AK55">
        <v>41</v>
      </c>
    </row>
    <row r="56" spans="1:37" x14ac:dyDescent="0.35">
      <c r="A56">
        <v>336042</v>
      </c>
      <c r="B56" s="1">
        <v>39595</v>
      </c>
      <c r="C56">
        <v>8</v>
      </c>
      <c r="D56">
        <v>3</v>
      </c>
      <c r="E56">
        <v>1</v>
      </c>
      <c r="F56" t="s">
        <v>36</v>
      </c>
      <c r="G56">
        <v>8</v>
      </c>
      <c r="H56" t="s">
        <v>25</v>
      </c>
      <c r="I56">
        <v>0</v>
      </c>
      <c r="J56">
        <v>1</v>
      </c>
      <c r="K56">
        <v>0</v>
      </c>
      <c r="L56" t="s">
        <v>28</v>
      </c>
      <c r="M56">
        <v>7</v>
      </c>
      <c r="N56">
        <v>3</v>
      </c>
      <c r="O56">
        <v>21</v>
      </c>
      <c r="P56">
        <v>480</v>
      </c>
      <c r="Q56">
        <v>492</v>
      </c>
      <c r="R56" t="s">
        <v>37</v>
      </c>
      <c r="S56" t="s">
        <v>23</v>
      </c>
      <c r="T56" t="str">
        <f t="shared" si="0"/>
        <v>Rajiv Gandhi International Stadium, Uppal</v>
      </c>
      <c r="U56" t="str">
        <f t="shared" si="1"/>
        <v>Hyderabad</v>
      </c>
      <c r="V56" t="str">
        <f t="shared" si="2"/>
        <v>India</v>
      </c>
      <c r="W56">
        <f t="shared" si="3"/>
        <v>2008</v>
      </c>
      <c r="X56">
        <f t="shared" si="4"/>
        <v>5</v>
      </c>
      <c r="Y56" t="str">
        <f>VLOOKUP(C56, Team_Lookup!$A:$C, 2, FALSE)</f>
        <v>Deccan Chargers</v>
      </c>
      <c r="Z56" t="str">
        <f>VLOOKUP(C56, Team_Lookup!$A:$C, 3, FALSE)</f>
        <v>DC</v>
      </c>
      <c r="AA56" t="str">
        <f>VLOOKUP(D56, Team_Lookup!$A:$C, 2, FALSE)</f>
        <v>Chennai Super Kings</v>
      </c>
      <c r="AB56" t="str">
        <f>VLOOKUP(G56, Team_Lookup!$A:$C, 2, FALSE)</f>
        <v>Deccan Chargers</v>
      </c>
      <c r="AC56" t="str">
        <f>VLOOKUP(N56, Team_Lookup!$A:$C, 2, FALSE)</f>
        <v>Chennai Super Kings</v>
      </c>
      <c r="AD56" t="str">
        <f t="shared" si="5"/>
        <v>Standard</v>
      </c>
      <c r="AE56" t="str">
        <f t="shared" si="6"/>
        <v>Chasing</v>
      </c>
      <c r="AF56">
        <f t="shared" si="7"/>
        <v>0</v>
      </c>
      <c r="AG56" s="3" t="s">
        <v>24</v>
      </c>
      <c r="AH56">
        <v>20</v>
      </c>
      <c r="AI56">
        <v>15</v>
      </c>
      <c r="AK56">
        <v>35</v>
      </c>
    </row>
    <row r="57" spans="1:37" x14ac:dyDescent="0.35">
      <c r="A57">
        <v>336043</v>
      </c>
      <c r="B57" s="1">
        <v>39598</v>
      </c>
      <c r="C57">
        <v>6</v>
      </c>
      <c r="D57">
        <v>5</v>
      </c>
      <c r="E57">
        <v>1</v>
      </c>
      <c r="F57" t="s">
        <v>30</v>
      </c>
      <c r="G57">
        <v>6</v>
      </c>
      <c r="H57" t="s">
        <v>20</v>
      </c>
      <c r="I57">
        <v>0</v>
      </c>
      <c r="J57">
        <v>1</v>
      </c>
      <c r="K57">
        <v>0</v>
      </c>
      <c r="L57" t="s">
        <v>21</v>
      </c>
      <c r="M57">
        <v>105</v>
      </c>
      <c r="N57">
        <v>5</v>
      </c>
      <c r="O57">
        <v>32</v>
      </c>
      <c r="P57">
        <v>474</v>
      </c>
      <c r="Q57">
        <v>477</v>
      </c>
      <c r="R57" t="s">
        <v>31</v>
      </c>
      <c r="S57" t="s">
        <v>23</v>
      </c>
      <c r="T57" t="str">
        <f t="shared" si="0"/>
        <v>Wankhede Stadium</v>
      </c>
      <c r="U57" t="str">
        <f t="shared" si="1"/>
        <v>Mumbai</v>
      </c>
      <c r="V57" t="str">
        <f t="shared" si="2"/>
        <v>India</v>
      </c>
      <c r="W57">
        <f t="shared" si="3"/>
        <v>2008</v>
      </c>
      <c r="X57">
        <f t="shared" si="4"/>
        <v>5</v>
      </c>
      <c r="Y57" t="str">
        <f>VLOOKUP(C57, Team_Lookup!$A:$C, 2, FALSE)</f>
        <v>Delhi Daredevils</v>
      </c>
      <c r="Z57" t="str">
        <f>VLOOKUP(C57, Team_Lookup!$A:$C, 3, FALSE)</f>
        <v>DD</v>
      </c>
      <c r="AA57" t="str">
        <f>VLOOKUP(D57, Team_Lookup!$A:$C, 2, FALSE)</f>
        <v>Rajasthan Royals</v>
      </c>
      <c r="AB57" t="str">
        <f>VLOOKUP(G57, Team_Lookup!$A:$C, 2, FALSE)</f>
        <v>Delhi Daredevils</v>
      </c>
      <c r="AC57" t="str">
        <f>VLOOKUP(N57, Team_Lookup!$A:$C, 2, FALSE)</f>
        <v>Rajasthan Royals</v>
      </c>
      <c r="AD57" t="str">
        <f t="shared" si="5"/>
        <v>Standard</v>
      </c>
      <c r="AE57" t="str">
        <f t="shared" si="6"/>
        <v>Defending</v>
      </c>
      <c r="AF57">
        <f t="shared" si="7"/>
        <v>0</v>
      </c>
      <c r="AG57" s="5" t="s">
        <v>26</v>
      </c>
      <c r="AH57">
        <v>20</v>
      </c>
      <c r="AI57">
        <v>15</v>
      </c>
      <c r="AK57">
        <v>35</v>
      </c>
    </row>
    <row r="58" spans="1:37" x14ac:dyDescent="0.35">
      <c r="A58">
        <v>336044</v>
      </c>
      <c r="B58" s="1">
        <v>39599</v>
      </c>
      <c r="C58">
        <v>3</v>
      </c>
      <c r="D58">
        <v>4</v>
      </c>
      <c r="E58">
        <v>1</v>
      </c>
      <c r="F58" t="s">
        <v>30</v>
      </c>
      <c r="G58">
        <v>4</v>
      </c>
      <c r="H58" t="s">
        <v>25</v>
      </c>
      <c r="I58">
        <v>0</v>
      </c>
      <c r="J58">
        <v>1</v>
      </c>
      <c r="K58">
        <v>0</v>
      </c>
      <c r="L58" t="s">
        <v>28</v>
      </c>
      <c r="M58">
        <v>9</v>
      </c>
      <c r="N58">
        <v>3</v>
      </c>
      <c r="O58">
        <v>122</v>
      </c>
      <c r="P58">
        <v>470</v>
      </c>
      <c r="Q58">
        <v>476</v>
      </c>
      <c r="R58" t="s">
        <v>31</v>
      </c>
      <c r="S58" t="s">
        <v>23</v>
      </c>
      <c r="T58" t="str">
        <f t="shared" si="0"/>
        <v>Wankhede Stadium</v>
      </c>
      <c r="U58" t="str">
        <f t="shared" si="1"/>
        <v>Mumbai</v>
      </c>
      <c r="V58" t="str">
        <f t="shared" si="2"/>
        <v>India</v>
      </c>
      <c r="W58">
        <f t="shared" si="3"/>
        <v>2008</v>
      </c>
      <c r="X58">
        <f t="shared" si="4"/>
        <v>5</v>
      </c>
      <c r="Y58" t="str">
        <f>VLOOKUP(C58, Team_Lookup!$A:$C, 2, FALSE)</f>
        <v>Chennai Super Kings</v>
      </c>
      <c r="Z58" t="str">
        <f>VLOOKUP(C58, Team_Lookup!$A:$C, 3, FALSE)</f>
        <v>CSK</v>
      </c>
      <c r="AA58" t="str">
        <f>VLOOKUP(D58, Team_Lookup!$A:$C, 2, FALSE)</f>
        <v>Kings XI Punjab</v>
      </c>
      <c r="AB58" t="str">
        <f>VLOOKUP(G58, Team_Lookup!$A:$C, 2, FALSE)</f>
        <v>Kings XI Punjab</v>
      </c>
      <c r="AC58" t="str">
        <f>VLOOKUP(N58, Team_Lookup!$A:$C, 2, FALSE)</f>
        <v>Chennai Super Kings</v>
      </c>
      <c r="AD58" t="str">
        <f t="shared" si="5"/>
        <v>Standard</v>
      </c>
      <c r="AE58" t="str">
        <f t="shared" si="6"/>
        <v>Chasing</v>
      </c>
      <c r="AF58">
        <f t="shared" si="7"/>
        <v>0</v>
      </c>
      <c r="AG58" s="3" t="s">
        <v>34</v>
      </c>
      <c r="AH58">
        <v>23</v>
      </c>
      <c r="AI58">
        <v>10</v>
      </c>
      <c r="AK58">
        <v>33</v>
      </c>
    </row>
    <row r="59" spans="1:37" x14ac:dyDescent="0.35">
      <c r="A59">
        <v>336045</v>
      </c>
      <c r="B59" s="1">
        <v>39600</v>
      </c>
      <c r="C59">
        <v>3</v>
      </c>
      <c r="D59">
        <v>5</v>
      </c>
      <c r="E59">
        <v>1</v>
      </c>
      <c r="F59" t="s">
        <v>40</v>
      </c>
      <c r="G59">
        <v>5</v>
      </c>
      <c r="H59" t="s">
        <v>20</v>
      </c>
      <c r="I59">
        <v>0</v>
      </c>
      <c r="J59">
        <v>1</v>
      </c>
      <c r="K59">
        <v>0</v>
      </c>
      <c r="L59" t="s">
        <v>28</v>
      </c>
      <c r="M59">
        <v>3</v>
      </c>
      <c r="N59">
        <v>5</v>
      </c>
      <c r="O59">
        <v>31</v>
      </c>
      <c r="P59">
        <v>474</v>
      </c>
      <c r="Q59">
        <v>477</v>
      </c>
      <c r="R59" t="s">
        <v>31</v>
      </c>
      <c r="S59" t="s">
        <v>23</v>
      </c>
      <c r="T59" t="str">
        <f t="shared" si="0"/>
        <v>Dr Dy Patil Sports Academy</v>
      </c>
      <c r="U59" t="str">
        <f t="shared" si="1"/>
        <v>Mumbai</v>
      </c>
      <c r="V59" t="str">
        <f t="shared" si="2"/>
        <v>India</v>
      </c>
      <c r="W59">
        <f t="shared" si="3"/>
        <v>2008</v>
      </c>
      <c r="X59">
        <f t="shared" si="4"/>
        <v>6</v>
      </c>
      <c r="Y59" t="str">
        <f>VLOOKUP(C59, Team_Lookup!$A:$C, 2, FALSE)</f>
        <v>Chennai Super Kings</v>
      </c>
      <c r="Z59" t="str">
        <f>VLOOKUP(C59, Team_Lookup!$A:$C, 3, FALSE)</f>
        <v>CSK</v>
      </c>
      <c r="AA59" t="str">
        <f>VLOOKUP(D59, Team_Lookup!$A:$C, 2, FALSE)</f>
        <v>Rajasthan Royals</v>
      </c>
      <c r="AB59" t="str">
        <f>VLOOKUP(G59, Team_Lookup!$A:$C, 2, FALSE)</f>
        <v>Rajasthan Royals</v>
      </c>
      <c r="AC59" t="str">
        <f>VLOOKUP(N59, Team_Lookup!$A:$C, 2, FALSE)</f>
        <v>Rajasthan Royals</v>
      </c>
      <c r="AD59" t="str">
        <f t="shared" si="5"/>
        <v>Standard</v>
      </c>
      <c r="AE59" t="str">
        <f t="shared" si="6"/>
        <v>Chasing</v>
      </c>
      <c r="AF59">
        <f t="shared" si="7"/>
        <v>1</v>
      </c>
      <c r="AG59" s="5" t="s">
        <v>35</v>
      </c>
      <c r="AH59">
        <v>23</v>
      </c>
      <c r="AI59">
        <v>10</v>
      </c>
      <c r="AK59">
        <v>33</v>
      </c>
    </row>
    <row r="60" spans="1:37" x14ac:dyDescent="0.35">
      <c r="A60">
        <v>392186</v>
      </c>
      <c r="B60" s="1">
        <v>39921</v>
      </c>
      <c r="C60">
        <v>3</v>
      </c>
      <c r="D60">
        <v>7</v>
      </c>
      <c r="E60">
        <v>2</v>
      </c>
      <c r="F60" t="s">
        <v>41</v>
      </c>
      <c r="G60">
        <v>3</v>
      </c>
      <c r="H60" t="s">
        <v>20</v>
      </c>
      <c r="I60">
        <v>0</v>
      </c>
      <c r="J60">
        <v>1</v>
      </c>
      <c r="K60">
        <v>0</v>
      </c>
      <c r="L60" t="s">
        <v>21</v>
      </c>
      <c r="M60">
        <v>19</v>
      </c>
      <c r="N60">
        <v>7</v>
      </c>
      <c r="O60">
        <v>133</v>
      </c>
      <c r="P60">
        <v>478</v>
      </c>
      <c r="Q60">
        <v>486</v>
      </c>
      <c r="R60" t="s">
        <v>42</v>
      </c>
      <c r="S60" t="s">
        <v>43</v>
      </c>
      <c r="T60" t="str">
        <f t="shared" si="0"/>
        <v>Newlands</v>
      </c>
      <c r="U60" t="str">
        <f t="shared" si="1"/>
        <v>Cape Town</v>
      </c>
      <c r="V60" t="str">
        <f t="shared" si="2"/>
        <v>South Africa</v>
      </c>
      <c r="W60">
        <f t="shared" si="3"/>
        <v>2009</v>
      </c>
      <c r="X60">
        <f t="shared" si="4"/>
        <v>4</v>
      </c>
      <c r="Y60" t="str">
        <f>VLOOKUP(C60, Team_Lookup!$A:$C, 2, FALSE)</f>
        <v>Chennai Super Kings</v>
      </c>
      <c r="Z60" t="str">
        <f>VLOOKUP(C60, Team_Lookup!$A:$C, 3, FALSE)</f>
        <v>CSK</v>
      </c>
      <c r="AA60" t="str">
        <f>VLOOKUP(D60, Team_Lookup!$A:$C, 2, FALSE)</f>
        <v>Mumbai Indians</v>
      </c>
      <c r="AB60" t="str">
        <f>VLOOKUP(G60, Team_Lookup!$A:$C, 2, FALSE)</f>
        <v>Chennai Super Kings</v>
      </c>
      <c r="AC60" t="str">
        <f>VLOOKUP(N60, Team_Lookup!$A:$C, 2, FALSE)</f>
        <v>Mumbai Indians</v>
      </c>
      <c r="AD60" t="str">
        <f t="shared" si="5"/>
        <v>Standard</v>
      </c>
      <c r="AE60" t="str">
        <f t="shared" si="6"/>
        <v>Defending</v>
      </c>
      <c r="AF60">
        <f t="shared" si="7"/>
        <v>0</v>
      </c>
      <c r="AG60" s="3" t="s">
        <v>144</v>
      </c>
      <c r="AH60">
        <v>10</v>
      </c>
      <c r="AI60">
        <v>7</v>
      </c>
      <c r="AK60">
        <v>17</v>
      </c>
    </row>
    <row r="61" spans="1:37" x14ac:dyDescent="0.35">
      <c r="A61">
        <v>392187</v>
      </c>
      <c r="B61" s="1">
        <v>39921</v>
      </c>
      <c r="C61">
        <v>2</v>
      </c>
      <c r="D61">
        <v>5</v>
      </c>
      <c r="E61">
        <v>2</v>
      </c>
      <c r="F61" t="s">
        <v>41</v>
      </c>
      <c r="G61">
        <v>2</v>
      </c>
      <c r="H61" t="s">
        <v>25</v>
      </c>
      <c r="I61">
        <v>0</v>
      </c>
      <c r="J61">
        <v>1</v>
      </c>
      <c r="K61">
        <v>0</v>
      </c>
      <c r="L61" t="s">
        <v>21</v>
      </c>
      <c r="M61">
        <v>75</v>
      </c>
      <c r="N61">
        <v>2</v>
      </c>
      <c r="O61">
        <v>6</v>
      </c>
      <c r="P61">
        <v>478</v>
      </c>
      <c r="Q61">
        <v>513</v>
      </c>
      <c r="R61" t="s">
        <v>42</v>
      </c>
      <c r="S61" t="s">
        <v>43</v>
      </c>
      <c r="T61" t="str">
        <f t="shared" si="0"/>
        <v>Newlands</v>
      </c>
      <c r="U61" t="str">
        <f t="shared" si="1"/>
        <v>Cape Town</v>
      </c>
      <c r="V61" t="str">
        <f t="shared" si="2"/>
        <v>South Africa</v>
      </c>
      <c r="W61">
        <f t="shared" si="3"/>
        <v>2009</v>
      </c>
      <c r="X61">
        <f t="shared" si="4"/>
        <v>4</v>
      </c>
      <c r="Y61" t="str">
        <f>VLOOKUP(C61, Team_Lookup!$A:$C, 2, FALSE)</f>
        <v>Royal Challengers Bangalore</v>
      </c>
      <c r="Z61" t="str">
        <f>VLOOKUP(C61, Team_Lookup!$A:$C, 3, FALSE)</f>
        <v>RCB</v>
      </c>
      <c r="AA61" t="str">
        <f>VLOOKUP(D61, Team_Lookup!$A:$C, 2, FALSE)</f>
        <v>Rajasthan Royals</v>
      </c>
      <c r="AB61" t="str">
        <f>VLOOKUP(G61, Team_Lookup!$A:$C, 2, FALSE)</f>
        <v>Royal Challengers Bangalore</v>
      </c>
      <c r="AC61" t="str">
        <f>VLOOKUP(N61, Team_Lookup!$A:$C, 2, FALSE)</f>
        <v>Royal Challengers Bangalore</v>
      </c>
      <c r="AD61" t="str">
        <f t="shared" si="5"/>
        <v>Standard</v>
      </c>
      <c r="AE61" t="str">
        <f t="shared" si="6"/>
        <v>Defending</v>
      </c>
      <c r="AF61">
        <f t="shared" si="7"/>
        <v>1</v>
      </c>
      <c r="AG61" s="5" t="s">
        <v>31</v>
      </c>
      <c r="AH61">
        <v>10</v>
      </c>
      <c r="AI61">
        <v>7</v>
      </c>
      <c r="AK61">
        <v>17</v>
      </c>
    </row>
    <row r="62" spans="1:37" x14ac:dyDescent="0.35">
      <c r="A62">
        <v>392188</v>
      </c>
      <c r="B62" s="1">
        <v>39922</v>
      </c>
      <c r="C62">
        <v>6</v>
      </c>
      <c r="D62">
        <v>4</v>
      </c>
      <c r="E62">
        <v>2</v>
      </c>
      <c r="F62" t="s">
        <v>41</v>
      </c>
      <c r="G62">
        <v>6</v>
      </c>
      <c r="H62" t="s">
        <v>20</v>
      </c>
      <c r="I62">
        <v>0</v>
      </c>
      <c r="J62">
        <v>1</v>
      </c>
      <c r="K62">
        <v>1</v>
      </c>
      <c r="L62" t="s">
        <v>28</v>
      </c>
      <c r="M62">
        <v>10</v>
      </c>
      <c r="N62">
        <v>6</v>
      </c>
      <c r="O62">
        <v>175</v>
      </c>
      <c r="P62">
        <v>471</v>
      </c>
      <c r="Q62">
        <v>515</v>
      </c>
      <c r="R62" t="s">
        <v>42</v>
      </c>
      <c r="S62" t="s">
        <v>43</v>
      </c>
      <c r="T62" t="str">
        <f t="shared" si="0"/>
        <v>Newlands</v>
      </c>
      <c r="U62" t="str">
        <f t="shared" si="1"/>
        <v>Cape Town</v>
      </c>
      <c r="V62" t="str">
        <f t="shared" si="2"/>
        <v>South Africa</v>
      </c>
      <c r="W62">
        <f t="shared" si="3"/>
        <v>2009</v>
      </c>
      <c r="X62">
        <f t="shared" si="4"/>
        <v>4</v>
      </c>
      <c r="Y62" t="str">
        <f>VLOOKUP(C62, Team_Lookup!$A:$C, 2, FALSE)</f>
        <v>Delhi Daredevils</v>
      </c>
      <c r="Z62" t="str">
        <f>VLOOKUP(C62, Team_Lookup!$A:$C, 3, FALSE)</f>
        <v>DD</v>
      </c>
      <c r="AA62" t="str">
        <f>VLOOKUP(D62, Team_Lookup!$A:$C, 2, FALSE)</f>
        <v>Kings XI Punjab</v>
      </c>
      <c r="AB62" t="str">
        <f>VLOOKUP(G62, Team_Lookup!$A:$C, 2, FALSE)</f>
        <v>Delhi Daredevils</v>
      </c>
      <c r="AC62" t="str">
        <f>VLOOKUP(N62, Team_Lookup!$A:$C, 2, FALSE)</f>
        <v>Delhi Daredevils</v>
      </c>
      <c r="AD62" t="str">
        <f t="shared" si="5"/>
        <v>Standard</v>
      </c>
      <c r="AE62" t="str">
        <f t="shared" si="6"/>
        <v>Chasing</v>
      </c>
      <c r="AF62">
        <f t="shared" si="7"/>
        <v>1</v>
      </c>
      <c r="AG62" s="3" t="s">
        <v>76</v>
      </c>
      <c r="AH62">
        <v>6</v>
      </c>
      <c r="AI62">
        <v>11</v>
      </c>
      <c r="AK62">
        <v>17</v>
      </c>
    </row>
    <row r="63" spans="1:37" x14ac:dyDescent="0.35">
      <c r="A63">
        <v>392189</v>
      </c>
      <c r="B63" s="1">
        <v>39922</v>
      </c>
      <c r="C63">
        <v>8</v>
      </c>
      <c r="D63">
        <v>1</v>
      </c>
      <c r="E63">
        <v>2</v>
      </c>
      <c r="F63" t="s">
        <v>41</v>
      </c>
      <c r="G63">
        <v>1</v>
      </c>
      <c r="H63" t="s">
        <v>25</v>
      </c>
      <c r="I63">
        <v>0</v>
      </c>
      <c r="J63">
        <v>1</v>
      </c>
      <c r="K63">
        <v>0</v>
      </c>
      <c r="L63" t="s">
        <v>28</v>
      </c>
      <c r="M63">
        <v>8</v>
      </c>
      <c r="N63">
        <v>8</v>
      </c>
      <c r="O63">
        <v>61</v>
      </c>
      <c r="P63">
        <v>471</v>
      </c>
      <c r="Q63">
        <v>478</v>
      </c>
      <c r="R63" t="s">
        <v>42</v>
      </c>
      <c r="S63" t="s">
        <v>43</v>
      </c>
      <c r="T63" t="str">
        <f t="shared" si="0"/>
        <v>Newlands</v>
      </c>
      <c r="U63" t="str">
        <f t="shared" si="1"/>
        <v>Cape Town</v>
      </c>
      <c r="V63" t="str">
        <f t="shared" si="2"/>
        <v>South Africa</v>
      </c>
      <c r="W63">
        <f t="shared" si="3"/>
        <v>2009</v>
      </c>
      <c r="X63">
        <f t="shared" si="4"/>
        <v>4</v>
      </c>
      <c r="Y63" t="str">
        <f>VLOOKUP(C63, Team_Lookup!$A:$C, 2, FALSE)</f>
        <v>Deccan Chargers</v>
      </c>
      <c r="Z63" t="str">
        <f>VLOOKUP(C63, Team_Lookup!$A:$C, 3, FALSE)</f>
        <v>DC</v>
      </c>
      <c r="AA63" t="str">
        <f>VLOOKUP(D63, Team_Lookup!$A:$C, 2, FALSE)</f>
        <v>Kolkata Knight Riders</v>
      </c>
      <c r="AB63" t="str">
        <f>VLOOKUP(G63, Team_Lookup!$A:$C, 2, FALSE)</f>
        <v>Kolkata Knight Riders</v>
      </c>
      <c r="AC63" t="str">
        <f>VLOOKUP(N63, Team_Lookup!$A:$C, 2, FALSE)</f>
        <v>Deccan Chargers</v>
      </c>
      <c r="AD63" t="str">
        <f t="shared" si="5"/>
        <v>Standard</v>
      </c>
      <c r="AE63" t="str">
        <f t="shared" si="6"/>
        <v>Chasing</v>
      </c>
      <c r="AF63">
        <f t="shared" si="7"/>
        <v>0</v>
      </c>
      <c r="AG63" s="5" t="s">
        <v>77</v>
      </c>
      <c r="AH63">
        <v>6</v>
      </c>
      <c r="AI63">
        <v>11</v>
      </c>
      <c r="AK63">
        <v>17</v>
      </c>
    </row>
    <row r="64" spans="1:37" x14ac:dyDescent="0.35">
      <c r="A64">
        <v>392190</v>
      </c>
      <c r="B64" s="1">
        <v>39923</v>
      </c>
      <c r="C64">
        <v>2</v>
      </c>
      <c r="D64">
        <v>3</v>
      </c>
      <c r="E64">
        <v>2</v>
      </c>
      <c r="F64" t="s">
        <v>44</v>
      </c>
      <c r="G64">
        <v>3</v>
      </c>
      <c r="H64" t="s">
        <v>25</v>
      </c>
      <c r="I64">
        <v>0</v>
      </c>
      <c r="J64">
        <v>1</v>
      </c>
      <c r="K64">
        <v>0</v>
      </c>
      <c r="L64" t="s">
        <v>21</v>
      </c>
      <c r="M64">
        <v>92</v>
      </c>
      <c r="N64">
        <v>3</v>
      </c>
      <c r="O64">
        <v>121</v>
      </c>
      <c r="P64">
        <v>480</v>
      </c>
      <c r="Q64">
        <v>490</v>
      </c>
      <c r="R64" t="s">
        <v>45</v>
      </c>
      <c r="S64" t="s">
        <v>43</v>
      </c>
      <c r="T64" t="str">
        <f t="shared" si="0"/>
        <v>St George'S Park</v>
      </c>
      <c r="U64" t="str">
        <f t="shared" si="1"/>
        <v>Port Elizabeth</v>
      </c>
      <c r="V64" t="str">
        <f t="shared" si="2"/>
        <v>South Africa</v>
      </c>
      <c r="W64">
        <f t="shared" si="3"/>
        <v>2009</v>
      </c>
      <c r="X64">
        <f t="shared" si="4"/>
        <v>4</v>
      </c>
      <c r="Y64" t="str">
        <f>VLOOKUP(C64, Team_Lookup!$A:$C, 2, FALSE)</f>
        <v>Royal Challengers Bangalore</v>
      </c>
      <c r="Z64" t="str">
        <f>VLOOKUP(C64, Team_Lookup!$A:$C, 3, FALSE)</f>
        <v>RCB</v>
      </c>
      <c r="AA64" t="str">
        <f>VLOOKUP(D64, Team_Lookup!$A:$C, 2, FALSE)</f>
        <v>Chennai Super Kings</v>
      </c>
      <c r="AB64" t="str">
        <f>VLOOKUP(G64, Team_Lookup!$A:$C, 2, FALSE)</f>
        <v>Chennai Super Kings</v>
      </c>
      <c r="AC64" t="str">
        <f>VLOOKUP(N64, Team_Lookup!$A:$C, 2, FALSE)</f>
        <v>Chennai Super Kings</v>
      </c>
      <c r="AD64" t="str">
        <f t="shared" si="5"/>
        <v>Standard</v>
      </c>
      <c r="AE64" t="str">
        <f t="shared" si="6"/>
        <v>Defending</v>
      </c>
      <c r="AF64">
        <f t="shared" si="7"/>
        <v>1</v>
      </c>
      <c r="AG64" s="3" t="s">
        <v>136</v>
      </c>
      <c r="AH64">
        <v>217</v>
      </c>
      <c r="AI64">
        <v>182</v>
      </c>
      <c r="AJ64">
        <v>6</v>
      </c>
      <c r="AK64">
        <v>405</v>
      </c>
    </row>
    <row r="65" spans="1:36" x14ac:dyDescent="0.35">
      <c r="A65">
        <v>392191</v>
      </c>
      <c r="B65" s="1">
        <v>39924</v>
      </c>
      <c r="C65">
        <v>4</v>
      </c>
      <c r="D65">
        <v>1</v>
      </c>
      <c r="E65">
        <v>2</v>
      </c>
      <c r="F65" t="s">
        <v>46</v>
      </c>
      <c r="G65">
        <v>1</v>
      </c>
      <c r="H65" t="s">
        <v>20</v>
      </c>
      <c r="I65">
        <v>0</v>
      </c>
      <c r="J65">
        <v>1</v>
      </c>
      <c r="K65">
        <v>1</v>
      </c>
      <c r="L65" t="s">
        <v>21</v>
      </c>
      <c r="M65">
        <v>11</v>
      </c>
      <c r="N65">
        <v>1</v>
      </c>
      <c r="O65">
        <v>162</v>
      </c>
      <c r="P65">
        <v>476</v>
      </c>
      <c r="Q65">
        <v>515</v>
      </c>
      <c r="R65" t="s">
        <v>47</v>
      </c>
      <c r="S65" t="s">
        <v>43</v>
      </c>
      <c r="T65" t="str">
        <f t="shared" si="0"/>
        <v>Kingsmead</v>
      </c>
      <c r="U65" t="str">
        <f t="shared" si="1"/>
        <v>Durban</v>
      </c>
      <c r="V65" t="str">
        <f t="shared" si="2"/>
        <v>South Africa</v>
      </c>
      <c r="W65">
        <f t="shared" si="3"/>
        <v>2009</v>
      </c>
      <c r="X65">
        <f t="shared" si="4"/>
        <v>4</v>
      </c>
      <c r="Y65" t="str">
        <f>VLOOKUP(C65, Team_Lookup!$A:$C, 2, FALSE)</f>
        <v>Kings XI Punjab</v>
      </c>
      <c r="Z65" t="str">
        <f>VLOOKUP(C65, Team_Lookup!$A:$C, 3, FALSE)</f>
        <v>KXIP</v>
      </c>
      <c r="AA65" t="str">
        <f>VLOOKUP(D65, Team_Lookup!$A:$C, 2, FALSE)</f>
        <v>Kolkata Knight Riders</v>
      </c>
      <c r="AB65" t="str">
        <f>VLOOKUP(G65, Team_Lookup!$A:$C, 2, FALSE)</f>
        <v>Kolkata Knight Riders</v>
      </c>
      <c r="AC65" t="str">
        <f>VLOOKUP(N65, Team_Lookup!$A:$C, 2, FALSE)</f>
        <v>Kolkata Knight Riders</v>
      </c>
      <c r="AD65" t="str">
        <f t="shared" si="5"/>
        <v>Standard</v>
      </c>
      <c r="AE65" t="str">
        <f t="shared" si="6"/>
        <v>Defending</v>
      </c>
      <c r="AF65">
        <f t="shared" si="7"/>
        <v>1</v>
      </c>
    </row>
    <row r="66" spans="1:36" x14ac:dyDescent="0.35">
      <c r="A66">
        <v>392193</v>
      </c>
      <c r="B66" s="1">
        <v>39925</v>
      </c>
      <c r="C66">
        <v>2</v>
      </c>
      <c r="D66">
        <v>8</v>
      </c>
      <c r="E66">
        <v>2</v>
      </c>
      <c r="F66" t="s">
        <v>41</v>
      </c>
      <c r="G66">
        <v>8</v>
      </c>
      <c r="H66" t="s">
        <v>25</v>
      </c>
      <c r="I66">
        <v>0</v>
      </c>
      <c r="J66">
        <v>1</v>
      </c>
      <c r="K66">
        <v>0</v>
      </c>
      <c r="L66" t="s">
        <v>21</v>
      </c>
      <c r="M66">
        <v>24</v>
      </c>
      <c r="N66">
        <v>8</v>
      </c>
      <c r="O66">
        <v>53</v>
      </c>
      <c r="P66">
        <v>481</v>
      </c>
      <c r="Q66">
        <v>492</v>
      </c>
      <c r="R66" t="s">
        <v>42</v>
      </c>
      <c r="S66" t="s">
        <v>43</v>
      </c>
      <c r="T66" t="str">
        <f t="shared" si="0"/>
        <v>Newlands</v>
      </c>
      <c r="U66" t="str">
        <f t="shared" si="1"/>
        <v>Cape Town</v>
      </c>
      <c r="V66" t="str">
        <f t="shared" si="2"/>
        <v>South Africa</v>
      </c>
      <c r="W66">
        <f t="shared" si="3"/>
        <v>2009</v>
      </c>
      <c r="X66">
        <f t="shared" si="4"/>
        <v>4</v>
      </c>
      <c r="Y66" t="str">
        <f>VLOOKUP(C66, Team_Lookup!$A:$C, 2, FALSE)</f>
        <v>Royal Challengers Bangalore</v>
      </c>
      <c r="Z66" t="str">
        <f>VLOOKUP(C66, Team_Lookup!$A:$C, 3, FALSE)</f>
        <v>RCB</v>
      </c>
      <c r="AA66" t="str">
        <f>VLOOKUP(D66, Team_Lookup!$A:$C, 2, FALSE)</f>
        <v>Deccan Chargers</v>
      </c>
      <c r="AB66" t="str">
        <f>VLOOKUP(G66, Team_Lookup!$A:$C, 2, FALSE)</f>
        <v>Deccan Chargers</v>
      </c>
      <c r="AC66" t="str">
        <f>VLOOKUP(N66, Team_Lookup!$A:$C, 2, FALSE)</f>
        <v>Deccan Chargers</v>
      </c>
      <c r="AD66" t="str">
        <f t="shared" si="5"/>
        <v>Standard</v>
      </c>
      <c r="AE66" t="str">
        <f t="shared" si="6"/>
        <v>Defending</v>
      </c>
      <c r="AF66">
        <f t="shared" si="7"/>
        <v>1</v>
      </c>
      <c r="AJ66" s="6"/>
    </row>
    <row r="67" spans="1:36" x14ac:dyDescent="0.35">
      <c r="A67">
        <v>392194</v>
      </c>
      <c r="B67" s="1">
        <v>39926</v>
      </c>
      <c r="C67">
        <v>3</v>
      </c>
      <c r="D67">
        <v>6</v>
      </c>
      <c r="E67">
        <v>2</v>
      </c>
      <c r="F67" t="s">
        <v>46</v>
      </c>
      <c r="G67">
        <v>6</v>
      </c>
      <c r="H67" t="s">
        <v>25</v>
      </c>
      <c r="I67">
        <v>0</v>
      </c>
      <c r="J67">
        <v>1</v>
      </c>
      <c r="K67">
        <v>0</v>
      </c>
      <c r="L67" t="s">
        <v>21</v>
      </c>
      <c r="M67">
        <v>9</v>
      </c>
      <c r="N67">
        <v>6</v>
      </c>
      <c r="O67">
        <v>110</v>
      </c>
      <c r="P67">
        <v>478</v>
      </c>
      <c r="Q67">
        <v>490</v>
      </c>
      <c r="R67" t="s">
        <v>47</v>
      </c>
      <c r="S67" t="s">
        <v>43</v>
      </c>
      <c r="T67" t="str">
        <f t="shared" ref="T67:T130" si="9">PROPER(TRIM(F67))</f>
        <v>Kingsmead</v>
      </c>
      <c r="U67" t="str">
        <f t="shared" ref="U67:U130" si="10">PROPER(TRIM(R67))</f>
        <v>Durban</v>
      </c>
      <c r="V67" t="str">
        <f t="shared" ref="V67:V130" si="11">PROPER(TRIM(S67))</f>
        <v>South Africa</v>
      </c>
      <c r="W67">
        <f t="shared" ref="W67:W130" si="12">YEAR(B67)</f>
        <v>2009</v>
      </c>
      <c r="X67">
        <f t="shared" ref="X67:X130" si="13">MONTH(B67)</f>
        <v>4</v>
      </c>
      <c r="Y67" t="str">
        <f>VLOOKUP(C67, Team_Lookup!$A:$C, 2, FALSE)</f>
        <v>Chennai Super Kings</v>
      </c>
      <c r="Z67" t="str">
        <f>VLOOKUP(C67, Team_Lookup!$A:$C, 3, FALSE)</f>
        <v>CSK</v>
      </c>
      <c r="AA67" t="str">
        <f>VLOOKUP(D67, Team_Lookup!$A:$C, 2, FALSE)</f>
        <v>Delhi Daredevils</v>
      </c>
      <c r="AB67" t="str">
        <f>VLOOKUP(G67, Team_Lookup!$A:$C, 2, FALSE)</f>
        <v>Delhi Daredevils</v>
      </c>
      <c r="AC67" t="str">
        <f>VLOOKUP(N67, Team_Lookup!$A:$C, 2, FALSE)</f>
        <v>Delhi Daredevils</v>
      </c>
      <c r="AD67" t="str">
        <f t="shared" ref="AD67:AD130" si="14">IF(OR(J67=0, OR(L67="Tie", L67="No Result")), "Non-Standard", "Standard")</f>
        <v>Standard</v>
      </c>
      <c r="AE67" t="str">
        <f t="shared" ref="AE67:AE130" si="15">IF(AND(J67=1, L67="by wickets"), "Chasing",
   IF(AND(J67=1, L67="by runs"), "Defending", "Other"))</f>
        <v>Defending</v>
      </c>
      <c r="AF67">
        <f t="shared" ref="AF67:AF130" si="16">IF(G67=N67,1,0)</f>
        <v>1</v>
      </c>
      <c r="AJ67" s="6"/>
    </row>
    <row r="68" spans="1:36" x14ac:dyDescent="0.35">
      <c r="A68">
        <v>392195</v>
      </c>
      <c r="B68" s="1">
        <v>39926</v>
      </c>
      <c r="C68">
        <v>1</v>
      </c>
      <c r="D68">
        <v>5</v>
      </c>
      <c r="E68">
        <v>2</v>
      </c>
      <c r="F68" t="s">
        <v>41</v>
      </c>
      <c r="G68">
        <v>1</v>
      </c>
      <c r="H68" t="s">
        <v>20</v>
      </c>
      <c r="I68">
        <v>1</v>
      </c>
      <c r="J68">
        <v>1</v>
      </c>
      <c r="K68">
        <v>0</v>
      </c>
      <c r="L68" t="s">
        <v>48</v>
      </c>
      <c r="M68" t="s">
        <v>49</v>
      </c>
      <c r="N68">
        <v>5</v>
      </c>
      <c r="O68">
        <v>31</v>
      </c>
      <c r="P68">
        <v>471</v>
      </c>
      <c r="Q68">
        <v>481</v>
      </c>
      <c r="R68" t="s">
        <v>42</v>
      </c>
      <c r="S68" t="s">
        <v>43</v>
      </c>
      <c r="T68" t="str">
        <f t="shared" si="9"/>
        <v>Newlands</v>
      </c>
      <c r="U68" t="str">
        <f t="shared" si="10"/>
        <v>Cape Town</v>
      </c>
      <c r="V68" t="str">
        <f t="shared" si="11"/>
        <v>South Africa</v>
      </c>
      <c r="W68">
        <f t="shared" si="12"/>
        <v>2009</v>
      </c>
      <c r="X68">
        <f t="shared" si="13"/>
        <v>4</v>
      </c>
      <c r="Y68" t="str">
        <f>VLOOKUP(C68, Team_Lookup!$A:$C, 2, FALSE)</f>
        <v>Kolkata Knight Riders</v>
      </c>
      <c r="Z68" t="str">
        <f>VLOOKUP(C68, Team_Lookup!$A:$C, 3, FALSE)</f>
        <v>KKR</v>
      </c>
      <c r="AA68" t="str">
        <f>VLOOKUP(D68, Team_Lookup!$A:$C, 2, FALSE)</f>
        <v>Rajasthan Royals</v>
      </c>
      <c r="AB68" t="str">
        <f>VLOOKUP(G68, Team_Lookup!$A:$C, 2, FALSE)</f>
        <v>Kolkata Knight Riders</v>
      </c>
      <c r="AC68" t="str">
        <f>VLOOKUP(N68, Team_Lookup!$A:$C, 2, FALSE)</f>
        <v>Rajasthan Royals</v>
      </c>
      <c r="AD68" t="str">
        <f t="shared" si="14"/>
        <v>Non-Standard</v>
      </c>
      <c r="AE68" t="str">
        <f t="shared" si="15"/>
        <v>Other</v>
      </c>
      <c r="AF68">
        <f t="shared" si="16"/>
        <v>0</v>
      </c>
      <c r="AJ68" s="6"/>
    </row>
    <row r="69" spans="1:36" x14ac:dyDescent="0.35">
      <c r="A69">
        <v>392196</v>
      </c>
      <c r="B69" s="1">
        <v>39927</v>
      </c>
      <c r="C69">
        <v>2</v>
      </c>
      <c r="D69">
        <v>4</v>
      </c>
      <c r="E69">
        <v>2</v>
      </c>
      <c r="F69" t="s">
        <v>46</v>
      </c>
      <c r="G69">
        <v>2</v>
      </c>
      <c r="H69" t="s">
        <v>25</v>
      </c>
      <c r="I69">
        <v>0</v>
      </c>
      <c r="J69">
        <v>1</v>
      </c>
      <c r="K69">
        <v>0</v>
      </c>
      <c r="L69" t="s">
        <v>28</v>
      </c>
      <c r="M69">
        <v>7</v>
      </c>
      <c r="N69">
        <v>4</v>
      </c>
      <c r="O69">
        <v>161</v>
      </c>
      <c r="P69">
        <v>478</v>
      </c>
      <c r="Q69">
        <v>516</v>
      </c>
      <c r="R69" t="s">
        <v>47</v>
      </c>
      <c r="S69" t="s">
        <v>43</v>
      </c>
      <c r="T69" t="str">
        <f t="shared" si="9"/>
        <v>Kingsmead</v>
      </c>
      <c r="U69" t="str">
        <f t="shared" si="10"/>
        <v>Durban</v>
      </c>
      <c r="V69" t="str">
        <f t="shared" si="11"/>
        <v>South Africa</v>
      </c>
      <c r="W69">
        <f t="shared" si="12"/>
        <v>2009</v>
      </c>
      <c r="X69">
        <f t="shared" si="13"/>
        <v>4</v>
      </c>
      <c r="Y69" t="str">
        <f>VLOOKUP(C69, Team_Lookup!$A:$C, 2, FALSE)</f>
        <v>Royal Challengers Bangalore</v>
      </c>
      <c r="Z69" t="str">
        <f>VLOOKUP(C69, Team_Lookup!$A:$C, 3, FALSE)</f>
        <v>RCB</v>
      </c>
      <c r="AA69" t="str">
        <f>VLOOKUP(D69, Team_Lookup!$A:$C, 2, FALSE)</f>
        <v>Kings XI Punjab</v>
      </c>
      <c r="AB69" t="str">
        <f>VLOOKUP(G69, Team_Lookup!$A:$C, 2, FALSE)</f>
        <v>Royal Challengers Bangalore</v>
      </c>
      <c r="AC69" t="str">
        <f>VLOOKUP(N69, Team_Lookup!$A:$C, 2, FALSE)</f>
        <v>Kings XI Punjab</v>
      </c>
      <c r="AD69" t="str">
        <f t="shared" si="14"/>
        <v>Standard</v>
      </c>
      <c r="AE69" t="str">
        <f t="shared" si="15"/>
        <v>Chasing</v>
      </c>
      <c r="AF69">
        <f t="shared" si="16"/>
        <v>0</v>
      </c>
      <c r="AJ69" s="6"/>
    </row>
    <row r="70" spans="1:36" x14ac:dyDescent="0.35">
      <c r="A70">
        <v>392197</v>
      </c>
      <c r="B70" s="1">
        <v>39928</v>
      </c>
      <c r="C70">
        <v>8</v>
      </c>
      <c r="D70">
        <v>7</v>
      </c>
      <c r="E70">
        <v>2</v>
      </c>
      <c r="F70" t="s">
        <v>46</v>
      </c>
      <c r="G70">
        <v>8</v>
      </c>
      <c r="H70" t="s">
        <v>25</v>
      </c>
      <c r="I70">
        <v>0</v>
      </c>
      <c r="J70">
        <v>1</v>
      </c>
      <c r="K70">
        <v>0</v>
      </c>
      <c r="L70" t="s">
        <v>21</v>
      </c>
      <c r="M70">
        <v>12</v>
      </c>
      <c r="N70">
        <v>8</v>
      </c>
      <c r="O70">
        <v>131</v>
      </c>
      <c r="P70">
        <v>482</v>
      </c>
      <c r="Q70">
        <v>490</v>
      </c>
      <c r="R70" t="s">
        <v>47</v>
      </c>
      <c r="S70" t="s">
        <v>43</v>
      </c>
      <c r="T70" t="str">
        <f t="shared" si="9"/>
        <v>Kingsmead</v>
      </c>
      <c r="U70" t="str">
        <f t="shared" si="10"/>
        <v>Durban</v>
      </c>
      <c r="V70" t="str">
        <f t="shared" si="11"/>
        <v>South Africa</v>
      </c>
      <c r="W70">
        <f t="shared" si="12"/>
        <v>2009</v>
      </c>
      <c r="X70">
        <f t="shared" si="13"/>
        <v>4</v>
      </c>
      <c r="Y70" t="str">
        <f>VLOOKUP(C70, Team_Lookup!$A:$C, 2, FALSE)</f>
        <v>Deccan Chargers</v>
      </c>
      <c r="Z70" t="str">
        <f>VLOOKUP(C70, Team_Lookup!$A:$C, 3, FALSE)</f>
        <v>DC</v>
      </c>
      <c r="AA70" t="str">
        <f>VLOOKUP(D70, Team_Lookup!$A:$C, 2, FALSE)</f>
        <v>Mumbai Indians</v>
      </c>
      <c r="AB70" t="str">
        <f>VLOOKUP(G70, Team_Lookup!$A:$C, 2, FALSE)</f>
        <v>Deccan Chargers</v>
      </c>
      <c r="AC70" t="str">
        <f>VLOOKUP(N70, Team_Lookup!$A:$C, 2, FALSE)</f>
        <v>Deccan Chargers</v>
      </c>
      <c r="AD70" t="str">
        <f t="shared" si="14"/>
        <v>Standard</v>
      </c>
      <c r="AE70" t="str">
        <f t="shared" si="15"/>
        <v>Defending</v>
      </c>
      <c r="AF70">
        <f t="shared" si="16"/>
        <v>1</v>
      </c>
      <c r="AJ70" s="6"/>
    </row>
    <row r="71" spans="1:36" x14ac:dyDescent="0.35">
      <c r="A71">
        <v>392199</v>
      </c>
      <c r="B71" s="1">
        <v>39929</v>
      </c>
      <c r="C71">
        <v>2</v>
      </c>
      <c r="D71">
        <v>6</v>
      </c>
      <c r="E71">
        <v>2</v>
      </c>
      <c r="F71" t="s">
        <v>44</v>
      </c>
      <c r="G71">
        <v>2</v>
      </c>
      <c r="H71" t="s">
        <v>25</v>
      </c>
      <c r="I71">
        <v>0</v>
      </c>
      <c r="J71">
        <v>1</v>
      </c>
      <c r="K71">
        <v>0</v>
      </c>
      <c r="L71" t="s">
        <v>28</v>
      </c>
      <c r="M71">
        <v>6</v>
      </c>
      <c r="N71">
        <v>6</v>
      </c>
      <c r="O71">
        <v>135</v>
      </c>
      <c r="P71">
        <v>483</v>
      </c>
      <c r="Q71">
        <v>480</v>
      </c>
      <c r="R71" t="s">
        <v>45</v>
      </c>
      <c r="S71" t="s">
        <v>43</v>
      </c>
      <c r="T71" t="str">
        <f t="shared" si="9"/>
        <v>St George'S Park</v>
      </c>
      <c r="U71" t="str">
        <f t="shared" si="10"/>
        <v>Port Elizabeth</v>
      </c>
      <c r="V71" t="str">
        <f t="shared" si="11"/>
        <v>South Africa</v>
      </c>
      <c r="W71">
        <f t="shared" si="12"/>
        <v>2009</v>
      </c>
      <c r="X71">
        <f t="shared" si="13"/>
        <v>4</v>
      </c>
      <c r="Y71" t="str">
        <f>VLOOKUP(C71, Team_Lookup!$A:$C, 2, FALSE)</f>
        <v>Royal Challengers Bangalore</v>
      </c>
      <c r="Z71" t="str">
        <f>VLOOKUP(C71, Team_Lookup!$A:$C, 3, FALSE)</f>
        <v>RCB</v>
      </c>
      <c r="AA71" t="str">
        <f>VLOOKUP(D71, Team_Lookup!$A:$C, 2, FALSE)</f>
        <v>Delhi Daredevils</v>
      </c>
      <c r="AB71" t="str">
        <f>VLOOKUP(G71, Team_Lookup!$A:$C, 2, FALSE)</f>
        <v>Royal Challengers Bangalore</v>
      </c>
      <c r="AC71" t="str">
        <f>VLOOKUP(N71, Team_Lookup!$A:$C, 2, FALSE)</f>
        <v>Delhi Daredevils</v>
      </c>
      <c r="AD71" t="str">
        <f t="shared" si="14"/>
        <v>Standard</v>
      </c>
      <c r="AE71" t="str">
        <f t="shared" si="15"/>
        <v>Chasing</v>
      </c>
      <c r="AF71">
        <f t="shared" si="16"/>
        <v>0</v>
      </c>
      <c r="AJ71" s="6"/>
    </row>
    <row r="72" spans="1:36" x14ac:dyDescent="0.35">
      <c r="A72">
        <v>392200</v>
      </c>
      <c r="B72" s="1">
        <v>39929</v>
      </c>
      <c r="C72">
        <v>4</v>
      </c>
      <c r="D72">
        <v>5</v>
      </c>
      <c r="E72">
        <v>2</v>
      </c>
      <c r="F72" t="s">
        <v>41</v>
      </c>
      <c r="G72">
        <v>4</v>
      </c>
      <c r="H72" t="s">
        <v>25</v>
      </c>
      <c r="I72">
        <v>0</v>
      </c>
      <c r="J72">
        <v>1</v>
      </c>
      <c r="K72">
        <v>0</v>
      </c>
      <c r="L72" t="s">
        <v>21</v>
      </c>
      <c r="M72">
        <v>27</v>
      </c>
      <c r="N72">
        <v>4</v>
      </c>
      <c r="O72">
        <v>26</v>
      </c>
      <c r="P72">
        <v>481</v>
      </c>
      <c r="Q72">
        <v>486</v>
      </c>
      <c r="R72" t="s">
        <v>42</v>
      </c>
      <c r="S72" t="s">
        <v>43</v>
      </c>
      <c r="T72" t="str">
        <f t="shared" si="9"/>
        <v>Newlands</v>
      </c>
      <c r="U72" t="str">
        <f t="shared" si="10"/>
        <v>Cape Town</v>
      </c>
      <c r="V72" t="str">
        <f t="shared" si="11"/>
        <v>South Africa</v>
      </c>
      <c r="W72">
        <f t="shared" si="12"/>
        <v>2009</v>
      </c>
      <c r="X72">
        <f t="shared" si="13"/>
        <v>4</v>
      </c>
      <c r="Y72" t="str">
        <f>VLOOKUP(C72, Team_Lookup!$A:$C, 2, FALSE)</f>
        <v>Kings XI Punjab</v>
      </c>
      <c r="Z72" t="str">
        <f>VLOOKUP(C72, Team_Lookup!$A:$C, 3, FALSE)</f>
        <v>KXIP</v>
      </c>
      <c r="AA72" t="str">
        <f>VLOOKUP(D72, Team_Lookup!$A:$C, 2, FALSE)</f>
        <v>Rajasthan Royals</v>
      </c>
      <c r="AB72" t="str">
        <f>VLOOKUP(G72, Team_Lookup!$A:$C, 2, FALSE)</f>
        <v>Kings XI Punjab</v>
      </c>
      <c r="AC72" t="str">
        <f>VLOOKUP(N72, Team_Lookup!$A:$C, 2, FALSE)</f>
        <v>Kings XI Punjab</v>
      </c>
      <c r="AD72" t="str">
        <f t="shared" si="14"/>
        <v>Standard</v>
      </c>
      <c r="AE72" t="str">
        <f t="shared" si="15"/>
        <v>Defending</v>
      </c>
      <c r="AF72">
        <f t="shared" si="16"/>
        <v>1</v>
      </c>
      <c r="AJ72" s="6"/>
    </row>
    <row r="73" spans="1:36" x14ac:dyDescent="0.35">
      <c r="A73">
        <v>392201</v>
      </c>
      <c r="B73" s="1">
        <v>39930</v>
      </c>
      <c r="C73">
        <v>3</v>
      </c>
      <c r="D73">
        <v>8</v>
      </c>
      <c r="E73">
        <v>2</v>
      </c>
      <c r="F73" t="s">
        <v>46</v>
      </c>
      <c r="G73">
        <v>8</v>
      </c>
      <c r="H73" t="s">
        <v>20</v>
      </c>
      <c r="I73">
        <v>0</v>
      </c>
      <c r="J73">
        <v>1</v>
      </c>
      <c r="K73">
        <v>0</v>
      </c>
      <c r="L73" t="s">
        <v>28</v>
      </c>
      <c r="M73">
        <v>6</v>
      </c>
      <c r="N73">
        <v>8</v>
      </c>
      <c r="O73">
        <v>97</v>
      </c>
      <c r="P73">
        <v>475</v>
      </c>
      <c r="Q73">
        <v>516</v>
      </c>
      <c r="R73" t="s">
        <v>47</v>
      </c>
      <c r="S73" t="s">
        <v>43</v>
      </c>
      <c r="T73" t="str">
        <f t="shared" si="9"/>
        <v>Kingsmead</v>
      </c>
      <c r="U73" t="str">
        <f t="shared" si="10"/>
        <v>Durban</v>
      </c>
      <c r="V73" t="str">
        <f t="shared" si="11"/>
        <v>South Africa</v>
      </c>
      <c r="W73">
        <f t="shared" si="12"/>
        <v>2009</v>
      </c>
      <c r="X73">
        <f t="shared" si="13"/>
        <v>4</v>
      </c>
      <c r="Y73" t="str">
        <f>VLOOKUP(C73, Team_Lookup!$A:$C, 2, FALSE)</f>
        <v>Chennai Super Kings</v>
      </c>
      <c r="Z73" t="str">
        <f>VLOOKUP(C73, Team_Lookup!$A:$C, 3, FALSE)</f>
        <v>CSK</v>
      </c>
      <c r="AA73" t="str">
        <f>VLOOKUP(D73, Team_Lookup!$A:$C, 2, FALSE)</f>
        <v>Deccan Chargers</v>
      </c>
      <c r="AB73" t="str">
        <f>VLOOKUP(G73, Team_Lookup!$A:$C, 2, FALSE)</f>
        <v>Deccan Chargers</v>
      </c>
      <c r="AC73" t="str">
        <f>VLOOKUP(N73, Team_Lookup!$A:$C, 2, FALSE)</f>
        <v>Deccan Chargers</v>
      </c>
      <c r="AD73" t="str">
        <f t="shared" si="14"/>
        <v>Standard</v>
      </c>
      <c r="AE73" t="str">
        <f t="shared" si="15"/>
        <v>Chasing</v>
      </c>
      <c r="AF73">
        <f t="shared" si="16"/>
        <v>1</v>
      </c>
      <c r="AJ73" s="6"/>
    </row>
    <row r="74" spans="1:36" x14ac:dyDescent="0.35">
      <c r="A74">
        <v>392202</v>
      </c>
      <c r="B74" s="1">
        <v>39930</v>
      </c>
      <c r="C74">
        <v>1</v>
      </c>
      <c r="D74">
        <v>7</v>
      </c>
      <c r="E74">
        <v>2</v>
      </c>
      <c r="F74" t="s">
        <v>44</v>
      </c>
      <c r="G74">
        <v>7</v>
      </c>
      <c r="H74" t="s">
        <v>25</v>
      </c>
      <c r="I74">
        <v>0</v>
      </c>
      <c r="J74">
        <v>1</v>
      </c>
      <c r="K74">
        <v>0</v>
      </c>
      <c r="L74" t="s">
        <v>21</v>
      </c>
      <c r="M74">
        <v>92</v>
      </c>
      <c r="N74">
        <v>7</v>
      </c>
      <c r="O74">
        <v>133</v>
      </c>
      <c r="P74">
        <v>480</v>
      </c>
      <c r="Q74">
        <v>513</v>
      </c>
      <c r="R74" t="s">
        <v>45</v>
      </c>
      <c r="S74" t="s">
        <v>43</v>
      </c>
      <c r="T74" t="str">
        <f t="shared" si="9"/>
        <v>St George'S Park</v>
      </c>
      <c r="U74" t="str">
        <f t="shared" si="10"/>
        <v>Port Elizabeth</v>
      </c>
      <c r="V74" t="str">
        <f t="shared" si="11"/>
        <v>South Africa</v>
      </c>
      <c r="W74">
        <f t="shared" si="12"/>
        <v>2009</v>
      </c>
      <c r="X74">
        <f t="shared" si="13"/>
        <v>4</v>
      </c>
      <c r="Y74" t="str">
        <f>VLOOKUP(C74, Team_Lookup!$A:$C, 2, FALSE)</f>
        <v>Kolkata Knight Riders</v>
      </c>
      <c r="Z74" t="str">
        <f>VLOOKUP(C74, Team_Lookup!$A:$C, 3, FALSE)</f>
        <v>KKR</v>
      </c>
      <c r="AA74" t="str">
        <f>VLOOKUP(D74, Team_Lookup!$A:$C, 2, FALSE)</f>
        <v>Mumbai Indians</v>
      </c>
      <c r="AB74" t="str">
        <f>VLOOKUP(G74, Team_Lookup!$A:$C, 2, FALSE)</f>
        <v>Mumbai Indians</v>
      </c>
      <c r="AC74" t="str">
        <f>VLOOKUP(N74, Team_Lookup!$A:$C, 2, FALSE)</f>
        <v>Mumbai Indians</v>
      </c>
      <c r="AD74" t="str">
        <f t="shared" si="14"/>
        <v>Standard</v>
      </c>
      <c r="AE74" t="str">
        <f t="shared" si="15"/>
        <v>Defending</v>
      </c>
      <c r="AF74">
        <f t="shared" si="16"/>
        <v>1</v>
      </c>
      <c r="AJ74" s="6"/>
    </row>
    <row r="75" spans="1:36" x14ac:dyDescent="0.35">
      <c r="A75">
        <v>392203</v>
      </c>
      <c r="B75" s="1">
        <v>39931</v>
      </c>
      <c r="C75">
        <v>6</v>
      </c>
      <c r="D75">
        <v>5</v>
      </c>
      <c r="E75">
        <v>2</v>
      </c>
      <c r="F75" t="s">
        <v>50</v>
      </c>
      <c r="G75">
        <v>6</v>
      </c>
      <c r="H75" t="s">
        <v>25</v>
      </c>
      <c r="I75">
        <v>0</v>
      </c>
      <c r="J75">
        <v>1</v>
      </c>
      <c r="K75">
        <v>0</v>
      </c>
      <c r="L75" t="s">
        <v>28</v>
      </c>
      <c r="M75">
        <v>5</v>
      </c>
      <c r="N75">
        <v>5</v>
      </c>
      <c r="O75">
        <v>31</v>
      </c>
      <c r="P75">
        <v>484</v>
      </c>
      <c r="Q75">
        <v>477</v>
      </c>
      <c r="R75" t="s">
        <v>51</v>
      </c>
      <c r="S75" t="s">
        <v>43</v>
      </c>
      <c r="T75" t="str">
        <f t="shared" si="9"/>
        <v>Supersport Park</v>
      </c>
      <c r="U75" t="str">
        <f t="shared" si="10"/>
        <v>Centurion</v>
      </c>
      <c r="V75" t="str">
        <f t="shared" si="11"/>
        <v>South Africa</v>
      </c>
      <c r="W75">
        <f t="shared" si="12"/>
        <v>2009</v>
      </c>
      <c r="X75">
        <f t="shared" si="13"/>
        <v>4</v>
      </c>
      <c r="Y75" t="str">
        <f>VLOOKUP(C75, Team_Lookup!$A:$C, 2, FALSE)</f>
        <v>Delhi Daredevils</v>
      </c>
      <c r="Z75" t="str">
        <f>VLOOKUP(C75, Team_Lookup!$A:$C, 3, FALSE)</f>
        <v>DD</v>
      </c>
      <c r="AA75" t="str">
        <f>VLOOKUP(D75, Team_Lookup!$A:$C, 2, FALSE)</f>
        <v>Rajasthan Royals</v>
      </c>
      <c r="AB75" t="str">
        <f>VLOOKUP(G75, Team_Lookup!$A:$C, 2, FALSE)</f>
        <v>Delhi Daredevils</v>
      </c>
      <c r="AC75" t="str">
        <f>VLOOKUP(N75, Team_Lookup!$A:$C, 2, FALSE)</f>
        <v>Rajasthan Royals</v>
      </c>
      <c r="AD75" t="str">
        <f t="shared" si="14"/>
        <v>Standard</v>
      </c>
      <c r="AE75" t="str">
        <f t="shared" si="15"/>
        <v>Chasing</v>
      </c>
      <c r="AF75">
        <f t="shared" si="16"/>
        <v>0</v>
      </c>
      <c r="AJ75" s="6"/>
    </row>
    <row r="76" spans="1:36" x14ac:dyDescent="0.35">
      <c r="A76">
        <v>392204</v>
      </c>
      <c r="B76" s="1">
        <v>39932</v>
      </c>
      <c r="C76">
        <v>2</v>
      </c>
      <c r="D76">
        <v>1</v>
      </c>
      <c r="E76">
        <v>2</v>
      </c>
      <c r="F76" t="s">
        <v>46</v>
      </c>
      <c r="G76">
        <v>1</v>
      </c>
      <c r="H76" t="s">
        <v>25</v>
      </c>
      <c r="I76">
        <v>0</v>
      </c>
      <c r="J76">
        <v>1</v>
      </c>
      <c r="K76">
        <v>0</v>
      </c>
      <c r="L76" t="s">
        <v>28</v>
      </c>
      <c r="M76">
        <v>5</v>
      </c>
      <c r="N76">
        <v>2</v>
      </c>
      <c r="O76">
        <v>11</v>
      </c>
      <c r="P76">
        <v>471</v>
      </c>
      <c r="Q76">
        <v>516</v>
      </c>
      <c r="R76" t="s">
        <v>47</v>
      </c>
      <c r="S76" t="s">
        <v>43</v>
      </c>
      <c r="T76" t="str">
        <f t="shared" si="9"/>
        <v>Kingsmead</v>
      </c>
      <c r="U76" t="str">
        <f t="shared" si="10"/>
        <v>Durban</v>
      </c>
      <c r="V76" t="str">
        <f t="shared" si="11"/>
        <v>South Africa</v>
      </c>
      <c r="W76">
        <f t="shared" si="12"/>
        <v>2009</v>
      </c>
      <c r="X76">
        <f t="shared" si="13"/>
        <v>4</v>
      </c>
      <c r="Y76" t="str">
        <f>VLOOKUP(C76, Team_Lookup!$A:$C, 2, FALSE)</f>
        <v>Royal Challengers Bangalore</v>
      </c>
      <c r="Z76" t="str">
        <f>VLOOKUP(C76, Team_Lookup!$A:$C, 3, FALSE)</f>
        <v>RCB</v>
      </c>
      <c r="AA76" t="str">
        <f>VLOOKUP(D76, Team_Lookup!$A:$C, 2, FALSE)</f>
        <v>Kolkata Knight Riders</v>
      </c>
      <c r="AB76" t="str">
        <f>VLOOKUP(G76, Team_Lookup!$A:$C, 2, FALSE)</f>
        <v>Kolkata Knight Riders</v>
      </c>
      <c r="AC76" t="str">
        <f>VLOOKUP(N76, Team_Lookup!$A:$C, 2, FALSE)</f>
        <v>Royal Challengers Bangalore</v>
      </c>
      <c r="AD76" t="str">
        <f t="shared" si="14"/>
        <v>Standard</v>
      </c>
      <c r="AE76" t="str">
        <f t="shared" si="15"/>
        <v>Chasing</v>
      </c>
      <c r="AF76">
        <f t="shared" si="16"/>
        <v>0</v>
      </c>
      <c r="AJ76" s="6"/>
    </row>
    <row r="77" spans="1:36" x14ac:dyDescent="0.35">
      <c r="A77">
        <v>392205</v>
      </c>
      <c r="B77" s="1">
        <v>39932</v>
      </c>
      <c r="C77">
        <v>4</v>
      </c>
      <c r="D77">
        <v>7</v>
      </c>
      <c r="E77">
        <v>2</v>
      </c>
      <c r="F77" t="s">
        <v>46</v>
      </c>
      <c r="G77">
        <v>4</v>
      </c>
      <c r="H77" t="s">
        <v>25</v>
      </c>
      <c r="I77">
        <v>0</v>
      </c>
      <c r="J77">
        <v>1</v>
      </c>
      <c r="K77">
        <v>0</v>
      </c>
      <c r="L77" t="s">
        <v>21</v>
      </c>
      <c r="M77">
        <v>3</v>
      </c>
      <c r="N77">
        <v>4</v>
      </c>
      <c r="O77">
        <v>26</v>
      </c>
      <c r="P77">
        <v>471</v>
      </c>
      <c r="Q77">
        <v>487</v>
      </c>
      <c r="R77" t="s">
        <v>47</v>
      </c>
      <c r="S77" t="s">
        <v>43</v>
      </c>
      <c r="T77" t="str">
        <f t="shared" si="9"/>
        <v>Kingsmead</v>
      </c>
      <c r="U77" t="str">
        <f t="shared" si="10"/>
        <v>Durban</v>
      </c>
      <c r="V77" t="str">
        <f t="shared" si="11"/>
        <v>South Africa</v>
      </c>
      <c r="W77">
        <f t="shared" si="12"/>
        <v>2009</v>
      </c>
      <c r="X77">
        <f t="shared" si="13"/>
        <v>4</v>
      </c>
      <c r="Y77" t="str">
        <f>VLOOKUP(C77, Team_Lookup!$A:$C, 2, FALSE)</f>
        <v>Kings XI Punjab</v>
      </c>
      <c r="Z77" t="str">
        <f>VLOOKUP(C77, Team_Lookup!$A:$C, 3, FALSE)</f>
        <v>KXIP</v>
      </c>
      <c r="AA77" t="str">
        <f>VLOOKUP(D77, Team_Lookup!$A:$C, 2, FALSE)</f>
        <v>Mumbai Indians</v>
      </c>
      <c r="AB77" t="str">
        <f>VLOOKUP(G77, Team_Lookup!$A:$C, 2, FALSE)</f>
        <v>Kings XI Punjab</v>
      </c>
      <c r="AC77" t="str">
        <f>VLOOKUP(N77, Team_Lookup!$A:$C, 2, FALSE)</f>
        <v>Kings XI Punjab</v>
      </c>
      <c r="AD77" t="str">
        <f t="shared" si="14"/>
        <v>Standard</v>
      </c>
      <c r="AE77" t="str">
        <f t="shared" si="15"/>
        <v>Defending</v>
      </c>
      <c r="AF77">
        <f t="shared" si="16"/>
        <v>1</v>
      </c>
      <c r="AJ77" s="6"/>
    </row>
    <row r="78" spans="1:36" x14ac:dyDescent="0.35">
      <c r="A78">
        <v>392206</v>
      </c>
      <c r="B78" s="1">
        <v>39933</v>
      </c>
      <c r="C78">
        <v>8</v>
      </c>
      <c r="D78">
        <v>6</v>
      </c>
      <c r="E78">
        <v>2</v>
      </c>
      <c r="F78" t="s">
        <v>50</v>
      </c>
      <c r="G78">
        <v>6</v>
      </c>
      <c r="H78" t="s">
        <v>20</v>
      </c>
      <c r="I78">
        <v>0</v>
      </c>
      <c r="J78">
        <v>1</v>
      </c>
      <c r="K78">
        <v>0</v>
      </c>
      <c r="L78" t="s">
        <v>28</v>
      </c>
      <c r="M78">
        <v>6</v>
      </c>
      <c r="N78">
        <v>6</v>
      </c>
      <c r="O78">
        <v>223</v>
      </c>
      <c r="P78">
        <v>484</v>
      </c>
      <c r="Q78">
        <v>492</v>
      </c>
      <c r="R78" t="s">
        <v>51</v>
      </c>
      <c r="S78" t="s">
        <v>43</v>
      </c>
      <c r="T78" t="str">
        <f t="shared" si="9"/>
        <v>Supersport Park</v>
      </c>
      <c r="U78" t="str">
        <f t="shared" si="10"/>
        <v>Centurion</v>
      </c>
      <c r="V78" t="str">
        <f t="shared" si="11"/>
        <v>South Africa</v>
      </c>
      <c r="W78">
        <f t="shared" si="12"/>
        <v>2009</v>
      </c>
      <c r="X78">
        <f t="shared" si="13"/>
        <v>4</v>
      </c>
      <c r="Y78" t="str">
        <f>VLOOKUP(C78, Team_Lookup!$A:$C, 2, FALSE)</f>
        <v>Deccan Chargers</v>
      </c>
      <c r="Z78" t="str">
        <f>VLOOKUP(C78, Team_Lookup!$A:$C, 3, FALSE)</f>
        <v>DC</v>
      </c>
      <c r="AA78" t="str">
        <f>VLOOKUP(D78, Team_Lookup!$A:$C, 2, FALSE)</f>
        <v>Delhi Daredevils</v>
      </c>
      <c r="AB78" t="str">
        <f>VLOOKUP(G78, Team_Lookup!$A:$C, 2, FALSE)</f>
        <v>Delhi Daredevils</v>
      </c>
      <c r="AC78" t="str">
        <f>VLOOKUP(N78, Team_Lookup!$A:$C, 2, FALSE)</f>
        <v>Delhi Daredevils</v>
      </c>
      <c r="AD78" t="str">
        <f t="shared" si="14"/>
        <v>Standard</v>
      </c>
      <c r="AE78" t="str">
        <f t="shared" si="15"/>
        <v>Chasing</v>
      </c>
      <c r="AF78">
        <f t="shared" si="16"/>
        <v>1</v>
      </c>
      <c r="AJ78" s="6"/>
    </row>
    <row r="79" spans="1:36" x14ac:dyDescent="0.35">
      <c r="A79">
        <v>392207</v>
      </c>
      <c r="B79" s="1">
        <v>39933</v>
      </c>
      <c r="C79">
        <v>3</v>
      </c>
      <c r="D79">
        <v>5</v>
      </c>
      <c r="E79">
        <v>2</v>
      </c>
      <c r="F79" t="s">
        <v>50</v>
      </c>
      <c r="G79">
        <v>5</v>
      </c>
      <c r="H79" t="s">
        <v>20</v>
      </c>
      <c r="I79">
        <v>0</v>
      </c>
      <c r="J79">
        <v>1</v>
      </c>
      <c r="K79">
        <v>0</v>
      </c>
      <c r="L79" t="s">
        <v>21</v>
      </c>
      <c r="M79">
        <v>38</v>
      </c>
      <c r="N79">
        <v>3</v>
      </c>
      <c r="O79">
        <v>21</v>
      </c>
      <c r="P79">
        <v>484</v>
      </c>
      <c r="Q79">
        <v>477</v>
      </c>
      <c r="R79" t="s">
        <v>51</v>
      </c>
      <c r="S79" t="s">
        <v>43</v>
      </c>
      <c r="T79" t="str">
        <f t="shared" si="9"/>
        <v>Supersport Park</v>
      </c>
      <c r="U79" t="str">
        <f t="shared" si="10"/>
        <v>Centurion</v>
      </c>
      <c r="V79" t="str">
        <f t="shared" si="11"/>
        <v>South Africa</v>
      </c>
      <c r="W79">
        <f t="shared" si="12"/>
        <v>2009</v>
      </c>
      <c r="X79">
        <f t="shared" si="13"/>
        <v>4</v>
      </c>
      <c r="Y79" t="str">
        <f>VLOOKUP(C79, Team_Lookup!$A:$C, 2, FALSE)</f>
        <v>Chennai Super Kings</v>
      </c>
      <c r="Z79" t="str">
        <f>VLOOKUP(C79, Team_Lookup!$A:$C, 3, FALSE)</f>
        <v>CSK</v>
      </c>
      <c r="AA79" t="str">
        <f>VLOOKUP(D79, Team_Lookup!$A:$C, 2, FALSE)</f>
        <v>Rajasthan Royals</v>
      </c>
      <c r="AB79" t="str">
        <f>VLOOKUP(G79, Team_Lookup!$A:$C, 2, FALSE)</f>
        <v>Rajasthan Royals</v>
      </c>
      <c r="AC79" t="str">
        <f>VLOOKUP(N79, Team_Lookup!$A:$C, 2, FALSE)</f>
        <v>Chennai Super Kings</v>
      </c>
      <c r="AD79" t="str">
        <f t="shared" si="14"/>
        <v>Standard</v>
      </c>
      <c r="AE79" t="str">
        <f t="shared" si="15"/>
        <v>Defending</v>
      </c>
      <c r="AF79">
        <f t="shared" si="16"/>
        <v>0</v>
      </c>
      <c r="AJ79" s="6"/>
    </row>
    <row r="80" spans="1:36" x14ac:dyDescent="0.35">
      <c r="A80">
        <v>392208</v>
      </c>
      <c r="B80" s="1">
        <v>39934</v>
      </c>
      <c r="C80">
        <v>1</v>
      </c>
      <c r="D80">
        <v>7</v>
      </c>
      <c r="E80">
        <v>2</v>
      </c>
      <c r="F80" t="s">
        <v>52</v>
      </c>
      <c r="G80">
        <v>7</v>
      </c>
      <c r="H80" t="s">
        <v>25</v>
      </c>
      <c r="I80">
        <v>0</v>
      </c>
      <c r="J80">
        <v>1</v>
      </c>
      <c r="K80">
        <v>0</v>
      </c>
      <c r="L80" t="s">
        <v>21</v>
      </c>
      <c r="M80">
        <v>9</v>
      </c>
      <c r="N80">
        <v>7</v>
      </c>
      <c r="O80">
        <v>154</v>
      </c>
      <c r="P80">
        <v>481</v>
      </c>
      <c r="Q80">
        <v>488</v>
      </c>
      <c r="R80" t="s">
        <v>53</v>
      </c>
      <c r="S80" t="s">
        <v>43</v>
      </c>
      <c r="T80" t="str">
        <f t="shared" si="9"/>
        <v>Buffalo Park</v>
      </c>
      <c r="U80" t="str">
        <f t="shared" si="10"/>
        <v>East London</v>
      </c>
      <c r="V80" t="str">
        <f t="shared" si="11"/>
        <v>South Africa</v>
      </c>
      <c r="W80">
        <f t="shared" si="12"/>
        <v>2009</v>
      </c>
      <c r="X80">
        <f t="shared" si="13"/>
        <v>5</v>
      </c>
      <c r="Y80" t="str">
        <f>VLOOKUP(C80, Team_Lookup!$A:$C, 2, FALSE)</f>
        <v>Kolkata Knight Riders</v>
      </c>
      <c r="Z80" t="str">
        <f>VLOOKUP(C80, Team_Lookup!$A:$C, 3, FALSE)</f>
        <v>KKR</v>
      </c>
      <c r="AA80" t="str">
        <f>VLOOKUP(D80, Team_Lookup!$A:$C, 2, FALSE)</f>
        <v>Mumbai Indians</v>
      </c>
      <c r="AB80" t="str">
        <f>VLOOKUP(G80, Team_Lookup!$A:$C, 2, FALSE)</f>
        <v>Mumbai Indians</v>
      </c>
      <c r="AC80" t="str">
        <f>VLOOKUP(N80, Team_Lookup!$A:$C, 2, FALSE)</f>
        <v>Mumbai Indians</v>
      </c>
      <c r="AD80" t="str">
        <f t="shared" si="14"/>
        <v>Standard</v>
      </c>
      <c r="AE80" t="str">
        <f t="shared" si="15"/>
        <v>Defending</v>
      </c>
      <c r="AF80">
        <f t="shared" si="16"/>
        <v>1</v>
      </c>
      <c r="AJ80" s="6"/>
    </row>
    <row r="81" spans="1:36" x14ac:dyDescent="0.35">
      <c r="A81">
        <v>392209</v>
      </c>
      <c r="B81" s="1">
        <v>39934</v>
      </c>
      <c r="C81">
        <v>2</v>
      </c>
      <c r="D81">
        <v>4</v>
      </c>
      <c r="E81">
        <v>2</v>
      </c>
      <c r="F81" t="s">
        <v>46</v>
      </c>
      <c r="G81">
        <v>2</v>
      </c>
      <c r="H81" t="s">
        <v>25</v>
      </c>
      <c r="I81">
        <v>0</v>
      </c>
      <c r="J81">
        <v>1</v>
      </c>
      <c r="K81">
        <v>0</v>
      </c>
      <c r="L81" t="s">
        <v>21</v>
      </c>
      <c r="M81">
        <v>8</v>
      </c>
      <c r="N81">
        <v>2</v>
      </c>
      <c r="O81">
        <v>27</v>
      </c>
      <c r="P81">
        <v>482</v>
      </c>
      <c r="Q81">
        <v>489</v>
      </c>
      <c r="R81" t="s">
        <v>47</v>
      </c>
      <c r="S81" t="s">
        <v>43</v>
      </c>
      <c r="T81" t="str">
        <f t="shared" si="9"/>
        <v>Kingsmead</v>
      </c>
      <c r="U81" t="str">
        <f t="shared" si="10"/>
        <v>Durban</v>
      </c>
      <c r="V81" t="str">
        <f t="shared" si="11"/>
        <v>South Africa</v>
      </c>
      <c r="W81">
        <f t="shared" si="12"/>
        <v>2009</v>
      </c>
      <c r="X81">
        <f t="shared" si="13"/>
        <v>5</v>
      </c>
      <c r="Y81" t="str">
        <f>VLOOKUP(C81, Team_Lookup!$A:$C, 2, FALSE)</f>
        <v>Royal Challengers Bangalore</v>
      </c>
      <c r="Z81" t="str">
        <f>VLOOKUP(C81, Team_Lookup!$A:$C, 3, FALSE)</f>
        <v>RCB</v>
      </c>
      <c r="AA81" t="str">
        <f>VLOOKUP(D81, Team_Lookup!$A:$C, 2, FALSE)</f>
        <v>Kings XI Punjab</v>
      </c>
      <c r="AB81" t="str">
        <f>VLOOKUP(G81, Team_Lookup!$A:$C, 2, FALSE)</f>
        <v>Royal Challengers Bangalore</v>
      </c>
      <c r="AC81" t="str">
        <f>VLOOKUP(N81, Team_Lookup!$A:$C, 2, FALSE)</f>
        <v>Royal Challengers Bangalore</v>
      </c>
      <c r="AD81" t="str">
        <f t="shared" si="14"/>
        <v>Standard</v>
      </c>
      <c r="AE81" t="str">
        <f t="shared" si="15"/>
        <v>Defending</v>
      </c>
      <c r="AF81">
        <f t="shared" si="16"/>
        <v>1</v>
      </c>
      <c r="AJ81" s="6"/>
    </row>
    <row r="82" spans="1:36" x14ac:dyDescent="0.35">
      <c r="A82">
        <v>392210</v>
      </c>
      <c r="B82" s="1">
        <v>39935</v>
      </c>
      <c r="C82">
        <v>8</v>
      </c>
      <c r="D82">
        <v>5</v>
      </c>
      <c r="E82">
        <v>2</v>
      </c>
      <c r="F82" t="s">
        <v>44</v>
      </c>
      <c r="G82">
        <v>8</v>
      </c>
      <c r="H82" t="s">
        <v>25</v>
      </c>
      <c r="I82">
        <v>0</v>
      </c>
      <c r="J82">
        <v>1</v>
      </c>
      <c r="K82">
        <v>0</v>
      </c>
      <c r="L82" t="s">
        <v>28</v>
      </c>
      <c r="M82">
        <v>3</v>
      </c>
      <c r="N82">
        <v>5</v>
      </c>
      <c r="O82">
        <v>31</v>
      </c>
      <c r="P82">
        <v>483</v>
      </c>
      <c r="Q82">
        <v>480</v>
      </c>
      <c r="R82" t="s">
        <v>45</v>
      </c>
      <c r="S82" t="s">
        <v>43</v>
      </c>
      <c r="T82" t="str">
        <f t="shared" si="9"/>
        <v>St George'S Park</v>
      </c>
      <c r="U82" t="str">
        <f t="shared" si="10"/>
        <v>Port Elizabeth</v>
      </c>
      <c r="V82" t="str">
        <f t="shared" si="11"/>
        <v>South Africa</v>
      </c>
      <c r="W82">
        <f t="shared" si="12"/>
        <v>2009</v>
      </c>
      <c r="X82">
        <f t="shared" si="13"/>
        <v>5</v>
      </c>
      <c r="Y82" t="str">
        <f>VLOOKUP(C82, Team_Lookup!$A:$C, 2, FALSE)</f>
        <v>Deccan Chargers</v>
      </c>
      <c r="Z82" t="str">
        <f>VLOOKUP(C82, Team_Lookup!$A:$C, 3, FALSE)</f>
        <v>DC</v>
      </c>
      <c r="AA82" t="str">
        <f>VLOOKUP(D82, Team_Lookup!$A:$C, 2, FALSE)</f>
        <v>Rajasthan Royals</v>
      </c>
      <c r="AB82" t="str">
        <f>VLOOKUP(G82, Team_Lookup!$A:$C, 2, FALSE)</f>
        <v>Deccan Chargers</v>
      </c>
      <c r="AC82" t="str">
        <f>VLOOKUP(N82, Team_Lookup!$A:$C, 2, FALSE)</f>
        <v>Rajasthan Royals</v>
      </c>
      <c r="AD82" t="str">
        <f t="shared" si="14"/>
        <v>Standard</v>
      </c>
      <c r="AE82" t="str">
        <f t="shared" si="15"/>
        <v>Chasing</v>
      </c>
      <c r="AF82">
        <f t="shared" si="16"/>
        <v>0</v>
      </c>
      <c r="AJ82" s="6"/>
    </row>
    <row r="83" spans="1:36" x14ac:dyDescent="0.35">
      <c r="A83">
        <v>392211</v>
      </c>
      <c r="B83" s="1">
        <v>39935</v>
      </c>
      <c r="C83">
        <v>3</v>
      </c>
      <c r="D83">
        <v>6</v>
      </c>
      <c r="E83">
        <v>2</v>
      </c>
      <c r="F83" t="s">
        <v>54</v>
      </c>
      <c r="G83">
        <v>6</v>
      </c>
      <c r="H83" t="s">
        <v>20</v>
      </c>
      <c r="I83">
        <v>0</v>
      </c>
      <c r="J83">
        <v>1</v>
      </c>
      <c r="K83">
        <v>0</v>
      </c>
      <c r="L83" t="s">
        <v>21</v>
      </c>
      <c r="M83">
        <v>18</v>
      </c>
      <c r="N83">
        <v>3</v>
      </c>
      <c r="O83">
        <v>186</v>
      </c>
      <c r="P83">
        <v>476</v>
      </c>
      <c r="Q83">
        <v>477</v>
      </c>
      <c r="R83" t="s">
        <v>55</v>
      </c>
      <c r="S83" t="s">
        <v>43</v>
      </c>
      <c r="T83" t="str">
        <f t="shared" si="9"/>
        <v>New Wanderers Stadium</v>
      </c>
      <c r="U83" t="str">
        <f t="shared" si="10"/>
        <v>Johannesburg</v>
      </c>
      <c r="V83" t="str">
        <f t="shared" si="11"/>
        <v>South Africa</v>
      </c>
      <c r="W83">
        <f t="shared" si="12"/>
        <v>2009</v>
      </c>
      <c r="X83">
        <f t="shared" si="13"/>
        <v>5</v>
      </c>
      <c r="Y83" t="str">
        <f>VLOOKUP(C83, Team_Lookup!$A:$C, 2, FALSE)</f>
        <v>Chennai Super Kings</v>
      </c>
      <c r="Z83" t="str">
        <f>VLOOKUP(C83, Team_Lookup!$A:$C, 3, FALSE)</f>
        <v>CSK</v>
      </c>
      <c r="AA83" t="str">
        <f>VLOOKUP(D83, Team_Lookup!$A:$C, 2, FALSE)</f>
        <v>Delhi Daredevils</v>
      </c>
      <c r="AB83" t="str">
        <f>VLOOKUP(G83, Team_Lookup!$A:$C, 2, FALSE)</f>
        <v>Delhi Daredevils</v>
      </c>
      <c r="AC83" t="str">
        <f>VLOOKUP(N83, Team_Lookup!$A:$C, 2, FALSE)</f>
        <v>Chennai Super Kings</v>
      </c>
      <c r="AD83" t="str">
        <f t="shared" si="14"/>
        <v>Standard</v>
      </c>
      <c r="AE83" t="str">
        <f t="shared" si="15"/>
        <v>Defending</v>
      </c>
      <c r="AF83">
        <f t="shared" si="16"/>
        <v>0</v>
      </c>
      <c r="AJ83" s="6"/>
    </row>
    <row r="84" spans="1:36" x14ac:dyDescent="0.35">
      <c r="A84">
        <v>392212</v>
      </c>
      <c r="B84" s="1">
        <v>39936</v>
      </c>
      <c r="C84">
        <v>4</v>
      </c>
      <c r="D84">
        <v>1</v>
      </c>
      <c r="E84">
        <v>2</v>
      </c>
      <c r="F84" t="s">
        <v>44</v>
      </c>
      <c r="G84">
        <v>1</v>
      </c>
      <c r="H84" t="s">
        <v>25</v>
      </c>
      <c r="I84">
        <v>0</v>
      </c>
      <c r="J84">
        <v>1</v>
      </c>
      <c r="K84">
        <v>0</v>
      </c>
      <c r="L84" t="s">
        <v>28</v>
      </c>
      <c r="M84">
        <v>6</v>
      </c>
      <c r="N84">
        <v>4</v>
      </c>
      <c r="O84">
        <v>64</v>
      </c>
      <c r="P84">
        <v>483</v>
      </c>
      <c r="Q84">
        <v>471</v>
      </c>
      <c r="R84" t="s">
        <v>45</v>
      </c>
      <c r="S84" t="s">
        <v>43</v>
      </c>
      <c r="T84" t="str">
        <f t="shared" si="9"/>
        <v>St George'S Park</v>
      </c>
      <c r="U84" t="str">
        <f t="shared" si="10"/>
        <v>Port Elizabeth</v>
      </c>
      <c r="V84" t="str">
        <f t="shared" si="11"/>
        <v>South Africa</v>
      </c>
      <c r="W84">
        <f t="shared" si="12"/>
        <v>2009</v>
      </c>
      <c r="X84">
        <f t="shared" si="13"/>
        <v>5</v>
      </c>
      <c r="Y84" t="str">
        <f>VLOOKUP(C84, Team_Lookup!$A:$C, 2, FALSE)</f>
        <v>Kings XI Punjab</v>
      </c>
      <c r="Z84" t="str">
        <f>VLOOKUP(C84, Team_Lookup!$A:$C, 3, FALSE)</f>
        <v>KXIP</v>
      </c>
      <c r="AA84" t="str">
        <f>VLOOKUP(D84, Team_Lookup!$A:$C, 2, FALSE)</f>
        <v>Kolkata Knight Riders</v>
      </c>
      <c r="AB84" t="str">
        <f>VLOOKUP(G84, Team_Lookup!$A:$C, 2, FALSE)</f>
        <v>Kolkata Knight Riders</v>
      </c>
      <c r="AC84" t="str">
        <f>VLOOKUP(N84, Team_Lookup!$A:$C, 2, FALSE)</f>
        <v>Kings XI Punjab</v>
      </c>
      <c r="AD84" t="str">
        <f t="shared" si="14"/>
        <v>Standard</v>
      </c>
      <c r="AE84" t="str">
        <f t="shared" si="15"/>
        <v>Chasing</v>
      </c>
      <c r="AF84">
        <f t="shared" si="16"/>
        <v>0</v>
      </c>
      <c r="AJ84" s="6"/>
    </row>
    <row r="85" spans="1:36" x14ac:dyDescent="0.35">
      <c r="A85">
        <v>392213</v>
      </c>
      <c r="B85" s="1">
        <v>39936</v>
      </c>
      <c r="C85">
        <v>2</v>
      </c>
      <c r="D85">
        <v>7</v>
      </c>
      <c r="E85">
        <v>2</v>
      </c>
      <c r="F85" t="s">
        <v>54</v>
      </c>
      <c r="G85">
        <v>7</v>
      </c>
      <c r="H85" t="s">
        <v>25</v>
      </c>
      <c r="I85">
        <v>0</v>
      </c>
      <c r="J85">
        <v>1</v>
      </c>
      <c r="K85">
        <v>0</v>
      </c>
      <c r="L85" t="s">
        <v>28</v>
      </c>
      <c r="M85">
        <v>9</v>
      </c>
      <c r="N85">
        <v>2</v>
      </c>
      <c r="O85">
        <v>9</v>
      </c>
      <c r="P85">
        <v>477</v>
      </c>
      <c r="Q85">
        <v>516</v>
      </c>
      <c r="R85" t="s">
        <v>55</v>
      </c>
      <c r="S85" t="s">
        <v>43</v>
      </c>
      <c r="T85" t="str">
        <f t="shared" si="9"/>
        <v>New Wanderers Stadium</v>
      </c>
      <c r="U85" t="str">
        <f t="shared" si="10"/>
        <v>Johannesburg</v>
      </c>
      <c r="V85" t="str">
        <f t="shared" si="11"/>
        <v>South Africa</v>
      </c>
      <c r="W85">
        <f t="shared" si="12"/>
        <v>2009</v>
      </c>
      <c r="X85">
        <f t="shared" si="13"/>
        <v>5</v>
      </c>
      <c r="Y85" t="str">
        <f>VLOOKUP(C85, Team_Lookup!$A:$C, 2, FALSE)</f>
        <v>Royal Challengers Bangalore</v>
      </c>
      <c r="Z85" t="str">
        <f>VLOOKUP(C85, Team_Lookup!$A:$C, 3, FALSE)</f>
        <v>RCB</v>
      </c>
      <c r="AA85" t="str">
        <f>VLOOKUP(D85, Team_Lookup!$A:$C, 2, FALSE)</f>
        <v>Mumbai Indians</v>
      </c>
      <c r="AB85" t="str">
        <f>VLOOKUP(G85, Team_Lookup!$A:$C, 2, FALSE)</f>
        <v>Mumbai Indians</v>
      </c>
      <c r="AC85" t="str">
        <f>VLOOKUP(N85, Team_Lookup!$A:$C, 2, FALSE)</f>
        <v>Royal Challengers Bangalore</v>
      </c>
      <c r="AD85" t="str">
        <f t="shared" si="14"/>
        <v>Standard</v>
      </c>
      <c r="AE85" t="str">
        <f t="shared" si="15"/>
        <v>Chasing</v>
      </c>
      <c r="AF85">
        <f t="shared" si="16"/>
        <v>0</v>
      </c>
      <c r="AJ85" s="6"/>
    </row>
    <row r="86" spans="1:36" x14ac:dyDescent="0.35">
      <c r="A86">
        <v>392214</v>
      </c>
      <c r="B86" s="1">
        <v>39937</v>
      </c>
      <c r="C86">
        <v>3</v>
      </c>
      <c r="D86">
        <v>8</v>
      </c>
      <c r="E86">
        <v>2</v>
      </c>
      <c r="F86" t="s">
        <v>52</v>
      </c>
      <c r="G86">
        <v>3</v>
      </c>
      <c r="H86" t="s">
        <v>25</v>
      </c>
      <c r="I86">
        <v>0</v>
      </c>
      <c r="J86">
        <v>1</v>
      </c>
      <c r="K86">
        <v>0</v>
      </c>
      <c r="L86" t="s">
        <v>21</v>
      </c>
      <c r="M86">
        <v>78</v>
      </c>
      <c r="N86">
        <v>3</v>
      </c>
      <c r="O86">
        <v>20</v>
      </c>
      <c r="P86">
        <v>478</v>
      </c>
      <c r="Q86">
        <v>481</v>
      </c>
      <c r="R86" t="s">
        <v>53</v>
      </c>
      <c r="S86" t="s">
        <v>43</v>
      </c>
      <c r="T86" t="str">
        <f t="shared" si="9"/>
        <v>Buffalo Park</v>
      </c>
      <c r="U86" t="str">
        <f t="shared" si="10"/>
        <v>East London</v>
      </c>
      <c r="V86" t="str">
        <f t="shared" si="11"/>
        <v>South Africa</v>
      </c>
      <c r="W86">
        <f t="shared" si="12"/>
        <v>2009</v>
      </c>
      <c r="X86">
        <f t="shared" si="13"/>
        <v>5</v>
      </c>
      <c r="Y86" t="str">
        <f>VLOOKUP(C86, Team_Lookup!$A:$C, 2, FALSE)</f>
        <v>Chennai Super Kings</v>
      </c>
      <c r="Z86" t="str">
        <f>VLOOKUP(C86, Team_Lookup!$A:$C, 3, FALSE)</f>
        <v>CSK</v>
      </c>
      <c r="AA86" t="str">
        <f>VLOOKUP(D86, Team_Lookup!$A:$C, 2, FALSE)</f>
        <v>Deccan Chargers</v>
      </c>
      <c r="AB86" t="str">
        <f>VLOOKUP(G86, Team_Lookup!$A:$C, 2, FALSE)</f>
        <v>Chennai Super Kings</v>
      </c>
      <c r="AC86" t="str">
        <f>VLOOKUP(N86, Team_Lookup!$A:$C, 2, FALSE)</f>
        <v>Chennai Super Kings</v>
      </c>
      <c r="AD86" t="str">
        <f t="shared" si="14"/>
        <v>Standard</v>
      </c>
      <c r="AE86" t="str">
        <f t="shared" si="15"/>
        <v>Defending</v>
      </c>
      <c r="AF86">
        <f t="shared" si="16"/>
        <v>1</v>
      </c>
      <c r="AJ86" s="6"/>
    </row>
    <row r="87" spans="1:36" x14ac:dyDescent="0.35">
      <c r="A87">
        <v>392215</v>
      </c>
      <c r="B87" s="1">
        <v>39938</v>
      </c>
      <c r="C87">
        <v>4</v>
      </c>
      <c r="D87">
        <v>5</v>
      </c>
      <c r="E87">
        <v>2</v>
      </c>
      <c r="F87" t="s">
        <v>46</v>
      </c>
      <c r="G87">
        <v>4</v>
      </c>
      <c r="H87" t="s">
        <v>20</v>
      </c>
      <c r="I87">
        <v>0</v>
      </c>
      <c r="J87">
        <v>1</v>
      </c>
      <c r="K87">
        <v>0</v>
      </c>
      <c r="L87" t="s">
        <v>21</v>
      </c>
      <c r="M87">
        <v>78</v>
      </c>
      <c r="N87">
        <v>5</v>
      </c>
      <c r="O87">
        <v>74</v>
      </c>
      <c r="P87">
        <v>485</v>
      </c>
      <c r="Q87">
        <v>475</v>
      </c>
      <c r="R87" t="s">
        <v>47</v>
      </c>
      <c r="S87" t="s">
        <v>43</v>
      </c>
      <c r="T87" t="str">
        <f t="shared" si="9"/>
        <v>Kingsmead</v>
      </c>
      <c r="U87" t="str">
        <f t="shared" si="10"/>
        <v>Durban</v>
      </c>
      <c r="V87" t="str">
        <f t="shared" si="11"/>
        <v>South Africa</v>
      </c>
      <c r="W87">
        <f t="shared" si="12"/>
        <v>2009</v>
      </c>
      <c r="X87">
        <f t="shared" si="13"/>
        <v>5</v>
      </c>
      <c r="Y87" t="str">
        <f>VLOOKUP(C87, Team_Lookup!$A:$C, 2, FALSE)</f>
        <v>Kings XI Punjab</v>
      </c>
      <c r="Z87" t="str">
        <f>VLOOKUP(C87, Team_Lookup!$A:$C, 3, FALSE)</f>
        <v>KXIP</v>
      </c>
      <c r="AA87" t="str">
        <f>VLOOKUP(D87, Team_Lookup!$A:$C, 2, FALSE)</f>
        <v>Rajasthan Royals</v>
      </c>
      <c r="AB87" t="str">
        <f>VLOOKUP(G87, Team_Lookup!$A:$C, 2, FALSE)</f>
        <v>Kings XI Punjab</v>
      </c>
      <c r="AC87" t="str">
        <f>VLOOKUP(N87, Team_Lookup!$A:$C, 2, FALSE)</f>
        <v>Rajasthan Royals</v>
      </c>
      <c r="AD87" t="str">
        <f t="shared" si="14"/>
        <v>Standard</v>
      </c>
      <c r="AE87" t="str">
        <f t="shared" si="15"/>
        <v>Defending</v>
      </c>
      <c r="AF87">
        <f t="shared" si="16"/>
        <v>0</v>
      </c>
      <c r="AJ87" s="6"/>
    </row>
    <row r="88" spans="1:36" x14ac:dyDescent="0.35">
      <c r="A88">
        <v>392216</v>
      </c>
      <c r="B88" s="1">
        <v>39938</v>
      </c>
      <c r="C88">
        <v>6</v>
      </c>
      <c r="D88">
        <v>1</v>
      </c>
      <c r="E88">
        <v>2</v>
      </c>
      <c r="F88" t="s">
        <v>46</v>
      </c>
      <c r="G88">
        <v>1</v>
      </c>
      <c r="H88" t="s">
        <v>25</v>
      </c>
      <c r="I88">
        <v>0</v>
      </c>
      <c r="J88">
        <v>1</v>
      </c>
      <c r="K88">
        <v>0</v>
      </c>
      <c r="L88" t="s">
        <v>28</v>
      </c>
      <c r="M88">
        <v>9</v>
      </c>
      <c r="N88">
        <v>6</v>
      </c>
      <c r="O88">
        <v>40</v>
      </c>
      <c r="P88">
        <v>484</v>
      </c>
      <c r="Q88">
        <v>475</v>
      </c>
      <c r="R88" t="s">
        <v>47</v>
      </c>
      <c r="S88" t="s">
        <v>43</v>
      </c>
      <c r="T88" t="str">
        <f t="shared" si="9"/>
        <v>Kingsmead</v>
      </c>
      <c r="U88" t="str">
        <f t="shared" si="10"/>
        <v>Durban</v>
      </c>
      <c r="V88" t="str">
        <f t="shared" si="11"/>
        <v>South Africa</v>
      </c>
      <c r="W88">
        <f t="shared" si="12"/>
        <v>2009</v>
      </c>
      <c r="X88">
        <f t="shared" si="13"/>
        <v>5</v>
      </c>
      <c r="Y88" t="str">
        <f>VLOOKUP(C88, Team_Lookup!$A:$C, 2, FALSE)</f>
        <v>Delhi Daredevils</v>
      </c>
      <c r="Z88" t="str">
        <f>VLOOKUP(C88, Team_Lookup!$A:$C, 3, FALSE)</f>
        <v>DD</v>
      </c>
      <c r="AA88" t="str">
        <f>VLOOKUP(D88, Team_Lookup!$A:$C, 2, FALSE)</f>
        <v>Kolkata Knight Riders</v>
      </c>
      <c r="AB88" t="str">
        <f>VLOOKUP(G88, Team_Lookup!$A:$C, 2, FALSE)</f>
        <v>Kolkata Knight Riders</v>
      </c>
      <c r="AC88" t="str">
        <f>VLOOKUP(N88, Team_Lookup!$A:$C, 2, FALSE)</f>
        <v>Delhi Daredevils</v>
      </c>
      <c r="AD88" t="str">
        <f t="shared" si="14"/>
        <v>Standard</v>
      </c>
      <c r="AE88" t="str">
        <f t="shared" si="15"/>
        <v>Chasing</v>
      </c>
      <c r="AF88">
        <f t="shared" si="16"/>
        <v>0</v>
      </c>
      <c r="AJ88" s="6"/>
    </row>
    <row r="89" spans="1:36" x14ac:dyDescent="0.35">
      <c r="A89">
        <v>392217</v>
      </c>
      <c r="B89" s="1">
        <v>39939</v>
      </c>
      <c r="C89">
        <v>8</v>
      </c>
      <c r="D89">
        <v>7</v>
      </c>
      <c r="E89">
        <v>2</v>
      </c>
      <c r="F89" t="s">
        <v>50</v>
      </c>
      <c r="G89">
        <v>8</v>
      </c>
      <c r="H89" t="s">
        <v>25</v>
      </c>
      <c r="I89">
        <v>0</v>
      </c>
      <c r="J89">
        <v>1</v>
      </c>
      <c r="K89">
        <v>0</v>
      </c>
      <c r="L89" t="s">
        <v>21</v>
      </c>
      <c r="M89">
        <v>19</v>
      </c>
      <c r="N89">
        <v>8</v>
      </c>
      <c r="O89">
        <v>57</v>
      </c>
      <c r="P89">
        <v>471</v>
      </c>
      <c r="Q89">
        <v>482</v>
      </c>
      <c r="R89" t="s">
        <v>51</v>
      </c>
      <c r="S89" t="s">
        <v>43</v>
      </c>
      <c r="T89" t="str">
        <f t="shared" si="9"/>
        <v>Supersport Park</v>
      </c>
      <c r="U89" t="str">
        <f t="shared" si="10"/>
        <v>Centurion</v>
      </c>
      <c r="V89" t="str">
        <f t="shared" si="11"/>
        <v>South Africa</v>
      </c>
      <c r="W89">
        <f t="shared" si="12"/>
        <v>2009</v>
      </c>
      <c r="X89">
        <f t="shared" si="13"/>
        <v>5</v>
      </c>
      <c r="Y89" t="str">
        <f>VLOOKUP(C89, Team_Lookup!$A:$C, 2, FALSE)</f>
        <v>Deccan Chargers</v>
      </c>
      <c r="Z89" t="str">
        <f>VLOOKUP(C89, Team_Lookup!$A:$C, 3, FALSE)</f>
        <v>DC</v>
      </c>
      <c r="AA89" t="str">
        <f>VLOOKUP(D89, Team_Lookup!$A:$C, 2, FALSE)</f>
        <v>Mumbai Indians</v>
      </c>
      <c r="AB89" t="str">
        <f>VLOOKUP(G89, Team_Lookup!$A:$C, 2, FALSE)</f>
        <v>Deccan Chargers</v>
      </c>
      <c r="AC89" t="str">
        <f>VLOOKUP(N89, Team_Lookup!$A:$C, 2, FALSE)</f>
        <v>Deccan Chargers</v>
      </c>
      <c r="AD89" t="str">
        <f t="shared" si="14"/>
        <v>Standard</v>
      </c>
      <c r="AE89" t="str">
        <f t="shared" si="15"/>
        <v>Defending</v>
      </c>
      <c r="AF89">
        <f t="shared" si="16"/>
        <v>1</v>
      </c>
      <c r="AJ89" s="6"/>
    </row>
    <row r="90" spans="1:36" x14ac:dyDescent="0.35">
      <c r="A90">
        <v>392218</v>
      </c>
      <c r="B90" s="1">
        <v>39940</v>
      </c>
      <c r="C90">
        <v>2</v>
      </c>
      <c r="D90">
        <v>5</v>
      </c>
      <c r="E90">
        <v>2</v>
      </c>
      <c r="F90" t="s">
        <v>50</v>
      </c>
      <c r="G90">
        <v>5</v>
      </c>
      <c r="H90" t="s">
        <v>20</v>
      </c>
      <c r="I90">
        <v>0</v>
      </c>
      <c r="J90">
        <v>1</v>
      </c>
      <c r="K90">
        <v>0</v>
      </c>
      <c r="L90" t="s">
        <v>28</v>
      </c>
      <c r="M90">
        <v>7</v>
      </c>
      <c r="N90">
        <v>5</v>
      </c>
      <c r="O90">
        <v>196</v>
      </c>
      <c r="P90">
        <v>486</v>
      </c>
      <c r="Q90">
        <v>476</v>
      </c>
      <c r="R90" t="s">
        <v>51</v>
      </c>
      <c r="S90" t="s">
        <v>43</v>
      </c>
      <c r="T90" t="str">
        <f t="shared" si="9"/>
        <v>Supersport Park</v>
      </c>
      <c r="U90" t="str">
        <f t="shared" si="10"/>
        <v>Centurion</v>
      </c>
      <c r="V90" t="str">
        <f t="shared" si="11"/>
        <v>South Africa</v>
      </c>
      <c r="W90">
        <f t="shared" si="12"/>
        <v>2009</v>
      </c>
      <c r="X90">
        <f t="shared" si="13"/>
        <v>5</v>
      </c>
      <c r="Y90" t="str">
        <f>VLOOKUP(C90, Team_Lookup!$A:$C, 2, FALSE)</f>
        <v>Royal Challengers Bangalore</v>
      </c>
      <c r="Z90" t="str">
        <f>VLOOKUP(C90, Team_Lookup!$A:$C, 3, FALSE)</f>
        <v>RCB</v>
      </c>
      <c r="AA90" t="str">
        <f>VLOOKUP(D90, Team_Lookup!$A:$C, 2, FALSE)</f>
        <v>Rajasthan Royals</v>
      </c>
      <c r="AB90" t="str">
        <f>VLOOKUP(G90, Team_Lookup!$A:$C, 2, FALSE)</f>
        <v>Rajasthan Royals</v>
      </c>
      <c r="AC90" t="str">
        <f>VLOOKUP(N90, Team_Lookup!$A:$C, 2, FALSE)</f>
        <v>Rajasthan Royals</v>
      </c>
      <c r="AD90" t="str">
        <f t="shared" si="14"/>
        <v>Standard</v>
      </c>
      <c r="AE90" t="str">
        <f t="shared" si="15"/>
        <v>Chasing</v>
      </c>
      <c r="AF90">
        <f t="shared" si="16"/>
        <v>1</v>
      </c>
      <c r="AJ90" s="6"/>
    </row>
    <row r="91" spans="1:36" x14ac:dyDescent="0.35">
      <c r="A91">
        <v>392219</v>
      </c>
      <c r="B91" s="1">
        <v>39940</v>
      </c>
      <c r="C91">
        <v>3</v>
      </c>
      <c r="D91">
        <v>4</v>
      </c>
      <c r="E91">
        <v>2</v>
      </c>
      <c r="F91" t="s">
        <v>50</v>
      </c>
      <c r="G91">
        <v>3</v>
      </c>
      <c r="H91" t="s">
        <v>25</v>
      </c>
      <c r="I91">
        <v>0</v>
      </c>
      <c r="J91">
        <v>1</v>
      </c>
      <c r="K91">
        <v>1</v>
      </c>
      <c r="L91" t="s">
        <v>21</v>
      </c>
      <c r="M91">
        <v>12</v>
      </c>
      <c r="N91">
        <v>3</v>
      </c>
      <c r="O91">
        <v>18</v>
      </c>
      <c r="P91">
        <v>476</v>
      </c>
      <c r="Q91">
        <v>516</v>
      </c>
      <c r="R91" t="s">
        <v>51</v>
      </c>
      <c r="S91" t="s">
        <v>43</v>
      </c>
      <c r="T91" t="str">
        <f t="shared" si="9"/>
        <v>Supersport Park</v>
      </c>
      <c r="U91" t="str">
        <f t="shared" si="10"/>
        <v>Centurion</v>
      </c>
      <c r="V91" t="str">
        <f t="shared" si="11"/>
        <v>South Africa</v>
      </c>
      <c r="W91">
        <f t="shared" si="12"/>
        <v>2009</v>
      </c>
      <c r="X91">
        <f t="shared" si="13"/>
        <v>5</v>
      </c>
      <c r="Y91" t="str">
        <f>VLOOKUP(C91, Team_Lookup!$A:$C, 2, FALSE)</f>
        <v>Chennai Super Kings</v>
      </c>
      <c r="Z91" t="str">
        <f>VLOOKUP(C91, Team_Lookup!$A:$C, 3, FALSE)</f>
        <v>CSK</v>
      </c>
      <c r="AA91" t="str">
        <f>VLOOKUP(D91, Team_Lookup!$A:$C, 2, FALSE)</f>
        <v>Kings XI Punjab</v>
      </c>
      <c r="AB91" t="str">
        <f>VLOOKUP(G91, Team_Lookup!$A:$C, 2, FALSE)</f>
        <v>Chennai Super Kings</v>
      </c>
      <c r="AC91" t="str">
        <f>VLOOKUP(N91, Team_Lookup!$A:$C, 2, FALSE)</f>
        <v>Chennai Super Kings</v>
      </c>
      <c r="AD91" t="str">
        <f t="shared" si="14"/>
        <v>Standard</v>
      </c>
      <c r="AE91" t="str">
        <f t="shared" si="15"/>
        <v>Defending</v>
      </c>
      <c r="AF91">
        <f t="shared" si="16"/>
        <v>1</v>
      </c>
      <c r="AJ91" s="6"/>
    </row>
    <row r="92" spans="1:36" x14ac:dyDescent="0.35">
      <c r="A92">
        <v>392220</v>
      </c>
      <c r="B92" s="1">
        <v>39941</v>
      </c>
      <c r="C92">
        <v>6</v>
      </c>
      <c r="D92">
        <v>7</v>
      </c>
      <c r="E92">
        <v>2</v>
      </c>
      <c r="F92" t="s">
        <v>52</v>
      </c>
      <c r="G92">
        <v>7</v>
      </c>
      <c r="H92" t="s">
        <v>25</v>
      </c>
      <c r="I92">
        <v>0</v>
      </c>
      <c r="J92">
        <v>1</v>
      </c>
      <c r="K92">
        <v>0</v>
      </c>
      <c r="L92" t="s">
        <v>28</v>
      </c>
      <c r="M92">
        <v>7</v>
      </c>
      <c r="N92">
        <v>6</v>
      </c>
      <c r="O92">
        <v>73</v>
      </c>
      <c r="P92">
        <v>481</v>
      </c>
      <c r="Q92">
        <v>488</v>
      </c>
      <c r="R92" t="s">
        <v>53</v>
      </c>
      <c r="S92" t="s">
        <v>43</v>
      </c>
      <c r="T92" t="str">
        <f t="shared" si="9"/>
        <v>Buffalo Park</v>
      </c>
      <c r="U92" t="str">
        <f t="shared" si="10"/>
        <v>East London</v>
      </c>
      <c r="V92" t="str">
        <f t="shared" si="11"/>
        <v>South Africa</v>
      </c>
      <c r="W92">
        <f t="shared" si="12"/>
        <v>2009</v>
      </c>
      <c r="X92">
        <f t="shared" si="13"/>
        <v>5</v>
      </c>
      <c r="Y92" t="str">
        <f>VLOOKUP(C92, Team_Lookup!$A:$C, 2, FALSE)</f>
        <v>Delhi Daredevils</v>
      </c>
      <c r="Z92" t="str">
        <f>VLOOKUP(C92, Team_Lookup!$A:$C, 3, FALSE)</f>
        <v>DD</v>
      </c>
      <c r="AA92" t="str">
        <f>VLOOKUP(D92, Team_Lookup!$A:$C, 2, FALSE)</f>
        <v>Mumbai Indians</v>
      </c>
      <c r="AB92" t="str">
        <f>VLOOKUP(G92, Team_Lookup!$A:$C, 2, FALSE)</f>
        <v>Mumbai Indians</v>
      </c>
      <c r="AC92" t="str">
        <f>VLOOKUP(N92, Team_Lookup!$A:$C, 2, FALSE)</f>
        <v>Delhi Daredevils</v>
      </c>
      <c r="AD92" t="str">
        <f t="shared" si="14"/>
        <v>Standard</v>
      </c>
      <c r="AE92" t="str">
        <f t="shared" si="15"/>
        <v>Chasing</v>
      </c>
      <c r="AF92">
        <f t="shared" si="16"/>
        <v>0</v>
      </c>
      <c r="AJ92" s="6"/>
    </row>
    <row r="93" spans="1:36" x14ac:dyDescent="0.35">
      <c r="A93">
        <v>392221</v>
      </c>
      <c r="B93" s="1">
        <v>39942</v>
      </c>
      <c r="C93">
        <v>8</v>
      </c>
      <c r="D93">
        <v>4</v>
      </c>
      <c r="E93">
        <v>2</v>
      </c>
      <c r="F93" t="s">
        <v>56</v>
      </c>
      <c r="G93">
        <v>4</v>
      </c>
      <c r="H93" t="s">
        <v>20</v>
      </c>
      <c r="I93">
        <v>0</v>
      </c>
      <c r="J93">
        <v>1</v>
      </c>
      <c r="K93">
        <v>0</v>
      </c>
      <c r="L93" t="s">
        <v>28</v>
      </c>
      <c r="M93">
        <v>3</v>
      </c>
      <c r="N93">
        <v>4</v>
      </c>
      <c r="O93">
        <v>64</v>
      </c>
      <c r="P93">
        <v>484</v>
      </c>
      <c r="Q93">
        <v>492</v>
      </c>
      <c r="R93" t="s">
        <v>57</v>
      </c>
      <c r="S93" t="s">
        <v>43</v>
      </c>
      <c r="T93" t="str">
        <f t="shared" si="9"/>
        <v>De Beers Diamond Oval</v>
      </c>
      <c r="U93" t="str">
        <f t="shared" si="10"/>
        <v>Kimberley</v>
      </c>
      <c r="V93" t="str">
        <f t="shared" si="11"/>
        <v>South Africa</v>
      </c>
      <c r="W93">
        <f t="shared" si="12"/>
        <v>2009</v>
      </c>
      <c r="X93">
        <f t="shared" si="13"/>
        <v>5</v>
      </c>
      <c r="Y93" t="str">
        <f>VLOOKUP(C93, Team_Lookup!$A:$C, 2, FALSE)</f>
        <v>Deccan Chargers</v>
      </c>
      <c r="Z93" t="str">
        <f>VLOOKUP(C93, Team_Lookup!$A:$C, 3, FALSE)</f>
        <v>DC</v>
      </c>
      <c r="AA93" t="str">
        <f>VLOOKUP(D93, Team_Lookup!$A:$C, 2, FALSE)</f>
        <v>Kings XI Punjab</v>
      </c>
      <c r="AB93" t="str">
        <f>VLOOKUP(G93, Team_Lookup!$A:$C, 2, FALSE)</f>
        <v>Kings XI Punjab</v>
      </c>
      <c r="AC93" t="str">
        <f>VLOOKUP(N93, Team_Lookup!$A:$C, 2, FALSE)</f>
        <v>Kings XI Punjab</v>
      </c>
      <c r="AD93" t="str">
        <f t="shared" si="14"/>
        <v>Standard</v>
      </c>
      <c r="AE93" t="str">
        <f t="shared" si="15"/>
        <v>Chasing</v>
      </c>
      <c r="AF93">
        <f t="shared" si="16"/>
        <v>1</v>
      </c>
      <c r="AJ93" s="6"/>
    </row>
    <row r="94" spans="1:36" x14ac:dyDescent="0.35">
      <c r="A94">
        <v>392222</v>
      </c>
      <c r="B94" s="1">
        <v>39942</v>
      </c>
      <c r="C94">
        <v>3</v>
      </c>
      <c r="D94">
        <v>5</v>
      </c>
      <c r="E94">
        <v>2</v>
      </c>
      <c r="F94" t="s">
        <v>56</v>
      </c>
      <c r="G94">
        <v>5</v>
      </c>
      <c r="H94" t="s">
        <v>25</v>
      </c>
      <c r="I94">
        <v>0</v>
      </c>
      <c r="J94">
        <v>1</v>
      </c>
      <c r="K94">
        <v>0</v>
      </c>
      <c r="L94" t="s">
        <v>28</v>
      </c>
      <c r="M94">
        <v>7</v>
      </c>
      <c r="N94">
        <v>3</v>
      </c>
      <c r="O94">
        <v>23</v>
      </c>
      <c r="P94">
        <v>484</v>
      </c>
      <c r="Q94">
        <v>482</v>
      </c>
      <c r="R94" t="s">
        <v>57</v>
      </c>
      <c r="S94" t="s">
        <v>43</v>
      </c>
      <c r="T94" t="str">
        <f t="shared" si="9"/>
        <v>De Beers Diamond Oval</v>
      </c>
      <c r="U94" t="str">
        <f t="shared" si="10"/>
        <v>Kimberley</v>
      </c>
      <c r="V94" t="str">
        <f t="shared" si="11"/>
        <v>South Africa</v>
      </c>
      <c r="W94">
        <f t="shared" si="12"/>
        <v>2009</v>
      </c>
      <c r="X94">
        <f t="shared" si="13"/>
        <v>5</v>
      </c>
      <c r="Y94" t="str">
        <f>VLOOKUP(C94, Team_Lookup!$A:$C, 2, FALSE)</f>
        <v>Chennai Super Kings</v>
      </c>
      <c r="Z94" t="str">
        <f>VLOOKUP(C94, Team_Lookup!$A:$C, 3, FALSE)</f>
        <v>CSK</v>
      </c>
      <c r="AA94" t="str">
        <f>VLOOKUP(D94, Team_Lookup!$A:$C, 2, FALSE)</f>
        <v>Rajasthan Royals</v>
      </c>
      <c r="AB94" t="str">
        <f>VLOOKUP(G94, Team_Lookup!$A:$C, 2, FALSE)</f>
        <v>Rajasthan Royals</v>
      </c>
      <c r="AC94" t="str">
        <f>VLOOKUP(N94, Team_Lookup!$A:$C, 2, FALSE)</f>
        <v>Chennai Super Kings</v>
      </c>
      <c r="AD94" t="str">
        <f t="shared" si="14"/>
        <v>Standard</v>
      </c>
      <c r="AE94" t="str">
        <f t="shared" si="15"/>
        <v>Chasing</v>
      </c>
      <c r="AF94">
        <f t="shared" si="16"/>
        <v>0</v>
      </c>
      <c r="AJ94" s="6"/>
    </row>
    <row r="95" spans="1:36" x14ac:dyDescent="0.35">
      <c r="A95">
        <v>392223</v>
      </c>
      <c r="B95" s="1">
        <v>39943</v>
      </c>
      <c r="C95">
        <v>2</v>
      </c>
      <c r="D95">
        <v>7</v>
      </c>
      <c r="E95">
        <v>2</v>
      </c>
      <c r="F95" t="s">
        <v>44</v>
      </c>
      <c r="G95">
        <v>7</v>
      </c>
      <c r="H95" t="s">
        <v>25</v>
      </c>
      <c r="I95">
        <v>0</v>
      </c>
      <c r="J95">
        <v>1</v>
      </c>
      <c r="K95">
        <v>0</v>
      </c>
      <c r="L95" t="s">
        <v>21</v>
      </c>
      <c r="M95">
        <v>16</v>
      </c>
      <c r="N95">
        <v>7</v>
      </c>
      <c r="O95">
        <v>154</v>
      </c>
      <c r="P95">
        <v>478</v>
      </c>
      <c r="Q95">
        <v>480</v>
      </c>
      <c r="R95" t="s">
        <v>45</v>
      </c>
      <c r="S95" t="s">
        <v>43</v>
      </c>
      <c r="T95" t="str">
        <f t="shared" si="9"/>
        <v>St George'S Park</v>
      </c>
      <c r="U95" t="str">
        <f t="shared" si="10"/>
        <v>Port Elizabeth</v>
      </c>
      <c r="V95" t="str">
        <f t="shared" si="11"/>
        <v>South Africa</v>
      </c>
      <c r="W95">
        <f t="shared" si="12"/>
        <v>2009</v>
      </c>
      <c r="X95">
        <f t="shared" si="13"/>
        <v>5</v>
      </c>
      <c r="Y95" t="str">
        <f>VLOOKUP(C95, Team_Lookup!$A:$C, 2, FALSE)</f>
        <v>Royal Challengers Bangalore</v>
      </c>
      <c r="Z95" t="str">
        <f>VLOOKUP(C95, Team_Lookup!$A:$C, 3, FALSE)</f>
        <v>RCB</v>
      </c>
      <c r="AA95" t="str">
        <f>VLOOKUP(D95, Team_Lookup!$A:$C, 2, FALSE)</f>
        <v>Mumbai Indians</v>
      </c>
      <c r="AB95" t="str">
        <f>VLOOKUP(G95, Team_Lookup!$A:$C, 2, FALSE)</f>
        <v>Mumbai Indians</v>
      </c>
      <c r="AC95" t="str">
        <f>VLOOKUP(N95, Team_Lookup!$A:$C, 2, FALSE)</f>
        <v>Mumbai Indians</v>
      </c>
      <c r="AD95" t="str">
        <f t="shared" si="14"/>
        <v>Standard</v>
      </c>
      <c r="AE95" t="str">
        <f t="shared" si="15"/>
        <v>Defending</v>
      </c>
      <c r="AF95">
        <f t="shared" si="16"/>
        <v>1</v>
      </c>
      <c r="AJ95" s="6"/>
    </row>
    <row r="96" spans="1:36" x14ac:dyDescent="0.35">
      <c r="A96">
        <v>392224</v>
      </c>
      <c r="B96" s="1">
        <v>39943</v>
      </c>
      <c r="C96">
        <v>6</v>
      </c>
      <c r="D96">
        <v>1</v>
      </c>
      <c r="E96">
        <v>2</v>
      </c>
      <c r="F96" t="s">
        <v>54</v>
      </c>
      <c r="G96">
        <v>6</v>
      </c>
      <c r="H96" t="s">
        <v>20</v>
      </c>
      <c r="I96">
        <v>0</v>
      </c>
      <c r="J96">
        <v>1</v>
      </c>
      <c r="K96">
        <v>0</v>
      </c>
      <c r="L96" t="s">
        <v>28</v>
      </c>
      <c r="M96">
        <v>7</v>
      </c>
      <c r="N96">
        <v>6</v>
      </c>
      <c r="O96">
        <v>136</v>
      </c>
      <c r="P96">
        <v>487</v>
      </c>
      <c r="Q96">
        <v>513</v>
      </c>
      <c r="R96" t="s">
        <v>55</v>
      </c>
      <c r="S96" t="s">
        <v>43</v>
      </c>
      <c r="T96" t="str">
        <f t="shared" si="9"/>
        <v>New Wanderers Stadium</v>
      </c>
      <c r="U96" t="str">
        <f t="shared" si="10"/>
        <v>Johannesburg</v>
      </c>
      <c r="V96" t="str">
        <f t="shared" si="11"/>
        <v>South Africa</v>
      </c>
      <c r="W96">
        <f t="shared" si="12"/>
        <v>2009</v>
      </c>
      <c r="X96">
        <f t="shared" si="13"/>
        <v>5</v>
      </c>
      <c r="Y96" t="str">
        <f>VLOOKUP(C96, Team_Lookup!$A:$C, 2, FALSE)</f>
        <v>Delhi Daredevils</v>
      </c>
      <c r="Z96" t="str">
        <f>VLOOKUP(C96, Team_Lookup!$A:$C, 3, FALSE)</f>
        <v>DD</v>
      </c>
      <c r="AA96" t="str">
        <f>VLOOKUP(D96, Team_Lookup!$A:$C, 2, FALSE)</f>
        <v>Kolkata Knight Riders</v>
      </c>
      <c r="AB96" t="str">
        <f>VLOOKUP(G96, Team_Lookup!$A:$C, 2, FALSE)</f>
        <v>Delhi Daredevils</v>
      </c>
      <c r="AC96" t="str">
        <f>VLOOKUP(N96, Team_Lookup!$A:$C, 2, FALSE)</f>
        <v>Delhi Daredevils</v>
      </c>
      <c r="AD96" t="str">
        <f t="shared" si="14"/>
        <v>Standard</v>
      </c>
      <c r="AE96" t="str">
        <f t="shared" si="15"/>
        <v>Chasing</v>
      </c>
      <c r="AF96">
        <f t="shared" si="16"/>
        <v>1</v>
      </c>
      <c r="AJ96" s="6"/>
    </row>
    <row r="97" spans="1:36" x14ac:dyDescent="0.35">
      <c r="A97">
        <v>392225</v>
      </c>
      <c r="B97" s="1">
        <v>39944</v>
      </c>
      <c r="C97">
        <v>8</v>
      </c>
      <c r="D97">
        <v>5</v>
      </c>
      <c r="E97">
        <v>2</v>
      </c>
      <c r="F97" t="s">
        <v>56</v>
      </c>
      <c r="G97">
        <v>8</v>
      </c>
      <c r="H97" t="s">
        <v>25</v>
      </c>
      <c r="I97">
        <v>0</v>
      </c>
      <c r="J97">
        <v>1</v>
      </c>
      <c r="K97">
        <v>0</v>
      </c>
      <c r="L97" t="s">
        <v>21</v>
      </c>
      <c r="M97">
        <v>53</v>
      </c>
      <c r="N97">
        <v>8</v>
      </c>
      <c r="O97">
        <v>147</v>
      </c>
      <c r="P97">
        <v>484</v>
      </c>
      <c r="Q97">
        <v>482</v>
      </c>
      <c r="R97" t="s">
        <v>57</v>
      </c>
      <c r="S97" t="s">
        <v>43</v>
      </c>
      <c r="T97" t="str">
        <f t="shared" si="9"/>
        <v>De Beers Diamond Oval</v>
      </c>
      <c r="U97" t="str">
        <f t="shared" si="10"/>
        <v>Kimberley</v>
      </c>
      <c r="V97" t="str">
        <f t="shared" si="11"/>
        <v>South Africa</v>
      </c>
      <c r="W97">
        <f t="shared" si="12"/>
        <v>2009</v>
      </c>
      <c r="X97">
        <f t="shared" si="13"/>
        <v>5</v>
      </c>
      <c r="Y97" t="str">
        <f>VLOOKUP(C97, Team_Lookup!$A:$C, 2, FALSE)</f>
        <v>Deccan Chargers</v>
      </c>
      <c r="Z97" t="str">
        <f>VLOOKUP(C97, Team_Lookup!$A:$C, 3, FALSE)</f>
        <v>DC</v>
      </c>
      <c r="AA97" t="str">
        <f>VLOOKUP(D97, Team_Lookup!$A:$C, 2, FALSE)</f>
        <v>Rajasthan Royals</v>
      </c>
      <c r="AB97" t="str">
        <f>VLOOKUP(G97, Team_Lookup!$A:$C, 2, FALSE)</f>
        <v>Deccan Chargers</v>
      </c>
      <c r="AC97" t="str">
        <f>VLOOKUP(N97, Team_Lookup!$A:$C, 2, FALSE)</f>
        <v>Deccan Chargers</v>
      </c>
      <c r="AD97" t="str">
        <f t="shared" si="14"/>
        <v>Standard</v>
      </c>
      <c r="AE97" t="str">
        <f t="shared" si="15"/>
        <v>Defending</v>
      </c>
      <c r="AF97">
        <f t="shared" si="16"/>
        <v>1</v>
      </c>
      <c r="AJ97" s="6"/>
    </row>
    <row r="98" spans="1:36" x14ac:dyDescent="0.35">
      <c r="A98">
        <v>392226</v>
      </c>
      <c r="B98" s="1">
        <v>39945</v>
      </c>
      <c r="C98">
        <v>2</v>
      </c>
      <c r="D98">
        <v>1</v>
      </c>
      <c r="E98">
        <v>2</v>
      </c>
      <c r="F98" t="s">
        <v>50</v>
      </c>
      <c r="G98">
        <v>2</v>
      </c>
      <c r="H98" t="s">
        <v>20</v>
      </c>
      <c r="I98">
        <v>0</v>
      </c>
      <c r="J98">
        <v>1</v>
      </c>
      <c r="K98">
        <v>0</v>
      </c>
      <c r="L98" t="s">
        <v>28</v>
      </c>
      <c r="M98">
        <v>6</v>
      </c>
      <c r="N98">
        <v>2</v>
      </c>
      <c r="O98">
        <v>52</v>
      </c>
      <c r="P98">
        <v>481</v>
      </c>
      <c r="Q98">
        <v>485</v>
      </c>
      <c r="R98" t="s">
        <v>51</v>
      </c>
      <c r="S98" t="s">
        <v>43</v>
      </c>
      <c r="T98" t="str">
        <f t="shared" si="9"/>
        <v>Supersport Park</v>
      </c>
      <c r="U98" t="str">
        <f t="shared" si="10"/>
        <v>Centurion</v>
      </c>
      <c r="V98" t="str">
        <f t="shared" si="11"/>
        <v>South Africa</v>
      </c>
      <c r="W98">
        <f t="shared" si="12"/>
        <v>2009</v>
      </c>
      <c r="X98">
        <f t="shared" si="13"/>
        <v>5</v>
      </c>
      <c r="Y98" t="str">
        <f>VLOOKUP(C98, Team_Lookup!$A:$C, 2, FALSE)</f>
        <v>Royal Challengers Bangalore</v>
      </c>
      <c r="Z98" t="str">
        <f>VLOOKUP(C98, Team_Lookup!$A:$C, 3, FALSE)</f>
        <v>RCB</v>
      </c>
      <c r="AA98" t="str">
        <f>VLOOKUP(D98, Team_Lookup!$A:$C, 2, FALSE)</f>
        <v>Kolkata Knight Riders</v>
      </c>
      <c r="AB98" t="str">
        <f>VLOOKUP(G98, Team_Lookup!$A:$C, 2, FALSE)</f>
        <v>Royal Challengers Bangalore</v>
      </c>
      <c r="AC98" t="str">
        <f>VLOOKUP(N98, Team_Lookup!$A:$C, 2, FALSE)</f>
        <v>Royal Challengers Bangalore</v>
      </c>
      <c r="AD98" t="str">
        <f t="shared" si="14"/>
        <v>Standard</v>
      </c>
      <c r="AE98" t="str">
        <f t="shared" si="15"/>
        <v>Chasing</v>
      </c>
      <c r="AF98">
        <f t="shared" si="16"/>
        <v>1</v>
      </c>
      <c r="AJ98" s="6"/>
    </row>
    <row r="99" spans="1:36" x14ac:dyDescent="0.35">
      <c r="A99">
        <v>392227</v>
      </c>
      <c r="B99" s="1">
        <v>39945</v>
      </c>
      <c r="C99">
        <v>4</v>
      </c>
      <c r="D99">
        <v>7</v>
      </c>
      <c r="E99">
        <v>2</v>
      </c>
      <c r="F99" t="s">
        <v>50</v>
      </c>
      <c r="G99">
        <v>4</v>
      </c>
      <c r="H99" t="s">
        <v>25</v>
      </c>
      <c r="I99">
        <v>0</v>
      </c>
      <c r="J99">
        <v>1</v>
      </c>
      <c r="K99">
        <v>0</v>
      </c>
      <c r="L99" t="s">
        <v>28</v>
      </c>
      <c r="M99">
        <v>8</v>
      </c>
      <c r="N99">
        <v>7</v>
      </c>
      <c r="O99">
        <v>50</v>
      </c>
      <c r="P99">
        <v>485</v>
      </c>
      <c r="Q99">
        <v>477</v>
      </c>
      <c r="R99" t="s">
        <v>51</v>
      </c>
      <c r="S99" t="s">
        <v>43</v>
      </c>
      <c r="T99" t="str">
        <f t="shared" si="9"/>
        <v>Supersport Park</v>
      </c>
      <c r="U99" t="str">
        <f t="shared" si="10"/>
        <v>Centurion</v>
      </c>
      <c r="V99" t="str">
        <f t="shared" si="11"/>
        <v>South Africa</v>
      </c>
      <c r="W99">
        <f t="shared" si="12"/>
        <v>2009</v>
      </c>
      <c r="X99">
        <f t="shared" si="13"/>
        <v>5</v>
      </c>
      <c r="Y99" t="str">
        <f>VLOOKUP(C99, Team_Lookup!$A:$C, 2, FALSE)</f>
        <v>Kings XI Punjab</v>
      </c>
      <c r="Z99" t="str">
        <f>VLOOKUP(C99, Team_Lookup!$A:$C, 3, FALSE)</f>
        <v>KXIP</v>
      </c>
      <c r="AA99" t="str">
        <f>VLOOKUP(D99, Team_Lookup!$A:$C, 2, FALSE)</f>
        <v>Mumbai Indians</v>
      </c>
      <c r="AB99" t="str">
        <f>VLOOKUP(G99, Team_Lookup!$A:$C, 2, FALSE)</f>
        <v>Kings XI Punjab</v>
      </c>
      <c r="AC99" t="str">
        <f>VLOOKUP(N99, Team_Lookup!$A:$C, 2, FALSE)</f>
        <v>Mumbai Indians</v>
      </c>
      <c r="AD99" t="str">
        <f t="shared" si="14"/>
        <v>Standard</v>
      </c>
      <c r="AE99" t="str">
        <f t="shared" si="15"/>
        <v>Chasing</v>
      </c>
      <c r="AF99">
        <f t="shared" si="16"/>
        <v>0</v>
      </c>
      <c r="AJ99" s="6"/>
    </row>
    <row r="100" spans="1:36" x14ac:dyDescent="0.35">
      <c r="A100">
        <v>392228</v>
      </c>
      <c r="B100" s="1">
        <v>39946</v>
      </c>
      <c r="C100">
        <v>8</v>
      </c>
      <c r="D100">
        <v>6</v>
      </c>
      <c r="E100">
        <v>2</v>
      </c>
      <c r="F100" t="s">
        <v>46</v>
      </c>
      <c r="G100">
        <v>8</v>
      </c>
      <c r="H100" t="s">
        <v>20</v>
      </c>
      <c r="I100">
        <v>0</v>
      </c>
      <c r="J100">
        <v>1</v>
      </c>
      <c r="K100">
        <v>0</v>
      </c>
      <c r="L100" t="s">
        <v>21</v>
      </c>
      <c r="M100">
        <v>12</v>
      </c>
      <c r="N100">
        <v>6</v>
      </c>
      <c r="O100">
        <v>89</v>
      </c>
      <c r="P100">
        <v>476</v>
      </c>
      <c r="Q100">
        <v>487</v>
      </c>
      <c r="R100" t="s">
        <v>47</v>
      </c>
      <c r="S100" t="s">
        <v>43</v>
      </c>
      <c r="T100" t="str">
        <f t="shared" si="9"/>
        <v>Kingsmead</v>
      </c>
      <c r="U100" t="str">
        <f t="shared" si="10"/>
        <v>Durban</v>
      </c>
      <c r="V100" t="str">
        <f t="shared" si="11"/>
        <v>South Africa</v>
      </c>
      <c r="W100">
        <f t="shared" si="12"/>
        <v>2009</v>
      </c>
      <c r="X100">
        <f t="shared" si="13"/>
        <v>5</v>
      </c>
      <c r="Y100" t="str">
        <f>VLOOKUP(C100, Team_Lookup!$A:$C, 2, FALSE)</f>
        <v>Deccan Chargers</v>
      </c>
      <c r="Z100" t="str">
        <f>VLOOKUP(C100, Team_Lookup!$A:$C, 3, FALSE)</f>
        <v>DC</v>
      </c>
      <c r="AA100" t="str">
        <f>VLOOKUP(D100, Team_Lookup!$A:$C, 2, FALSE)</f>
        <v>Delhi Daredevils</v>
      </c>
      <c r="AB100" t="str">
        <f>VLOOKUP(G100, Team_Lookup!$A:$C, 2, FALSE)</f>
        <v>Deccan Chargers</v>
      </c>
      <c r="AC100" t="str">
        <f>VLOOKUP(N100, Team_Lookup!$A:$C, 2, FALSE)</f>
        <v>Delhi Daredevils</v>
      </c>
      <c r="AD100" t="str">
        <f t="shared" si="14"/>
        <v>Standard</v>
      </c>
      <c r="AE100" t="str">
        <f t="shared" si="15"/>
        <v>Defending</v>
      </c>
      <c r="AF100">
        <f t="shared" si="16"/>
        <v>0</v>
      </c>
      <c r="AJ100" s="6"/>
    </row>
    <row r="101" spans="1:36" x14ac:dyDescent="0.35">
      <c r="A101">
        <v>392229</v>
      </c>
      <c r="B101" s="1">
        <v>39947</v>
      </c>
      <c r="C101">
        <v>2</v>
      </c>
      <c r="D101">
        <v>3</v>
      </c>
      <c r="E101">
        <v>2</v>
      </c>
      <c r="F101" t="s">
        <v>46</v>
      </c>
      <c r="G101">
        <v>3</v>
      </c>
      <c r="H101" t="s">
        <v>25</v>
      </c>
      <c r="I101">
        <v>0</v>
      </c>
      <c r="J101">
        <v>1</v>
      </c>
      <c r="K101">
        <v>0</v>
      </c>
      <c r="L101" t="s">
        <v>28</v>
      </c>
      <c r="M101">
        <v>2</v>
      </c>
      <c r="N101">
        <v>2</v>
      </c>
      <c r="O101">
        <v>52</v>
      </c>
      <c r="P101">
        <v>478</v>
      </c>
      <c r="Q101">
        <v>476</v>
      </c>
      <c r="R101" t="s">
        <v>47</v>
      </c>
      <c r="S101" t="s">
        <v>43</v>
      </c>
      <c r="T101" t="str">
        <f t="shared" si="9"/>
        <v>Kingsmead</v>
      </c>
      <c r="U101" t="str">
        <f t="shared" si="10"/>
        <v>Durban</v>
      </c>
      <c r="V101" t="str">
        <f t="shared" si="11"/>
        <v>South Africa</v>
      </c>
      <c r="W101">
        <f t="shared" si="12"/>
        <v>2009</v>
      </c>
      <c r="X101">
        <f t="shared" si="13"/>
        <v>5</v>
      </c>
      <c r="Y101" t="str">
        <f>VLOOKUP(C101, Team_Lookup!$A:$C, 2, FALSE)</f>
        <v>Royal Challengers Bangalore</v>
      </c>
      <c r="Z101" t="str">
        <f>VLOOKUP(C101, Team_Lookup!$A:$C, 3, FALSE)</f>
        <v>RCB</v>
      </c>
      <c r="AA101" t="str">
        <f>VLOOKUP(D101, Team_Lookup!$A:$C, 2, FALSE)</f>
        <v>Chennai Super Kings</v>
      </c>
      <c r="AB101" t="str">
        <f>VLOOKUP(G101, Team_Lookup!$A:$C, 2, FALSE)</f>
        <v>Chennai Super Kings</v>
      </c>
      <c r="AC101" t="str">
        <f>VLOOKUP(N101, Team_Lookup!$A:$C, 2, FALSE)</f>
        <v>Royal Challengers Bangalore</v>
      </c>
      <c r="AD101" t="str">
        <f t="shared" si="14"/>
        <v>Standard</v>
      </c>
      <c r="AE101" t="str">
        <f t="shared" si="15"/>
        <v>Chasing</v>
      </c>
      <c r="AF101">
        <f t="shared" si="16"/>
        <v>0</v>
      </c>
      <c r="AJ101" s="6"/>
    </row>
    <row r="102" spans="1:36" x14ac:dyDescent="0.35">
      <c r="A102">
        <v>392230</v>
      </c>
      <c r="B102" s="1">
        <v>39947</v>
      </c>
      <c r="C102">
        <v>7</v>
      </c>
      <c r="D102">
        <v>5</v>
      </c>
      <c r="E102">
        <v>2</v>
      </c>
      <c r="F102" t="s">
        <v>46</v>
      </c>
      <c r="G102">
        <v>5</v>
      </c>
      <c r="H102" t="s">
        <v>25</v>
      </c>
      <c r="I102">
        <v>0</v>
      </c>
      <c r="J102">
        <v>1</v>
      </c>
      <c r="K102">
        <v>0</v>
      </c>
      <c r="L102" t="s">
        <v>21</v>
      </c>
      <c r="M102">
        <v>2</v>
      </c>
      <c r="N102">
        <v>5</v>
      </c>
      <c r="O102">
        <v>38</v>
      </c>
      <c r="P102">
        <v>478</v>
      </c>
      <c r="Q102">
        <v>476</v>
      </c>
      <c r="R102" t="s">
        <v>47</v>
      </c>
      <c r="S102" t="s">
        <v>43</v>
      </c>
      <c r="T102" t="str">
        <f t="shared" si="9"/>
        <v>Kingsmead</v>
      </c>
      <c r="U102" t="str">
        <f t="shared" si="10"/>
        <v>Durban</v>
      </c>
      <c r="V102" t="str">
        <f t="shared" si="11"/>
        <v>South Africa</v>
      </c>
      <c r="W102">
        <f t="shared" si="12"/>
        <v>2009</v>
      </c>
      <c r="X102">
        <f t="shared" si="13"/>
        <v>5</v>
      </c>
      <c r="Y102" t="str">
        <f>VLOOKUP(C102, Team_Lookup!$A:$C, 2, FALSE)</f>
        <v>Mumbai Indians</v>
      </c>
      <c r="Z102" t="str">
        <f>VLOOKUP(C102, Team_Lookup!$A:$C, 3, FALSE)</f>
        <v>MI</v>
      </c>
      <c r="AA102" t="str">
        <f>VLOOKUP(D102, Team_Lookup!$A:$C, 2, FALSE)</f>
        <v>Rajasthan Royals</v>
      </c>
      <c r="AB102" t="str">
        <f>VLOOKUP(G102, Team_Lookup!$A:$C, 2, FALSE)</f>
        <v>Rajasthan Royals</v>
      </c>
      <c r="AC102" t="str">
        <f>VLOOKUP(N102, Team_Lookup!$A:$C, 2, FALSE)</f>
        <v>Rajasthan Royals</v>
      </c>
      <c r="AD102" t="str">
        <f t="shared" si="14"/>
        <v>Standard</v>
      </c>
      <c r="AE102" t="str">
        <f t="shared" si="15"/>
        <v>Defending</v>
      </c>
      <c r="AF102">
        <f t="shared" si="16"/>
        <v>1</v>
      </c>
      <c r="AJ102" s="6"/>
    </row>
    <row r="103" spans="1:36" x14ac:dyDescent="0.35">
      <c r="A103">
        <v>392231</v>
      </c>
      <c r="B103" s="1">
        <v>39948</v>
      </c>
      <c r="C103">
        <v>6</v>
      </c>
      <c r="D103">
        <v>4</v>
      </c>
      <c r="E103">
        <v>2</v>
      </c>
      <c r="F103" t="s">
        <v>58</v>
      </c>
      <c r="G103">
        <v>4</v>
      </c>
      <c r="H103" t="s">
        <v>20</v>
      </c>
      <c r="I103">
        <v>0</v>
      </c>
      <c r="J103">
        <v>1</v>
      </c>
      <c r="K103">
        <v>0</v>
      </c>
      <c r="L103" t="s">
        <v>28</v>
      </c>
      <c r="M103">
        <v>6</v>
      </c>
      <c r="N103">
        <v>4</v>
      </c>
      <c r="O103">
        <v>66</v>
      </c>
      <c r="P103">
        <v>482</v>
      </c>
      <c r="Q103">
        <v>475</v>
      </c>
      <c r="R103" t="s">
        <v>59</v>
      </c>
      <c r="S103" t="s">
        <v>43</v>
      </c>
      <c r="T103" t="str">
        <f t="shared" si="9"/>
        <v>Outsurance Oval</v>
      </c>
      <c r="U103" t="str">
        <f t="shared" si="10"/>
        <v>Bloemfontein</v>
      </c>
      <c r="V103" t="str">
        <f t="shared" si="11"/>
        <v>South Africa</v>
      </c>
      <c r="W103">
        <f t="shared" si="12"/>
        <v>2009</v>
      </c>
      <c r="X103">
        <f t="shared" si="13"/>
        <v>5</v>
      </c>
      <c r="Y103" t="str">
        <f>VLOOKUP(C103, Team_Lookup!$A:$C, 2, FALSE)</f>
        <v>Delhi Daredevils</v>
      </c>
      <c r="Z103" t="str">
        <f>VLOOKUP(C103, Team_Lookup!$A:$C, 3, FALSE)</f>
        <v>DD</v>
      </c>
      <c r="AA103" t="str">
        <f>VLOOKUP(D103, Team_Lookup!$A:$C, 2, FALSE)</f>
        <v>Kings XI Punjab</v>
      </c>
      <c r="AB103" t="str">
        <f>VLOOKUP(G103, Team_Lookup!$A:$C, 2, FALSE)</f>
        <v>Kings XI Punjab</v>
      </c>
      <c r="AC103" t="str">
        <f>VLOOKUP(N103, Team_Lookup!$A:$C, 2, FALSE)</f>
        <v>Kings XI Punjab</v>
      </c>
      <c r="AD103" t="str">
        <f t="shared" si="14"/>
        <v>Standard</v>
      </c>
      <c r="AE103" t="str">
        <f t="shared" si="15"/>
        <v>Chasing</v>
      </c>
      <c r="AF103">
        <f t="shared" si="16"/>
        <v>1</v>
      </c>
      <c r="AJ103" s="6"/>
    </row>
    <row r="104" spans="1:36" x14ac:dyDescent="0.35">
      <c r="A104">
        <v>392232</v>
      </c>
      <c r="B104" s="1">
        <v>39949</v>
      </c>
      <c r="C104">
        <v>3</v>
      </c>
      <c r="D104">
        <v>7</v>
      </c>
      <c r="E104">
        <v>2</v>
      </c>
      <c r="F104" t="s">
        <v>44</v>
      </c>
      <c r="G104">
        <v>7</v>
      </c>
      <c r="H104" t="s">
        <v>25</v>
      </c>
      <c r="I104">
        <v>0</v>
      </c>
      <c r="J104">
        <v>1</v>
      </c>
      <c r="K104">
        <v>0</v>
      </c>
      <c r="L104" t="s">
        <v>28</v>
      </c>
      <c r="M104">
        <v>7</v>
      </c>
      <c r="N104">
        <v>3</v>
      </c>
      <c r="O104">
        <v>18</v>
      </c>
      <c r="P104">
        <v>488</v>
      </c>
      <c r="Q104">
        <v>490</v>
      </c>
      <c r="R104" t="s">
        <v>45</v>
      </c>
      <c r="S104" t="s">
        <v>43</v>
      </c>
      <c r="T104" t="str">
        <f t="shared" si="9"/>
        <v>St George'S Park</v>
      </c>
      <c r="U104" t="str">
        <f t="shared" si="10"/>
        <v>Port Elizabeth</v>
      </c>
      <c r="V104" t="str">
        <f t="shared" si="11"/>
        <v>South Africa</v>
      </c>
      <c r="W104">
        <f t="shared" si="12"/>
        <v>2009</v>
      </c>
      <c r="X104">
        <f t="shared" si="13"/>
        <v>5</v>
      </c>
      <c r="Y104" t="str">
        <f>VLOOKUP(C104, Team_Lookup!$A:$C, 2, FALSE)</f>
        <v>Chennai Super Kings</v>
      </c>
      <c r="Z104" t="str">
        <f>VLOOKUP(C104, Team_Lookup!$A:$C, 3, FALSE)</f>
        <v>CSK</v>
      </c>
      <c r="AA104" t="str">
        <f>VLOOKUP(D104, Team_Lookup!$A:$C, 2, FALSE)</f>
        <v>Mumbai Indians</v>
      </c>
      <c r="AB104" t="str">
        <f>VLOOKUP(G104, Team_Lookup!$A:$C, 2, FALSE)</f>
        <v>Mumbai Indians</v>
      </c>
      <c r="AC104" t="str">
        <f>VLOOKUP(N104, Team_Lookup!$A:$C, 2, FALSE)</f>
        <v>Chennai Super Kings</v>
      </c>
      <c r="AD104" t="str">
        <f t="shared" si="14"/>
        <v>Standard</v>
      </c>
      <c r="AE104" t="str">
        <f t="shared" si="15"/>
        <v>Chasing</v>
      </c>
      <c r="AF104">
        <f t="shared" si="16"/>
        <v>0</v>
      </c>
      <c r="AJ104" s="6"/>
    </row>
    <row r="105" spans="1:36" x14ac:dyDescent="0.35">
      <c r="A105">
        <v>392233</v>
      </c>
      <c r="B105" s="1">
        <v>39949</v>
      </c>
      <c r="C105">
        <v>8</v>
      </c>
      <c r="D105">
        <v>1</v>
      </c>
      <c r="E105">
        <v>2</v>
      </c>
      <c r="F105" t="s">
        <v>54</v>
      </c>
      <c r="G105">
        <v>8</v>
      </c>
      <c r="H105" t="s">
        <v>20</v>
      </c>
      <c r="I105">
        <v>0</v>
      </c>
      <c r="J105">
        <v>1</v>
      </c>
      <c r="K105">
        <v>0</v>
      </c>
      <c r="L105" t="s">
        <v>28</v>
      </c>
      <c r="M105">
        <v>6</v>
      </c>
      <c r="N105">
        <v>8</v>
      </c>
      <c r="O105">
        <v>57</v>
      </c>
      <c r="P105">
        <v>477</v>
      </c>
      <c r="Q105">
        <v>489</v>
      </c>
      <c r="R105" t="s">
        <v>55</v>
      </c>
      <c r="S105" t="s">
        <v>43</v>
      </c>
      <c r="T105" t="str">
        <f t="shared" si="9"/>
        <v>New Wanderers Stadium</v>
      </c>
      <c r="U105" t="str">
        <f t="shared" si="10"/>
        <v>Johannesburg</v>
      </c>
      <c r="V105" t="str">
        <f t="shared" si="11"/>
        <v>South Africa</v>
      </c>
      <c r="W105">
        <f t="shared" si="12"/>
        <v>2009</v>
      </c>
      <c r="X105">
        <f t="shared" si="13"/>
        <v>5</v>
      </c>
      <c r="Y105" t="str">
        <f>VLOOKUP(C105, Team_Lookup!$A:$C, 2, FALSE)</f>
        <v>Deccan Chargers</v>
      </c>
      <c r="Z105" t="str">
        <f>VLOOKUP(C105, Team_Lookup!$A:$C, 3, FALSE)</f>
        <v>DC</v>
      </c>
      <c r="AA105" t="str">
        <f>VLOOKUP(D105, Team_Lookup!$A:$C, 2, FALSE)</f>
        <v>Kolkata Knight Riders</v>
      </c>
      <c r="AB105" t="str">
        <f>VLOOKUP(G105, Team_Lookup!$A:$C, 2, FALSE)</f>
        <v>Deccan Chargers</v>
      </c>
      <c r="AC105" t="str">
        <f>VLOOKUP(N105, Team_Lookup!$A:$C, 2, FALSE)</f>
        <v>Deccan Chargers</v>
      </c>
      <c r="AD105" t="str">
        <f t="shared" si="14"/>
        <v>Standard</v>
      </c>
      <c r="AE105" t="str">
        <f t="shared" si="15"/>
        <v>Chasing</v>
      </c>
      <c r="AF105">
        <f t="shared" si="16"/>
        <v>1</v>
      </c>
      <c r="AJ105" s="6"/>
    </row>
    <row r="106" spans="1:36" x14ac:dyDescent="0.35">
      <c r="A106">
        <v>392234</v>
      </c>
      <c r="B106" s="1">
        <v>39950</v>
      </c>
      <c r="C106">
        <v>8</v>
      </c>
      <c r="D106">
        <v>4</v>
      </c>
      <c r="E106">
        <v>2</v>
      </c>
      <c r="F106" t="s">
        <v>54</v>
      </c>
      <c r="G106">
        <v>8</v>
      </c>
      <c r="H106" t="s">
        <v>20</v>
      </c>
      <c r="I106">
        <v>0</v>
      </c>
      <c r="J106">
        <v>1</v>
      </c>
      <c r="K106">
        <v>0</v>
      </c>
      <c r="L106" t="s">
        <v>21</v>
      </c>
      <c r="M106">
        <v>1</v>
      </c>
      <c r="N106">
        <v>4</v>
      </c>
      <c r="O106">
        <v>27</v>
      </c>
      <c r="P106">
        <v>489</v>
      </c>
      <c r="Q106">
        <v>513</v>
      </c>
      <c r="R106" t="s">
        <v>55</v>
      </c>
      <c r="S106" t="s">
        <v>43</v>
      </c>
      <c r="T106" t="str">
        <f t="shared" si="9"/>
        <v>New Wanderers Stadium</v>
      </c>
      <c r="U106" t="str">
        <f t="shared" si="10"/>
        <v>Johannesburg</v>
      </c>
      <c r="V106" t="str">
        <f t="shared" si="11"/>
        <v>South Africa</v>
      </c>
      <c r="W106">
        <f t="shared" si="12"/>
        <v>2009</v>
      </c>
      <c r="X106">
        <f t="shared" si="13"/>
        <v>5</v>
      </c>
      <c r="Y106" t="str">
        <f>VLOOKUP(C106, Team_Lookup!$A:$C, 2, FALSE)</f>
        <v>Deccan Chargers</v>
      </c>
      <c r="Z106" t="str">
        <f>VLOOKUP(C106, Team_Lookup!$A:$C, 3, FALSE)</f>
        <v>DC</v>
      </c>
      <c r="AA106" t="str">
        <f>VLOOKUP(D106, Team_Lookup!$A:$C, 2, FALSE)</f>
        <v>Kings XI Punjab</v>
      </c>
      <c r="AB106" t="str">
        <f>VLOOKUP(G106, Team_Lookup!$A:$C, 2, FALSE)</f>
        <v>Deccan Chargers</v>
      </c>
      <c r="AC106" t="str">
        <f>VLOOKUP(N106, Team_Lookup!$A:$C, 2, FALSE)</f>
        <v>Kings XI Punjab</v>
      </c>
      <c r="AD106" t="str">
        <f t="shared" si="14"/>
        <v>Standard</v>
      </c>
      <c r="AE106" t="str">
        <f t="shared" si="15"/>
        <v>Defending</v>
      </c>
      <c r="AF106">
        <f t="shared" si="16"/>
        <v>0</v>
      </c>
      <c r="AJ106" s="6"/>
    </row>
    <row r="107" spans="1:36" x14ac:dyDescent="0.35">
      <c r="A107">
        <v>392235</v>
      </c>
      <c r="B107" s="1">
        <v>39950</v>
      </c>
      <c r="C107">
        <v>6</v>
      </c>
      <c r="D107">
        <v>5</v>
      </c>
      <c r="E107">
        <v>2</v>
      </c>
      <c r="F107" t="s">
        <v>58</v>
      </c>
      <c r="G107">
        <v>6</v>
      </c>
      <c r="H107" t="s">
        <v>25</v>
      </c>
      <c r="I107">
        <v>0</v>
      </c>
      <c r="J107">
        <v>1</v>
      </c>
      <c r="K107">
        <v>0</v>
      </c>
      <c r="L107" t="s">
        <v>21</v>
      </c>
      <c r="M107">
        <v>14</v>
      </c>
      <c r="N107">
        <v>6</v>
      </c>
      <c r="O107">
        <v>110</v>
      </c>
      <c r="P107">
        <v>485</v>
      </c>
      <c r="Q107">
        <v>475</v>
      </c>
      <c r="R107" t="s">
        <v>59</v>
      </c>
      <c r="S107" t="s">
        <v>43</v>
      </c>
      <c r="T107" t="str">
        <f t="shared" si="9"/>
        <v>Outsurance Oval</v>
      </c>
      <c r="U107" t="str">
        <f t="shared" si="10"/>
        <v>Bloemfontein</v>
      </c>
      <c r="V107" t="str">
        <f t="shared" si="11"/>
        <v>South Africa</v>
      </c>
      <c r="W107">
        <f t="shared" si="12"/>
        <v>2009</v>
      </c>
      <c r="X107">
        <f t="shared" si="13"/>
        <v>5</v>
      </c>
      <c r="Y107" t="str">
        <f>VLOOKUP(C107, Team_Lookup!$A:$C, 2, FALSE)</f>
        <v>Delhi Daredevils</v>
      </c>
      <c r="Z107" t="str">
        <f>VLOOKUP(C107, Team_Lookup!$A:$C, 3, FALSE)</f>
        <v>DD</v>
      </c>
      <c r="AA107" t="str">
        <f>VLOOKUP(D107, Team_Lookup!$A:$C, 2, FALSE)</f>
        <v>Rajasthan Royals</v>
      </c>
      <c r="AB107" t="str">
        <f>VLOOKUP(G107, Team_Lookup!$A:$C, 2, FALSE)</f>
        <v>Delhi Daredevils</v>
      </c>
      <c r="AC107" t="str">
        <f>VLOOKUP(N107, Team_Lookup!$A:$C, 2, FALSE)</f>
        <v>Delhi Daredevils</v>
      </c>
      <c r="AD107" t="str">
        <f t="shared" si="14"/>
        <v>Standard</v>
      </c>
      <c r="AE107" t="str">
        <f t="shared" si="15"/>
        <v>Defending</v>
      </c>
      <c r="AF107">
        <f t="shared" si="16"/>
        <v>1</v>
      </c>
      <c r="AJ107" s="6"/>
    </row>
    <row r="108" spans="1:36" x14ac:dyDescent="0.35">
      <c r="A108">
        <v>392236</v>
      </c>
      <c r="B108" s="1">
        <v>39951</v>
      </c>
      <c r="C108">
        <v>3</v>
      </c>
      <c r="D108">
        <v>1</v>
      </c>
      <c r="E108">
        <v>2</v>
      </c>
      <c r="F108" t="s">
        <v>50</v>
      </c>
      <c r="G108">
        <v>3</v>
      </c>
      <c r="H108" t="s">
        <v>25</v>
      </c>
      <c r="I108">
        <v>0</v>
      </c>
      <c r="J108">
        <v>1</v>
      </c>
      <c r="K108">
        <v>0</v>
      </c>
      <c r="L108" t="s">
        <v>28</v>
      </c>
      <c r="M108">
        <v>7</v>
      </c>
      <c r="N108">
        <v>1</v>
      </c>
      <c r="O108">
        <v>104</v>
      </c>
      <c r="P108">
        <v>490</v>
      </c>
      <c r="Q108">
        <v>513</v>
      </c>
      <c r="R108" t="s">
        <v>51</v>
      </c>
      <c r="S108" t="s">
        <v>43</v>
      </c>
      <c r="T108" t="str">
        <f t="shared" si="9"/>
        <v>Supersport Park</v>
      </c>
      <c r="U108" t="str">
        <f t="shared" si="10"/>
        <v>Centurion</v>
      </c>
      <c r="V108" t="str">
        <f t="shared" si="11"/>
        <v>South Africa</v>
      </c>
      <c r="W108">
        <f t="shared" si="12"/>
        <v>2009</v>
      </c>
      <c r="X108">
        <f t="shared" si="13"/>
        <v>5</v>
      </c>
      <c r="Y108" t="str">
        <f>VLOOKUP(C108, Team_Lookup!$A:$C, 2, FALSE)</f>
        <v>Chennai Super Kings</v>
      </c>
      <c r="Z108" t="str">
        <f>VLOOKUP(C108, Team_Lookup!$A:$C, 3, FALSE)</f>
        <v>CSK</v>
      </c>
      <c r="AA108" t="str">
        <f>VLOOKUP(D108, Team_Lookup!$A:$C, 2, FALSE)</f>
        <v>Kolkata Knight Riders</v>
      </c>
      <c r="AB108" t="str">
        <f>VLOOKUP(G108, Team_Lookup!$A:$C, 2, FALSE)</f>
        <v>Chennai Super Kings</v>
      </c>
      <c r="AC108" t="str">
        <f>VLOOKUP(N108, Team_Lookup!$A:$C, 2, FALSE)</f>
        <v>Kolkata Knight Riders</v>
      </c>
      <c r="AD108" t="str">
        <f t="shared" si="14"/>
        <v>Standard</v>
      </c>
      <c r="AE108" t="str">
        <f t="shared" si="15"/>
        <v>Chasing</v>
      </c>
      <c r="AF108">
        <f t="shared" si="16"/>
        <v>0</v>
      </c>
      <c r="AJ108" s="6"/>
    </row>
    <row r="109" spans="1:36" x14ac:dyDescent="0.35">
      <c r="A109">
        <v>392237</v>
      </c>
      <c r="B109" s="1">
        <v>39952</v>
      </c>
      <c r="C109">
        <v>2</v>
      </c>
      <c r="D109">
        <v>6</v>
      </c>
      <c r="E109">
        <v>2</v>
      </c>
      <c r="F109" t="s">
        <v>54</v>
      </c>
      <c r="G109">
        <v>6</v>
      </c>
      <c r="H109" t="s">
        <v>25</v>
      </c>
      <c r="I109">
        <v>0</v>
      </c>
      <c r="J109">
        <v>1</v>
      </c>
      <c r="K109">
        <v>0</v>
      </c>
      <c r="L109" t="s">
        <v>28</v>
      </c>
      <c r="M109">
        <v>7</v>
      </c>
      <c r="N109">
        <v>2</v>
      </c>
      <c r="O109">
        <v>9</v>
      </c>
      <c r="P109">
        <v>475</v>
      </c>
      <c r="Q109">
        <v>513</v>
      </c>
      <c r="R109" t="s">
        <v>55</v>
      </c>
      <c r="S109" t="s">
        <v>43</v>
      </c>
      <c r="T109" t="str">
        <f t="shared" si="9"/>
        <v>New Wanderers Stadium</v>
      </c>
      <c r="U109" t="str">
        <f t="shared" si="10"/>
        <v>Johannesburg</v>
      </c>
      <c r="V109" t="str">
        <f t="shared" si="11"/>
        <v>South Africa</v>
      </c>
      <c r="W109">
        <f t="shared" si="12"/>
        <v>2009</v>
      </c>
      <c r="X109">
        <f t="shared" si="13"/>
        <v>5</v>
      </c>
      <c r="Y109" t="str">
        <f>VLOOKUP(C109, Team_Lookup!$A:$C, 2, FALSE)</f>
        <v>Royal Challengers Bangalore</v>
      </c>
      <c r="Z109" t="str">
        <f>VLOOKUP(C109, Team_Lookup!$A:$C, 3, FALSE)</f>
        <v>RCB</v>
      </c>
      <c r="AA109" t="str">
        <f>VLOOKUP(D109, Team_Lookup!$A:$C, 2, FALSE)</f>
        <v>Delhi Daredevils</v>
      </c>
      <c r="AB109" t="str">
        <f>VLOOKUP(G109, Team_Lookup!$A:$C, 2, FALSE)</f>
        <v>Delhi Daredevils</v>
      </c>
      <c r="AC109" t="str">
        <f>VLOOKUP(N109, Team_Lookup!$A:$C, 2, FALSE)</f>
        <v>Royal Challengers Bangalore</v>
      </c>
      <c r="AD109" t="str">
        <f t="shared" si="14"/>
        <v>Standard</v>
      </c>
      <c r="AE109" t="str">
        <f t="shared" si="15"/>
        <v>Chasing</v>
      </c>
      <c r="AF109">
        <f t="shared" si="16"/>
        <v>0</v>
      </c>
      <c r="AJ109" s="6"/>
    </row>
    <row r="110" spans="1:36" x14ac:dyDescent="0.35">
      <c r="A110">
        <v>392238</v>
      </c>
      <c r="B110" s="1">
        <v>39953</v>
      </c>
      <c r="C110">
        <v>1</v>
      </c>
      <c r="D110">
        <v>5</v>
      </c>
      <c r="E110">
        <v>2</v>
      </c>
      <c r="F110" t="s">
        <v>46</v>
      </c>
      <c r="G110">
        <v>1</v>
      </c>
      <c r="H110" t="s">
        <v>20</v>
      </c>
      <c r="I110">
        <v>0</v>
      </c>
      <c r="J110">
        <v>1</v>
      </c>
      <c r="K110">
        <v>0</v>
      </c>
      <c r="L110" t="s">
        <v>28</v>
      </c>
      <c r="M110">
        <v>4</v>
      </c>
      <c r="N110">
        <v>1</v>
      </c>
      <c r="O110">
        <v>63</v>
      </c>
      <c r="P110">
        <v>480</v>
      </c>
      <c r="Q110">
        <v>490</v>
      </c>
      <c r="R110" t="s">
        <v>47</v>
      </c>
      <c r="S110" t="s">
        <v>43</v>
      </c>
      <c r="T110" t="str">
        <f t="shared" si="9"/>
        <v>Kingsmead</v>
      </c>
      <c r="U110" t="str">
        <f t="shared" si="10"/>
        <v>Durban</v>
      </c>
      <c r="V110" t="str">
        <f t="shared" si="11"/>
        <v>South Africa</v>
      </c>
      <c r="W110">
        <f t="shared" si="12"/>
        <v>2009</v>
      </c>
      <c r="X110">
        <f t="shared" si="13"/>
        <v>5</v>
      </c>
      <c r="Y110" t="str">
        <f>VLOOKUP(C110, Team_Lookup!$A:$C, 2, FALSE)</f>
        <v>Kolkata Knight Riders</v>
      </c>
      <c r="Z110" t="str">
        <f>VLOOKUP(C110, Team_Lookup!$A:$C, 3, FALSE)</f>
        <v>KKR</v>
      </c>
      <c r="AA110" t="str">
        <f>VLOOKUP(D110, Team_Lookup!$A:$C, 2, FALSE)</f>
        <v>Rajasthan Royals</v>
      </c>
      <c r="AB110" t="str">
        <f>VLOOKUP(G110, Team_Lookup!$A:$C, 2, FALSE)</f>
        <v>Kolkata Knight Riders</v>
      </c>
      <c r="AC110" t="str">
        <f>VLOOKUP(N110, Team_Lookup!$A:$C, 2, FALSE)</f>
        <v>Kolkata Knight Riders</v>
      </c>
      <c r="AD110" t="str">
        <f t="shared" si="14"/>
        <v>Standard</v>
      </c>
      <c r="AE110" t="str">
        <f t="shared" si="15"/>
        <v>Chasing</v>
      </c>
      <c r="AF110">
        <f t="shared" si="16"/>
        <v>1</v>
      </c>
      <c r="AJ110" s="6"/>
    </row>
    <row r="111" spans="1:36" x14ac:dyDescent="0.35">
      <c r="A111">
        <v>392239</v>
      </c>
      <c r="B111" s="1">
        <v>39953</v>
      </c>
      <c r="C111">
        <v>3</v>
      </c>
      <c r="D111">
        <v>4</v>
      </c>
      <c r="E111">
        <v>2</v>
      </c>
      <c r="F111" t="s">
        <v>46</v>
      </c>
      <c r="G111">
        <v>3</v>
      </c>
      <c r="H111" t="s">
        <v>25</v>
      </c>
      <c r="I111">
        <v>0</v>
      </c>
      <c r="J111">
        <v>1</v>
      </c>
      <c r="K111">
        <v>0</v>
      </c>
      <c r="L111" t="s">
        <v>21</v>
      </c>
      <c r="M111">
        <v>24</v>
      </c>
      <c r="N111">
        <v>3</v>
      </c>
      <c r="O111">
        <v>121</v>
      </c>
      <c r="P111">
        <v>480</v>
      </c>
      <c r="Q111">
        <v>490</v>
      </c>
      <c r="R111" t="s">
        <v>47</v>
      </c>
      <c r="S111" t="s">
        <v>43</v>
      </c>
      <c r="T111" t="str">
        <f t="shared" si="9"/>
        <v>Kingsmead</v>
      </c>
      <c r="U111" t="str">
        <f t="shared" si="10"/>
        <v>Durban</v>
      </c>
      <c r="V111" t="str">
        <f t="shared" si="11"/>
        <v>South Africa</v>
      </c>
      <c r="W111">
        <f t="shared" si="12"/>
        <v>2009</v>
      </c>
      <c r="X111">
        <f t="shared" si="13"/>
        <v>5</v>
      </c>
      <c r="Y111" t="str">
        <f>VLOOKUP(C111, Team_Lookup!$A:$C, 2, FALSE)</f>
        <v>Chennai Super Kings</v>
      </c>
      <c r="Z111" t="str">
        <f>VLOOKUP(C111, Team_Lookup!$A:$C, 3, FALSE)</f>
        <v>CSK</v>
      </c>
      <c r="AA111" t="str">
        <f>VLOOKUP(D111, Team_Lookup!$A:$C, 2, FALSE)</f>
        <v>Kings XI Punjab</v>
      </c>
      <c r="AB111" t="str">
        <f>VLOOKUP(G111, Team_Lookup!$A:$C, 2, FALSE)</f>
        <v>Chennai Super Kings</v>
      </c>
      <c r="AC111" t="str">
        <f>VLOOKUP(N111, Team_Lookup!$A:$C, 2, FALSE)</f>
        <v>Chennai Super Kings</v>
      </c>
      <c r="AD111" t="str">
        <f t="shared" si="14"/>
        <v>Standard</v>
      </c>
      <c r="AE111" t="str">
        <f t="shared" si="15"/>
        <v>Defending</v>
      </c>
      <c r="AF111">
        <f t="shared" si="16"/>
        <v>1</v>
      </c>
      <c r="AJ111" s="6"/>
    </row>
    <row r="112" spans="1:36" x14ac:dyDescent="0.35">
      <c r="A112">
        <v>392240</v>
      </c>
      <c r="B112" s="1">
        <v>39954</v>
      </c>
      <c r="C112">
        <v>6</v>
      </c>
      <c r="D112">
        <v>7</v>
      </c>
      <c r="E112">
        <v>2</v>
      </c>
      <c r="F112" t="s">
        <v>50</v>
      </c>
      <c r="G112">
        <v>6</v>
      </c>
      <c r="H112" t="s">
        <v>20</v>
      </c>
      <c r="I112">
        <v>0</v>
      </c>
      <c r="J112">
        <v>1</v>
      </c>
      <c r="K112">
        <v>0</v>
      </c>
      <c r="L112" t="s">
        <v>28</v>
      </c>
      <c r="M112">
        <v>4</v>
      </c>
      <c r="N112">
        <v>6</v>
      </c>
      <c r="O112">
        <v>41</v>
      </c>
      <c r="P112">
        <v>475</v>
      </c>
      <c r="Q112">
        <v>489</v>
      </c>
      <c r="R112" t="s">
        <v>51</v>
      </c>
      <c r="S112" t="s">
        <v>43</v>
      </c>
      <c r="T112" t="str">
        <f t="shared" si="9"/>
        <v>Supersport Park</v>
      </c>
      <c r="U112" t="str">
        <f t="shared" si="10"/>
        <v>Centurion</v>
      </c>
      <c r="V112" t="str">
        <f t="shared" si="11"/>
        <v>South Africa</v>
      </c>
      <c r="W112">
        <f t="shared" si="12"/>
        <v>2009</v>
      </c>
      <c r="X112">
        <f t="shared" si="13"/>
        <v>5</v>
      </c>
      <c r="Y112" t="str">
        <f>VLOOKUP(C112, Team_Lookup!$A:$C, 2, FALSE)</f>
        <v>Delhi Daredevils</v>
      </c>
      <c r="Z112" t="str">
        <f>VLOOKUP(C112, Team_Lookup!$A:$C, 3, FALSE)</f>
        <v>DD</v>
      </c>
      <c r="AA112" t="str">
        <f>VLOOKUP(D112, Team_Lookup!$A:$C, 2, FALSE)</f>
        <v>Mumbai Indians</v>
      </c>
      <c r="AB112" t="str">
        <f>VLOOKUP(G112, Team_Lookup!$A:$C, 2, FALSE)</f>
        <v>Delhi Daredevils</v>
      </c>
      <c r="AC112" t="str">
        <f>VLOOKUP(N112, Team_Lookup!$A:$C, 2, FALSE)</f>
        <v>Delhi Daredevils</v>
      </c>
      <c r="AD112" t="str">
        <f t="shared" si="14"/>
        <v>Standard</v>
      </c>
      <c r="AE112" t="str">
        <f t="shared" si="15"/>
        <v>Chasing</v>
      </c>
      <c r="AF112">
        <f t="shared" si="16"/>
        <v>1</v>
      </c>
      <c r="AJ112" s="6"/>
    </row>
    <row r="113" spans="1:36" x14ac:dyDescent="0.35">
      <c r="A113">
        <v>392241</v>
      </c>
      <c r="B113" s="1">
        <v>39954</v>
      </c>
      <c r="C113">
        <v>2</v>
      </c>
      <c r="D113">
        <v>8</v>
      </c>
      <c r="E113">
        <v>2</v>
      </c>
      <c r="F113" t="s">
        <v>50</v>
      </c>
      <c r="G113">
        <v>2</v>
      </c>
      <c r="H113" t="s">
        <v>25</v>
      </c>
      <c r="I113">
        <v>0</v>
      </c>
      <c r="J113">
        <v>1</v>
      </c>
      <c r="K113">
        <v>0</v>
      </c>
      <c r="L113" t="s">
        <v>21</v>
      </c>
      <c r="M113">
        <v>12</v>
      </c>
      <c r="N113">
        <v>2</v>
      </c>
      <c r="O113">
        <v>96</v>
      </c>
      <c r="P113">
        <v>475</v>
      </c>
      <c r="Q113">
        <v>489</v>
      </c>
      <c r="R113" t="s">
        <v>51</v>
      </c>
      <c r="S113" t="s">
        <v>43</v>
      </c>
      <c r="T113" t="str">
        <f t="shared" si="9"/>
        <v>Supersport Park</v>
      </c>
      <c r="U113" t="str">
        <f t="shared" si="10"/>
        <v>Centurion</v>
      </c>
      <c r="V113" t="str">
        <f t="shared" si="11"/>
        <v>South Africa</v>
      </c>
      <c r="W113">
        <f t="shared" si="12"/>
        <v>2009</v>
      </c>
      <c r="X113">
        <f t="shared" si="13"/>
        <v>5</v>
      </c>
      <c r="Y113" t="str">
        <f>VLOOKUP(C113, Team_Lookup!$A:$C, 2, FALSE)</f>
        <v>Royal Challengers Bangalore</v>
      </c>
      <c r="Z113" t="str">
        <f>VLOOKUP(C113, Team_Lookup!$A:$C, 3, FALSE)</f>
        <v>RCB</v>
      </c>
      <c r="AA113" t="str">
        <f>VLOOKUP(D113, Team_Lookup!$A:$C, 2, FALSE)</f>
        <v>Deccan Chargers</v>
      </c>
      <c r="AB113" t="str">
        <f>VLOOKUP(G113, Team_Lookup!$A:$C, 2, FALSE)</f>
        <v>Royal Challengers Bangalore</v>
      </c>
      <c r="AC113" t="str">
        <f>VLOOKUP(N113, Team_Lookup!$A:$C, 2, FALSE)</f>
        <v>Royal Challengers Bangalore</v>
      </c>
      <c r="AD113" t="str">
        <f t="shared" si="14"/>
        <v>Standard</v>
      </c>
      <c r="AE113" t="str">
        <f t="shared" si="15"/>
        <v>Defending</v>
      </c>
      <c r="AF113">
        <f t="shared" si="16"/>
        <v>1</v>
      </c>
      <c r="AJ113" s="6"/>
    </row>
    <row r="114" spans="1:36" x14ac:dyDescent="0.35">
      <c r="A114">
        <v>392242</v>
      </c>
      <c r="B114" s="1">
        <v>39955</v>
      </c>
      <c r="C114">
        <v>6</v>
      </c>
      <c r="D114">
        <v>8</v>
      </c>
      <c r="E114">
        <v>2</v>
      </c>
      <c r="F114" t="s">
        <v>50</v>
      </c>
      <c r="G114">
        <v>8</v>
      </c>
      <c r="H114" t="s">
        <v>20</v>
      </c>
      <c r="I114">
        <v>0</v>
      </c>
      <c r="J114">
        <v>1</v>
      </c>
      <c r="K114">
        <v>0</v>
      </c>
      <c r="L114" t="s">
        <v>28</v>
      </c>
      <c r="M114">
        <v>6</v>
      </c>
      <c r="N114">
        <v>8</v>
      </c>
      <c r="O114">
        <v>53</v>
      </c>
      <c r="P114">
        <v>478</v>
      </c>
      <c r="Q114">
        <v>476</v>
      </c>
      <c r="R114" t="s">
        <v>51</v>
      </c>
      <c r="S114" t="s">
        <v>43</v>
      </c>
      <c r="T114" t="str">
        <f t="shared" si="9"/>
        <v>Supersport Park</v>
      </c>
      <c r="U114" t="str">
        <f t="shared" si="10"/>
        <v>Centurion</v>
      </c>
      <c r="V114" t="str">
        <f t="shared" si="11"/>
        <v>South Africa</v>
      </c>
      <c r="W114">
        <f t="shared" si="12"/>
        <v>2009</v>
      </c>
      <c r="X114">
        <f t="shared" si="13"/>
        <v>5</v>
      </c>
      <c r="Y114" t="str">
        <f>VLOOKUP(C114, Team_Lookup!$A:$C, 2, FALSE)</f>
        <v>Delhi Daredevils</v>
      </c>
      <c r="Z114" t="str">
        <f>VLOOKUP(C114, Team_Lookup!$A:$C, 3, FALSE)</f>
        <v>DD</v>
      </c>
      <c r="AA114" t="str">
        <f>VLOOKUP(D114, Team_Lookup!$A:$C, 2, FALSE)</f>
        <v>Deccan Chargers</v>
      </c>
      <c r="AB114" t="str">
        <f>VLOOKUP(G114, Team_Lookup!$A:$C, 2, FALSE)</f>
        <v>Deccan Chargers</v>
      </c>
      <c r="AC114" t="str">
        <f>VLOOKUP(N114, Team_Lookup!$A:$C, 2, FALSE)</f>
        <v>Deccan Chargers</v>
      </c>
      <c r="AD114" t="str">
        <f t="shared" si="14"/>
        <v>Standard</v>
      </c>
      <c r="AE114" t="str">
        <f t="shared" si="15"/>
        <v>Chasing</v>
      </c>
      <c r="AF114">
        <f t="shared" si="16"/>
        <v>1</v>
      </c>
      <c r="AJ114" s="6"/>
    </row>
    <row r="115" spans="1:36" x14ac:dyDescent="0.35">
      <c r="A115">
        <v>392243</v>
      </c>
      <c r="B115" s="1">
        <v>39956</v>
      </c>
      <c r="C115">
        <v>2</v>
      </c>
      <c r="D115">
        <v>3</v>
      </c>
      <c r="E115">
        <v>2</v>
      </c>
      <c r="F115" t="s">
        <v>54</v>
      </c>
      <c r="G115">
        <v>2</v>
      </c>
      <c r="H115" t="s">
        <v>20</v>
      </c>
      <c r="I115">
        <v>0</v>
      </c>
      <c r="J115">
        <v>1</v>
      </c>
      <c r="K115">
        <v>0</v>
      </c>
      <c r="L115" t="s">
        <v>28</v>
      </c>
      <c r="M115">
        <v>6</v>
      </c>
      <c r="N115">
        <v>2</v>
      </c>
      <c r="O115">
        <v>96</v>
      </c>
      <c r="P115">
        <v>477</v>
      </c>
      <c r="Q115">
        <v>490</v>
      </c>
      <c r="R115" t="s">
        <v>55</v>
      </c>
      <c r="S115" t="s">
        <v>43</v>
      </c>
      <c r="T115" t="str">
        <f t="shared" si="9"/>
        <v>New Wanderers Stadium</v>
      </c>
      <c r="U115" t="str">
        <f t="shared" si="10"/>
        <v>Johannesburg</v>
      </c>
      <c r="V115" t="str">
        <f t="shared" si="11"/>
        <v>South Africa</v>
      </c>
      <c r="W115">
        <f t="shared" si="12"/>
        <v>2009</v>
      </c>
      <c r="X115">
        <f t="shared" si="13"/>
        <v>5</v>
      </c>
      <c r="Y115" t="str">
        <f>VLOOKUP(C115, Team_Lookup!$A:$C, 2, FALSE)</f>
        <v>Royal Challengers Bangalore</v>
      </c>
      <c r="Z115" t="str">
        <f>VLOOKUP(C115, Team_Lookup!$A:$C, 3, FALSE)</f>
        <v>RCB</v>
      </c>
      <c r="AA115" t="str">
        <f>VLOOKUP(D115, Team_Lookup!$A:$C, 2, FALSE)</f>
        <v>Chennai Super Kings</v>
      </c>
      <c r="AB115" t="str">
        <f>VLOOKUP(G115, Team_Lookup!$A:$C, 2, FALSE)</f>
        <v>Royal Challengers Bangalore</v>
      </c>
      <c r="AC115" t="str">
        <f>VLOOKUP(N115, Team_Lookup!$A:$C, 2, FALSE)</f>
        <v>Royal Challengers Bangalore</v>
      </c>
      <c r="AD115" t="str">
        <f t="shared" si="14"/>
        <v>Standard</v>
      </c>
      <c r="AE115" t="str">
        <f t="shared" si="15"/>
        <v>Chasing</v>
      </c>
      <c r="AF115">
        <f t="shared" si="16"/>
        <v>1</v>
      </c>
      <c r="AJ115" s="6"/>
    </row>
    <row r="116" spans="1:36" x14ac:dyDescent="0.35">
      <c r="A116">
        <v>392244</v>
      </c>
      <c r="B116" s="1">
        <v>39957</v>
      </c>
      <c r="C116">
        <v>2</v>
      </c>
      <c r="D116">
        <v>8</v>
      </c>
      <c r="E116">
        <v>2</v>
      </c>
      <c r="F116" t="s">
        <v>54</v>
      </c>
      <c r="G116">
        <v>2</v>
      </c>
      <c r="H116" t="s">
        <v>20</v>
      </c>
      <c r="I116">
        <v>0</v>
      </c>
      <c r="J116">
        <v>1</v>
      </c>
      <c r="K116">
        <v>0</v>
      </c>
      <c r="L116" t="s">
        <v>21</v>
      </c>
      <c r="M116">
        <v>6</v>
      </c>
      <c r="N116">
        <v>8</v>
      </c>
      <c r="O116">
        <v>124</v>
      </c>
      <c r="P116">
        <v>477</v>
      </c>
      <c r="Q116">
        <v>490</v>
      </c>
      <c r="R116" t="s">
        <v>55</v>
      </c>
      <c r="S116" t="s">
        <v>43</v>
      </c>
      <c r="T116" t="str">
        <f t="shared" si="9"/>
        <v>New Wanderers Stadium</v>
      </c>
      <c r="U116" t="str">
        <f t="shared" si="10"/>
        <v>Johannesburg</v>
      </c>
      <c r="V116" t="str">
        <f t="shared" si="11"/>
        <v>South Africa</v>
      </c>
      <c r="W116">
        <f t="shared" si="12"/>
        <v>2009</v>
      </c>
      <c r="X116">
        <f t="shared" si="13"/>
        <v>5</v>
      </c>
      <c r="Y116" t="str">
        <f>VLOOKUP(C116, Team_Lookup!$A:$C, 2, FALSE)</f>
        <v>Royal Challengers Bangalore</v>
      </c>
      <c r="Z116" t="str">
        <f>VLOOKUP(C116, Team_Lookup!$A:$C, 3, FALSE)</f>
        <v>RCB</v>
      </c>
      <c r="AA116" t="str">
        <f>VLOOKUP(D116, Team_Lookup!$A:$C, 2, FALSE)</f>
        <v>Deccan Chargers</v>
      </c>
      <c r="AB116" t="str">
        <f>VLOOKUP(G116, Team_Lookup!$A:$C, 2, FALSE)</f>
        <v>Royal Challengers Bangalore</v>
      </c>
      <c r="AC116" t="str">
        <f>VLOOKUP(N116, Team_Lookup!$A:$C, 2, FALSE)</f>
        <v>Deccan Chargers</v>
      </c>
      <c r="AD116" t="str">
        <f t="shared" si="14"/>
        <v>Standard</v>
      </c>
      <c r="AE116" t="str">
        <f t="shared" si="15"/>
        <v>Defending</v>
      </c>
      <c r="AF116">
        <f t="shared" si="16"/>
        <v>0</v>
      </c>
      <c r="AJ116" s="6"/>
    </row>
    <row r="117" spans="1:36" x14ac:dyDescent="0.35">
      <c r="A117">
        <v>419111</v>
      </c>
      <c r="B117" s="1">
        <v>40249</v>
      </c>
      <c r="C117">
        <v>8</v>
      </c>
      <c r="D117">
        <v>1</v>
      </c>
      <c r="E117">
        <v>3</v>
      </c>
      <c r="F117" t="s">
        <v>40</v>
      </c>
      <c r="G117">
        <v>8</v>
      </c>
      <c r="H117" t="s">
        <v>20</v>
      </c>
      <c r="I117">
        <v>0</v>
      </c>
      <c r="J117">
        <v>1</v>
      </c>
      <c r="K117">
        <v>0</v>
      </c>
      <c r="L117" t="s">
        <v>21</v>
      </c>
      <c r="M117">
        <v>11</v>
      </c>
      <c r="N117">
        <v>1</v>
      </c>
      <c r="O117">
        <v>191</v>
      </c>
      <c r="P117">
        <v>477</v>
      </c>
      <c r="Q117">
        <v>513</v>
      </c>
      <c r="R117" t="s">
        <v>31</v>
      </c>
      <c r="S117" t="s">
        <v>23</v>
      </c>
      <c r="T117" t="str">
        <f t="shared" si="9"/>
        <v>Dr Dy Patil Sports Academy</v>
      </c>
      <c r="U117" t="str">
        <f t="shared" si="10"/>
        <v>Mumbai</v>
      </c>
      <c r="V117" t="str">
        <f t="shared" si="11"/>
        <v>India</v>
      </c>
      <c r="W117">
        <f t="shared" si="12"/>
        <v>2010</v>
      </c>
      <c r="X117">
        <f t="shared" si="13"/>
        <v>3</v>
      </c>
      <c r="Y117" t="str">
        <f>VLOOKUP(C117, Team_Lookup!$A:$C, 2, FALSE)</f>
        <v>Deccan Chargers</v>
      </c>
      <c r="Z117" t="str">
        <f>VLOOKUP(C117, Team_Lookup!$A:$C, 3, FALSE)</f>
        <v>DC</v>
      </c>
      <c r="AA117" t="str">
        <f>VLOOKUP(D117, Team_Lookup!$A:$C, 2, FALSE)</f>
        <v>Kolkata Knight Riders</v>
      </c>
      <c r="AB117" t="str">
        <f>VLOOKUP(G117, Team_Lookup!$A:$C, 2, FALSE)</f>
        <v>Deccan Chargers</v>
      </c>
      <c r="AC117" t="str">
        <f>VLOOKUP(N117, Team_Lookup!$A:$C, 2, FALSE)</f>
        <v>Kolkata Knight Riders</v>
      </c>
      <c r="AD117" t="str">
        <f t="shared" si="14"/>
        <v>Standard</v>
      </c>
      <c r="AE117" t="str">
        <f t="shared" si="15"/>
        <v>Defending</v>
      </c>
      <c r="AF117">
        <f t="shared" si="16"/>
        <v>0</v>
      </c>
      <c r="AJ117" s="6"/>
    </row>
    <row r="118" spans="1:36" x14ac:dyDescent="0.35">
      <c r="A118">
        <v>419112</v>
      </c>
      <c r="B118" s="1">
        <v>40250</v>
      </c>
      <c r="C118">
        <v>7</v>
      </c>
      <c r="D118">
        <v>5</v>
      </c>
      <c r="E118">
        <v>3</v>
      </c>
      <c r="F118" t="s">
        <v>60</v>
      </c>
      <c r="G118">
        <v>7</v>
      </c>
      <c r="H118" t="s">
        <v>25</v>
      </c>
      <c r="I118">
        <v>0</v>
      </c>
      <c r="J118">
        <v>1</v>
      </c>
      <c r="K118">
        <v>0</v>
      </c>
      <c r="L118" t="s">
        <v>21</v>
      </c>
      <c r="M118">
        <v>4</v>
      </c>
      <c r="N118">
        <v>7</v>
      </c>
      <c r="O118">
        <v>31</v>
      </c>
      <c r="P118">
        <v>477</v>
      </c>
      <c r="Q118">
        <v>513</v>
      </c>
      <c r="R118" t="s">
        <v>31</v>
      </c>
      <c r="S118" t="s">
        <v>23</v>
      </c>
      <c r="T118" t="str">
        <f t="shared" si="9"/>
        <v>Brabourne Stadium</v>
      </c>
      <c r="U118" t="str">
        <f t="shared" si="10"/>
        <v>Mumbai</v>
      </c>
      <c r="V118" t="str">
        <f t="shared" si="11"/>
        <v>India</v>
      </c>
      <c r="W118">
        <f t="shared" si="12"/>
        <v>2010</v>
      </c>
      <c r="X118">
        <f t="shared" si="13"/>
        <v>3</v>
      </c>
      <c r="Y118" t="str">
        <f>VLOOKUP(C118, Team_Lookup!$A:$C, 2, FALSE)</f>
        <v>Mumbai Indians</v>
      </c>
      <c r="Z118" t="str">
        <f>VLOOKUP(C118, Team_Lookup!$A:$C, 3, FALSE)</f>
        <v>MI</v>
      </c>
      <c r="AA118" t="str">
        <f>VLOOKUP(D118, Team_Lookup!$A:$C, 2, FALSE)</f>
        <v>Rajasthan Royals</v>
      </c>
      <c r="AB118" t="str">
        <f>VLOOKUP(G118, Team_Lookup!$A:$C, 2, FALSE)</f>
        <v>Mumbai Indians</v>
      </c>
      <c r="AC118" t="str">
        <f>VLOOKUP(N118, Team_Lookup!$A:$C, 2, FALSE)</f>
        <v>Mumbai Indians</v>
      </c>
      <c r="AD118" t="str">
        <f t="shared" si="14"/>
        <v>Standard</v>
      </c>
      <c r="AE118" t="str">
        <f t="shared" si="15"/>
        <v>Defending</v>
      </c>
      <c r="AF118">
        <f t="shared" si="16"/>
        <v>1</v>
      </c>
      <c r="AJ118" s="6"/>
    </row>
    <row r="119" spans="1:36" x14ac:dyDescent="0.35">
      <c r="A119">
        <v>419113</v>
      </c>
      <c r="B119" s="1">
        <v>40250</v>
      </c>
      <c r="C119">
        <v>4</v>
      </c>
      <c r="D119">
        <v>6</v>
      </c>
      <c r="E119">
        <v>3</v>
      </c>
      <c r="F119" t="s">
        <v>24</v>
      </c>
      <c r="G119">
        <v>6</v>
      </c>
      <c r="H119" t="s">
        <v>20</v>
      </c>
      <c r="I119">
        <v>0</v>
      </c>
      <c r="J119">
        <v>1</v>
      </c>
      <c r="K119">
        <v>0</v>
      </c>
      <c r="L119" t="s">
        <v>28</v>
      </c>
      <c r="M119">
        <v>5</v>
      </c>
      <c r="N119">
        <v>6</v>
      </c>
      <c r="O119">
        <v>40</v>
      </c>
      <c r="P119">
        <v>478</v>
      </c>
      <c r="Q119">
        <v>489</v>
      </c>
      <c r="R119" t="s">
        <v>26</v>
      </c>
      <c r="S119" t="s">
        <v>23</v>
      </c>
      <c r="T119" t="str">
        <f t="shared" si="9"/>
        <v>Punjab Cricket Association Stadium, Mohali</v>
      </c>
      <c r="U119" t="str">
        <f t="shared" si="10"/>
        <v>Chandigarh</v>
      </c>
      <c r="V119" t="str">
        <f t="shared" si="11"/>
        <v>India</v>
      </c>
      <c r="W119">
        <f t="shared" si="12"/>
        <v>2010</v>
      </c>
      <c r="X119">
        <f t="shared" si="13"/>
        <v>3</v>
      </c>
      <c r="Y119" t="str">
        <f>VLOOKUP(C119, Team_Lookup!$A:$C, 2, FALSE)</f>
        <v>Kings XI Punjab</v>
      </c>
      <c r="Z119" t="str">
        <f>VLOOKUP(C119, Team_Lookup!$A:$C, 3, FALSE)</f>
        <v>KXIP</v>
      </c>
      <c r="AA119" t="str">
        <f>VLOOKUP(D119, Team_Lookup!$A:$C, 2, FALSE)</f>
        <v>Delhi Daredevils</v>
      </c>
      <c r="AB119" t="str">
        <f>VLOOKUP(G119, Team_Lookup!$A:$C, 2, FALSE)</f>
        <v>Delhi Daredevils</v>
      </c>
      <c r="AC119" t="str">
        <f>VLOOKUP(N119, Team_Lookup!$A:$C, 2, FALSE)</f>
        <v>Delhi Daredevils</v>
      </c>
      <c r="AD119" t="str">
        <f t="shared" si="14"/>
        <v>Standard</v>
      </c>
      <c r="AE119" t="str">
        <f t="shared" si="15"/>
        <v>Chasing</v>
      </c>
      <c r="AF119">
        <f t="shared" si="16"/>
        <v>1</v>
      </c>
      <c r="AJ119" s="6"/>
    </row>
    <row r="120" spans="1:36" x14ac:dyDescent="0.35">
      <c r="A120">
        <v>419114</v>
      </c>
      <c r="B120" s="1">
        <v>40251</v>
      </c>
      <c r="C120">
        <v>1</v>
      </c>
      <c r="D120">
        <v>2</v>
      </c>
      <c r="E120">
        <v>3</v>
      </c>
      <c r="F120" t="s">
        <v>32</v>
      </c>
      <c r="G120">
        <v>1</v>
      </c>
      <c r="H120" t="s">
        <v>20</v>
      </c>
      <c r="I120">
        <v>0</v>
      </c>
      <c r="J120">
        <v>1</v>
      </c>
      <c r="K120">
        <v>0</v>
      </c>
      <c r="L120" t="s">
        <v>28</v>
      </c>
      <c r="M120">
        <v>7</v>
      </c>
      <c r="N120">
        <v>1</v>
      </c>
      <c r="O120">
        <v>87</v>
      </c>
      <c r="P120">
        <v>482</v>
      </c>
      <c r="Q120">
        <v>492</v>
      </c>
      <c r="R120" t="s">
        <v>33</v>
      </c>
      <c r="S120" t="s">
        <v>23</v>
      </c>
      <c r="T120" t="str">
        <f t="shared" si="9"/>
        <v>Eden Gardens</v>
      </c>
      <c r="U120" t="str">
        <f t="shared" si="10"/>
        <v>Kolkata</v>
      </c>
      <c r="V120" t="str">
        <f t="shared" si="11"/>
        <v>India</v>
      </c>
      <c r="W120">
        <f t="shared" si="12"/>
        <v>2010</v>
      </c>
      <c r="X120">
        <f t="shared" si="13"/>
        <v>3</v>
      </c>
      <c r="Y120" t="str">
        <f>VLOOKUP(C120, Team_Lookup!$A:$C, 2, FALSE)</f>
        <v>Kolkata Knight Riders</v>
      </c>
      <c r="Z120" t="str">
        <f>VLOOKUP(C120, Team_Lookup!$A:$C, 3, FALSE)</f>
        <v>KKR</v>
      </c>
      <c r="AA120" t="str">
        <f>VLOOKUP(D120, Team_Lookup!$A:$C, 2, FALSE)</f>
        <v>Royal Challengers Bangalore</v>
      </c>
      <c r="AB120" t="str">
        <f>VLOOKUP(G120, Team_Lookup!$A:$C, 2, FALSE)</f>
        <v>Kolkata Knight Riders</v>
      </c>
      <c r="AC120" t="str">
        <f>VLOOKUP(N120, Team_Lookup!$A:$C, 2, FALSE)</f>
        <v>Kolkata Knight Riders</v>
      </c>
      <c r="AD120" t="str">
        <f t="shared" si="14"/>
        <v>Standard</v>
      </c>
      <c r="AE120" t="str">
        <f t="shared" si="15"/>
        <v>Chasing</v>
      </c>
      <c r="AF120">
        <f t="shared" si="16"/>
        <v>1</v>
      </c>
      <c r="AJ120" s="6"/>
    </row>
    <row r="121" spans="1:36" x14ac:dyDescent="0.35">
      <c r="A121">
        <v>419115</v>
      </c>
      <c r="B121" s="1">
        <v>40251</v>
      </c>
      <c r="C121">
        <v>3</v>
      </c>
      <c r="D121">
        <v>8</v>
      </c>
      <c r="E121">
        <v>3</v>
      </c>
      <c r="F121" t="s">
        <v>38</v>
      </c>
      <c r="G121">
        <v>8</v>
      </c>
      <c r="H121" t="s">
        <v>25</v>
      </c>
      <c r="I121">
        <v>0</v>
      </c>
      <c r="J121">
        <v>1</v>
      </c>
      <c r="K121">
        <v>0</v>
      </c>
      <c r="L121" t="s">
        <v>21</v>
      </c>
      <c r="M121">
        <v>31</v>
      </c>
      <c r="N121">
        <v>8</v>
      </c>
      <c r="O121">
        <v>60</v>
      </c>
      <c r="P121">
        <v>486</v>
      </c>
      <c r="Q121">
        <v>476</v>
      </c>
      <c r="R121" t="s">
        <v>39</v>
      </c>
      <c r="S121" t="s">
        <v>23</v>
      </c>
      <c r="T121" t="str">
        <f t="shared" si="9"/>
        <v>Ma Chidambaram Stadium, Chepauk</v>
      </c>
      <c r="U121" t="str">
        <f t="shared" si="10"/>
        <v>Chennai</v>
      </c>
      <c r="V121" t="str">
        <f t="shared" si="11"/>
        <v>India</v>
      </c>
      <c r="W121">
        <f t="shared" si="12"/>
        <v>2010</v>
      </c>
      <c r="X121">
        <f t="shared" si="13"/>
        <v>3</v>
      </c>
      <c r="Y121" t="str">
        <f>VLOOKUP(C121, Team_Lookup!$A:$C, 2, FALSE)</f>
        <v>Chennai Super Kings</v>
      </c>
      <c r="Z121" t="str">
        <f>VLOOKUP(C121, Team_Lookup!$A:$C, 3, FALSE)</f>
        <v>CSK</v>
      </c>
      <c r="AA121" t="str">
        <f>VLOOKUP(D121, Team_Lookup!$A:$C, 2, FALSE)</f>
        <v>Deccan Chargers</v>
      </c>
      <c r="AB121" t="str">
        <f>VLOOKUP(G121, Team_Lookup!$A:$C, 2, FALSE)</f>
        <v>Deccan Chargers</v>
      </c>
      <c r="AC121" t="str">
        <f>VLOOKUP(N121, Team_Lookup!$A:$C, 2, FALSE)</f>
        <v>Deccan Chargers</v>
      </c>
      <c r="AD121" t="str">
        <f t="shared" si="14"/>
        <v>Standard</v>
      </c>
      <c r="AE121" t="str">
        <f t="shared" si="15"/>
        <v>Defending</v>
      </c>
      <c r="AF121">
        <f t="shared" si="16"/>
        <v>1</v>
      </c>
      <c r="AJ121" s="6"/>
    </row>
    <row r="122" spans="1:36" x14ac:dyDescent="0.35">
      <c r="A122">
        <v>419116</v>
      </c>
      <c r="B122" s="1">
        <v>40252</v>
      </c>
      <c r="C122">
        <v>5</v>
      </c>
      <c r="D122">
        <v>6</v>
      </c>
      <c r="E122">
        <v>3</v>
      </c>
      <c r="F122" t="s">
        <v>61</v>
      </c>
      <c r="G122">
        <v>6</v>
      </c>
      <c r="H122" t="s">
        <v>20</v>
      </c>
      <c r="I122">
        <v>0</v>
      </c>
      <c r="J122">
        <v>1</v>
      </c>
      <c r="K122">
        <v>0</v>
      </c>
      <c r="L122" t="s">
        <v>28</v>
      </c>
      <c r="M122">
        <v>6</v>
      </c>
      <c r="N122">
        <v>6</v>
      </c>
      <c r="O122">
        <v>41</v>
      </c>
      <c r="P122">
        <v>480</v>
      </c>
      <c r="Q122">
        <v>477</v>
      </c>
      <c r="R122" t="s">
        <v>62</v>
      </c>
      <c r="S122" t="s">
        <v>23</v>
      </c>
      <c r="T122" t="str">
        <f t="shared" si="9"/>
        <v>Sardar Patel Stadium, Motera</v>
      </c>
      <c r="U122" t="str">
        <f t="shared" si="10"/>
        <v>Ahmedabad</v>
      </c>
      <c r="V122" t="str">
        <f t="shared" si="11"/>
        <v>India</v>
      </c>
      <c r="W122">
        <f t="shared" si="12"/>
        <v>2010</v>
      </c>
      <c r="X122">
        <f t="shared" si="13"/>
        <v>3</v>
      </c>
      <c r="Y122" t="str">
        <f>VLOOKUP(C122, Team_Lookup!$A:$C, 2, FALSE)</f>
        <v>Rajasthan Royals</v>
      </c>
      <c r="Z122" t="str">
        <f>VLOOKUP(C122, Team_Lookup!$A:$C, 3, FALSE)</f>
        <v>RR</v>
      </c>
      <c r="AA122" t="str">
        <f>VLOOKUP(D122, Team_Lookup!$A:$C, 2, FALSE)</f>
        <v>Delhi Daredevils</v>
      </c>
      <c r="AB122" t="str">
        <f>VLOOKUP(G122, Team_Lookup!$A:$C, 2, FALSE)</f>
        <v>Delhi Daredevils</v>
      </c>
      <c r="AC122" t="str">
        <f>VLOOKUP(N122, Team_Lookup!$A:$C, 2, FALSE)</f>
        <v>Delhi Daredevils</v>
      </c>
      <c r="AD122" t="str">
        <f t="shared" si="14"/>
        <v>Standard</v>
      </c>
      <c r="AE122" t="str">
        <f t="shared" si="15"/>
        <v>Chasing</v>
      </c>
      <c r="AF122">
        <f t="shared" si="16"/>
        <v>1</v>
      </c>
      <c r="AJ122" s="6"/>
    </row>
    <row r="123" spans="1:36" x14ac:dyDescent="0.35">
      <c r="A123">
        <v>419117</v>
      </c>
      <c r="B123" s="1">
        <v>40253</v>
      </c>
      <c r="C123">
        <v>2</v>
      </c>
      <c r="D123">
        <v>4</v>
      </c>
      <c r="E123">
        <v>3</v>
      </c>
      <c r="F123" t="s">
        <v>19</v>
      </c>
      <c r="G123">
        <v>4</v>
      </c>
      <c r="H123" t="s">
        <v>25</v>
      </c>
      <c r="I123">
        <v>0</v>
      </c>
      <c r="J123">
        <v>1</v>
      </c>
      <c r="K123">
        <v>0</v>
      </c>
      <c r="L123" t="s">
        <v>28</v>
      </c>
      <c r="M123">
        <v>8</v>
      </c>
      <c r="N123">
        <v>2</v>
      </c>
      <c r="O123">
        <v>9</v>
      </c>
      <c r="P123">
        <v>491</v>
      </c>
      <c r="Q123">
        <v>476</v>
      </c>
      <c r="R123" t="s">
        <v>22</v>
      </c>
      <c r="S123" t="s">
        <v>23</v>
      </c>
      <c r="T123" t="str">
        <f t="shared" si="9"/>
        <v>M Chinnaswamy Stadium</v>
      </c>
      <c r="U123" t="str">
        <f t="shared" si="10"/>
        <v>Bangalore</v>
      </c>
      <c r="V123" t="str">
        <f t="shared" si="11"/>
        <v>India</v>
      </c>
      <c r="W123">
        <f t="shared" si="12"/>
        <v>2010</v>
      </c>
      <c r="X123">
        <f t="shared" si="13"/>
        <v>3</v>
      </c>
      <c r="Y123" t="str">
        <f>VLOOKUP(C123, Team_Lookup!$A:$C, 2, FALSE)</f>
        <v>Royal Challengers Bangalore</v>
      </c>
      <c r="Z123" t="str">
        <f>VLOOKUP(C123, Team_Lookup!$A:$C, 3, FALSE)</f>
        <v>RCB</v>
      </c>
      <c r="AA123" t="str">
        <f>VLOOKUP(D123, Team_Lookup!$A:$C, 2, FALSE)</f>
        <v>Kings XI Punjab</v>
      </c>
      <c r="AB123" t="str">
        <f>VLOOKUP(G123, Team_Lookup!$A:$C, 2, FALSE)</f>
        <v>Kings XI Punjab</v>
      </c>
      <c r="AC123" t="str">
        <f>VLOOKUP(N123, Team_Lookup!$A:$C, 2, FALSE)</f>
        <v>Royal Challengers Bangalore</v>
      </c>
      <c r="AD123" t="str">
        <f t="shared" si="14"/>
        <v>Standard</v>
      </c>
      <c r="AE123" t="str">
        <f t="shared" si="15"/>
        <v>Chasing</v>
      </c>
      <c r="AF123">
        <f t="shared" si="16"/>
        <v>0</v>
      </c>
      <c r="AJ123" s="6"/>
    </row>
    <row r="124" spans="1:36" x14ac:dyDescent="0.35">
      <c r="A124">
        <v>419118</v>
      </c>
      <c r="B124" s="1">
        <v>40253</v>
      </c>
      <c r="C124">
        <v>1</v>
      </c>
      <c r="D124">
        <v>3</v>
      </c>
      <c r="E124">
        <v>3</v>
      </c>
      <c r="F124" t="s">
        <v>32</v>
      </c>
      <c r="G124">
        <v>3</v>
      </c>
      <c r="H124" t="s">
        <v>25</v>
      </c>
      <c r="I124">
        <v>0</v>
      </c>
      <c r="J124">
        <v>1</v>
      </c>
      <c r="K124">
        <v>0</v>
      </c>
      <c r="L124" t="s">
        <v>21</v>
      </c>
      <c r="M124">
        <v>55</v>
      </c>
      <c r="N124">
        <v>3</v>
      </c>
      <c r="O124">
        <v>20</v>
      </c>
      <c r="P124">
        <v>482</v>
      </c>
      <c r="Q124">
        <v>492</v>
      </c>
      <c r="R124" t="s">
        <v>33</v>
      </c>
      <c r="S124" t="s">
        <v>23</v>
      </c>
      <c r="T124" t="str">
        <f t="shared" si="9"/>
        <v>Eden Gardens</v>
      </c>
      <c r="U124" t="str">
        <f t="shared" si="10"/>
        <v>Kolkata</v>
      </c>
      <c r="V124" t="str">
        <f t="shared" si="11"/>
        <v>India</v>
      </c>
      <c r="W124">
        <f t="shared" si="12"/>
        <v>2010</v>
      </c>
      <c r="X124">
        <f t="shared" si="13"/>
        <v>3</v>
      </c>
      <c r="Y124" t="str">
        <f>VLOOKUP(C124, Team_Lookup!$A:$C, 2, FALSE)</f>
        <v>Kolkata Knight Riders</v>
      </c>
      <c r="Z124" t="str">
        <f>VLOOKUP(C124, Team_Lookup!$A:$C, 3, FALSE)</f>
        <v>KKR</v>
      </c>
      <c r="AA124" t="str">
        <f>VLOOKUP(D124, Team_Lookup!$A:$C, 2, FALSE)</f>
        <v>Chennai Super Kings</v>
      </c>
      <c r="AB124" t="str">
        <f>VLOOKUP(G124, Team_Lookup!$A:$C, 2, FALSE)</f>
        <v>Chennai Super Kings</v>
      </c>
      <c r="AC124" t="str">
        <f>VLOOKUP(N124, Team_Lookup!$A:$C, 2, FALSE)</f>
        <v>Chennai Super Kings</v>
      </c>
      <c r="AD124" t="str">
        <f t="shared" si="14"/>
        <v>Standard</v>
      </c>
      <c r="AE124" t="str">
        <f t="shared" si="15"/>
        <v>Defending</v>
      </c>
      <c r="AF124">
        <f t="shared" si="16"/>
        <v>1</v>
      </c>
      <c r="AJ124" s="6"/>
    </row>
    <row r="125" spans="1:36" x14ac:dyDescent="0.35">
      <c r="A125">
        <v>419119</v>
      </c>
      <c r="B125" s="1">
        <v>40254</v>
      </c>
      <c r="C125">
        <v>6</v>
      </c>
      <c r="D125">
        <v>7</v>
      </c>
      <c r="E125">
        <v>3</v>
      </c>
      <c r="F125" t="s">
        <v>27</v>
      </c>
      <c r="G125">
        <v>6</v>
      </c>
      <c r="H125" t="s">
        <v>20</v>
      </c>
      <c r="I125">
        <v>0</v>
      </c>
      <c r="J125">
        <v>1</v>
      </c>
      <c r="K125">
        <v>0</v>
      </c>
      <c r="L125" t="s">
        <v>21</v>
      </c>
      <c r="M125">
        <v>98</v>
      </c>
      <c r="N125">
        <v>7</v>
      </c>
      <c r="O125">
        <v>133</v>
      </c>
      <c r="P125">
        <v>478</v>
      </c>
      <c r="Q125">
        <v>488</v>
      </c>
      <c r="R125" t="s">
        <v>29</v>
      </c>
      <c r="S125" t="s">
        <v>23</v>
      </c>
      <c r="T125" t="str">
        <f t="shared" si="9"/>
        <v>Feroz Shah Kotla</v>
      </c>
      <c r="U125" t="str">
        <f t="shared" si="10"/>
        <v>Delhi</v>
      </c>
      <c r="V125" t="str">
        <f t="shared" si="11"/>
        <v>India</v>
      </c>
      <c r="W125">
        <f t="shared" si="12"/>
        <v>2010</v>
      </c>
      <c r="X125">
        <f t="shared" si="13"/>
        <v>3</v>
      </c>
      <c r="Y125" t="str">
        <f>VLOOKUP(C125, Team_Lookup!$A:$C, 2, FALSE)</f>
        <v>Delhi Daredevils</v>
      </c>
      <c r="Z125" t="str">
        <f>VLOOKUP(C125, Team_Lookup!$A:$C, 3, FALSE)</f>
        <v>DD</v>
      </c>
      <c r="AA125" t="str">
        <f>VLOOKUP(D125, Team_Lookup!$A:$C, 2, FALSE)</f>
        <v>Mumbai Indians</v>
      </c>
      <c r="AB125" t="str">
        <f>VLOOKUP(G125, Team_Lookup!$A:$C, 2, FALSE)</f>
        <v>Delhi Daredevils</v>
      </c>
      <c r="AC125" t="str">
        <f>VLOOKUP(N125, Team_Lookup!$A:$C, 2, FALSE)</f>
        <v>Mumbai Indians</v>
      </c>
      <c r="AD125" t="str">
        <f t="shared" si="14"/>
        <v>Standard</v>
      </c>
      <c r="AE125" t="str">
        <f t="shared" si="15"/>
        <v>Defending</v>
      </c>
      <c r="AF125">
        <f t="shared" si="16"/>
        <v>0</v>
      </c>
      <c r="AJ125" s="6"/>
    </row>
    <row r="126" spans="1:36" x14ac:dyDescent="0.35">
      <c r="A126">
        <v>419120</v>
      </c>
      <c r="B126" s="1">
        <v>40255</v>
      </c>
      <c r="C126">
        <v>2</v>
      </c>
      <c r="D126">
        <v>5</v>
      </c>
      <c r="E126">
        <v>3</v>
      </c>
      <c r="F126" t="s">
        <v>19</v>
      </c>
      <c r="G126">
        <v>2</v>
      </c>
      <c r="H126" t="s">
        <v>20</v>
      </c>
      <c r="I126">
        <v>0</v>
      </c>
      <c r="J126">
        <v>1</v>
      </c>
      <c r="K126">
        <v>0</v>
      </c>
      <c r="L126" t="s">
        <v>28</v>
      </c>
      <c r="M126">
        <v>10</v>
      </c>
      <c r="N126">
        <v>2</v>
      </c>
      <c r="O126">
        <v>9</v>
      </c>
      <c r="P126">
        <v>486</v>
      </c>
      <c r="Q126">
        <v>476</v>
      </c>
      <c r="R126" t="s">
        <v>22</v>
      </c>
      <c r="S126" t="s">
        <v>23</v>
      </c>
      <c r="T126" t="str">
        <f t="shared" si="9"/>
        <v>M Chinnaswamy Stadium</v>
      </c>
      <c r="U126" t="str">
        <f t="shared" si="10"/>
        <v>Bangalore</v>
      </c>
      <c r="V126" t="str">
        <f t="shared" si="11"/>
        <v>India</v>
      </c>
      <c r="W126">
        <f t="shared" si="12"/>
        <v>2010</v>
      </c>
      <c r="X126">
        <f t="shared" si="13"/>
        <v>3</v>
      </c>
      <c r="Y126" t="str">
        <f>VLOOKUP(C126, Team_Lookup!$A:$C, 2, FALSE)</f>
        <v>Royal Challengers Bangalore</v>
      </c>
      <c r="Z126" t="str">
        <f>VLOOKUP(C126, Team_Lookup!$A:$C, 3, FALSE)</f>
        <v>RCB</v>
      </c>
      <c r="AA126" t="str">
        <f>VLOOKUP(D126, Team_Lookup!$A:$C, 2, FALSE)</f>
        <v>Rajasthan Royals</v>
      </c>
      <c r="AB126" t="str">
        <f>VLOOKUP(G126, Team_Lookup!$A:$C, 2, FALSE)</f>
        <v>Royal Challengers Bangalore</v>
      </c>
      <c r="AC126" t="str">
        <f>VLOOKUP(N126, Team_Lookup!$A:$C, 2, FALSE)</f>
        <v>Royal Challengers Bangalore</v>
      </c>
      <c r="AD126" t="str">
        <f t="shared" si="14"/>
        <v>Standard</v>
      </c>
      <c r="AE126" t="str">
        <f t="shared" si="15"/>
        <v>Chasing</v>
      </c>
      <c r="AF126">
        <f t="shared" si="16"/>
        <v>1</v>
      </c>
      <c r="AJ126" s="6"/>
    </row>
    <row r="127" spans="1:36" x14ac:dyDescent="0.35">
      <c r="A127">
        <v>419121</v>
      </c>
      <c r="B127" s="1">
        <v>40256</v>
      </c>
      <c r="C127">
        <v>6</v>
      </c>
      <c r="D127">
        <v>3</v>
      </c>
      <c r="E127">
        <v>3</v>
      </c>
      <c r="F127" t="s">
        <v>27</v>
      </c>
      <c r="G127">
        <v>6</v>
      </c>
      <c r="H127" t="s">
        <v>25</v>
      </c>
      <c r="I127">
        <v>0</v>
      </c>
      <c r="J127">
        <v>1</v>
      </c>
      <c r="K127">
        <v>0</v>
      </c>
      <c r="L127" t="s">
        <v>28</v>
      </c>
      <c r="M127">
        <v>5</v>
      </c>
      <c r="N127">
        <v>3</v>
      </c>
      <c r="O127">
        <v>18</v>
      </c>
      <c r="P127">
        <v>478</v>
      </c>
      <c r="Q127">
        <v>488</v>
      </c>
      <c r="R127" t="s">
        <v>29</v>
      </c>
      <c r="S127" t="s">
        <v>23</v>
      </c>
      <c r="T127" t="str">
        <f t="shared" si="9"/>
        <v>Feroz Shah Kotla</v>
      </c>
      <c r="U127" t="str">
        <f t="shared" si="10"/>
        <v>Delhi</v>
      </c>
      <c r="V127" t="str">
        <f t="shared" si="11"/>
        <v>India</v>
      </c>
      <c r="W127">
        <f t="shared" si="12"/>
        <v>2010</v>
      </c>
      <c r="X127">
        <f t="shared" si="13"/>
        <v>3</v>
      </c>
      <c r="Y127" t="str">
        <f>VLOOKUP(C127, Team_Lookup!$A:$C, 2, FALSE)</f>
        <v>Delhi Daredevils</v>
      </c>
      <c r="Z127" t="str">
        <f>VLOOKUP(C127, Team_Lookup!$A:$C, 3, FALSE)</f>
        <v>DD</v>
      </c>
      <c r="AA127" t="str">
        <f>VLOOKUP(D127, Team_Lookup!$A:$C, 2, FALSE)</f>
        <v>Chennai Super Kings</v>
      </c>
      <c r="AB127" t="str">
        <f>VLOOKUP(G127, Team_Lookup!$A:$C, 2, FALSE)</f>
        <v>Delhi Daredevils</v>
      </c>
      <c r="AC127" t="str">
        <f>VLOOKUP(N127, Team_Lookup!$A:$C, 2, FALSE)</f>
        <v>Chennai Super Kings</v>
      </c>
      <c r="AD127" t="str">
        <f t="shared" si="14"/>
        <v>Standard</v>
      </c>
      <c r="AE127" t="str">
        <f t="shared" si="15"/>
        <v>Chasing</v>
      </c>
      <c r="AF127">
        <f t="shared" si="16"/>
        <v>0</v>
      </c>
      <c r="AJ127" s="6"/>
    </row>
    <row r="128" spans="1:36" x14ac:dyDescent="0.35">
      <c r="A128">
        <v>419122</v>
      </c>
      <c r="B128" s="1">
        <v>40256</v>
      </c>
      <c r="C128">
        <v>8</v>
      </c>
      <c r="D128">
        <v>4</v>
      </c>
      <c r="E128">
        <v>3</v>
      </c>
      <c r="F128" t="s">
        <v>63</v>
      </c>
      <c r="G128">
        <v>4</v>
      </c>
      <c r="H128" t="s">
        <v>20</v>
      </c>
      <c r="I128">
        <v>0</v>
      </c>
      <c r="J128">
        <v>1</v>
      </c>
      <c r="K128">
        <v>0</v>
      </c>
      <c r="L128" t="s">
        <v>21</v>
      </c>
      <c r="M128">
        <v>6</v>
      </c>
      <c r="N128">
        <v>8</v>
      </c>
      <c r="O128">
        <v>56</v>
      </c>
      <c r="P128">
        <v>474</v>
      </c>
      <c r="Q128">
        <v>481</v>
      </c>
      <c r="R128" t="s">
        <v>64</v>
      </c>
      <c r="S128" t="s">
        <v>23</v>
      </c>
      <c r="T128" t="str">
        <f t="shared" si="9"/>
        <v>Barabati Stadium</v>
      </c>
      <c r="U128" t="str">
        <f t="shared" si="10"/>
        <v>Cuttack</v>
      </c>
      <c r="V128" t="str">
        <f t="shared" si="11"/>
        <v>India</v>
      </c>
      <c r="W128">
        <f t="shared" si="12"/>
        <v>2010</v>
      </c>
      <c r="X128">
        <f t="shared" si="13"/>
        <v>3</v>
      </c>
      <c r="Y128" t="str">
        <f>VLOOKUP(C128, Team_Lookup!$A:$C, 2, FALSE)</f>
        <v>Deccan Chargers</v>
      </c>
      <c r="Z128" t="str">
        <f>VLOOKUP(C128, Team_Lookup!$A:$C, 3, FALSE)</f>
        <v>DC</v>
      </c>
      <c r="AA128" t="str">
        <f>VLOOKUP(D128, Team_Lookup!$A:$C, 2, FALSE)</f>
        <v>Kings XI Punjab</v>
      </c>
      <c r="AB128" t="str">
        <f>VLOOKUP(G128, Team_Lookup!$A:$C, 2, FALSE)</f>
        <v>Kings XI Punjab</v>
      </c>
      <c r="AC128" t="str">
        <f>VLOOKUP(N128, Team_Lookup!$A:$C, 2, FALSE)</f>
        <v>Deccan Chargers</v>
      </c>
      <c r="AD128" t="str">
        <f t="shared" si="14"/>
        <v>Standard</v>
      </c>
      <c r="AE128" t="str">
        <f t="shared" si="15"/>
        <v>Defending</v>
      </c>
      <c r="AF128">
        <f t="shared" si="16"/>
        <v>0</v>
      </c>
      <c r="AJ128" s="6"/>
    </row>
    <row r="129" spans="1:36" x14ac:dyDescent="0.35">
      <c r="A129">
        <v>419123</v>
      </c>
      <c r="B129" s="1">
        <v>40257</v>
      </c>
      <c r="C129">
        <v>5</v>
      </c>
      <c r="D129">
        <v>1</v>
      </c>
      <c r="E129">
        <v>3</v>
      </c>
      <c r="F129" t="s">
        <v>61</v>
      </c>
      <c r="G129">
        <v>5</v>
      </c>
      <c r="H129" t="s">
        <v>25</v>
      </c>
      <c r="I129">
        <v>0</v>
      </c>
      <c r="J129">
        <v>1</v>
      </c>
      <c r="K129">
        <v>0</v>
      </c>
      <c r="L129" t="s">
        <v>21</v>
      </c>
      <c r="M129">
        <v>34</v>
      </c>
      <c r="N129">
        <v>5</v>
      </c>
      <c r="O129">
        <v>211</v>
      </c>
      <c r="P129">
        <v>477</v>
      </c>
      <c r="Q129">
        <v>513</v>
      </c>
      <c r="R129" t="s">
        <v>62</v>
      </c>
      <c r="S129" t="s">
        <v>23</v>
      </c>
      <c r="T129" t="str">
        <f t="shared" si="9"/>
        <v>Sardar Patel Stadium, Motera</v>
      </c>
      <c r="U129" t="str">
        <f t="shared" si="10"/>
        <v>Ahmedabad</v>
      </c>
      <c r="V129" t="str">
        <f t="shared" si="11"/>
        <v>India</v>
      </c>
      <c r="W129">
        <f t="shared" si="12"/>
        <v>2010</v>
      </c>
      <c r="X129">
        <f t="shared" si="13"/>
        <v>3</v>
      </c>
      <c r="Y129" t="str">
        <f>VLOOKUP(C129, Team_Lookup!$A:$C, 2, FALSE)</f>
        <v>Rajasthan Royals</v>
      </c>
      <c r="Z129" t="str">
        <f>VLOOKUP(C129, Team_Lookup!$A:$C, 3, FALSE)</f>
        <v>RR</v>
      </c>
      <c r="AA129" t="str">
        <f>VLOOKUP(D129, Team_Lookup!$A:$C, 2, FALSE)</f>
        <v>Kolkata Knight Riders</v>
      </c>
      <c r="AB129" t="str">
        <f>VLOOKUP(G129, Team_Lookup!$A:$C, 2, FALSE)</f>
        <v>Rajasthan Royals</v>
      </c>
      <c r="AC129" t="str">
        <f>VLOOKUP(N129, Team_Lookup!$A:$C, 2, FALSE)</f>
        <v>Rajasthan Royals</v>
      </c>
      <c r="AD129" t="str">
        <f t="shared" si="14"/>
        <v>Standard</v>
      </c>
      <c r="AE129" t="str">
        <f t="shared" si="15"/>
        <v>Defending</v>
      </c>
      <c r="AF129">
        <f t="shared" si="16"/>
        <v>1</v>
      </c>
      <c r="AJ129" s="6"/>
    </row>
    <row r="130" spans="1:36" x14ac:dyDescent="0.35">
      <c r="A130">
        <v>419124</v>
      </c>
      <c r="B130" s="1">
        <v>40257</v>
      </c>
      <c r="C130">
        <v>7</v>
      </c>
      <c r="D130">
        <v>2</v>
      </c>
      <c r="E130">
        <v>3</v>
      </c>
      <c r="F130" t="s">
        <v>60</v>
      </c>
      <c r="G130">
        <v>7</v>
      </c>
      <c r="H130" t="s">
        <v>25</v>
      </c>
      <c r="I130">
        <v>0</v>
      </c>
      <c r="J130">
        <v>1</v>
      </c>
      <c r="K130">
        <v>0</v>
      </c>
      <c r="L130" t="s">
        <v>28</v>
      </c>
      <c r="M130">
        <v>7</v>
      </c>
      <c r="N130">
        <v>2</v>
      </c>
      <c r="O130">
        <v>9</v>
      </c>
      <c r="P130">
        <v>482</v>
      </c>
      <c r="Q130">
        <v>485</v>
      </c>
      <c r="R130" t="s">
        <v>31</v>
      </c>
      <c r="S130" t="s">
        <v>23</v>
      </c>
      <c r="T130" t="str">
        <f t="shared" si="9"/>
        <v>Brabourne Stadium</v>
      </c>
      <c r="U130" t="str">
        <f t="shared" si="10"/>
        <v>Mumbai</v>
      </c>
      <c r="V130" t="str">
        <f t="shared" si="11"/>
        <v>India</v>
      </c>
      <c r="W130">
        <f t="shared" si="12"/>
        <v>2010</v>
      </c>
      <c r="X130">
        <f t="shared" si="13"/>
        <v>3</v>
      </c>
      <c r="Y130" t="str">
        <f>VLOOKUP(C130, Team_Lookup!$A:$C, 2, FALSE)</f>
        <v>Mumbai Indians</v>
      </c>
      <c r="Z130" t="str">
        <f>VLOOKUP(C130, Team_Lookup!$A:$C, 3, FALSE)</f>
        <v>MI</v>
      </c>
      <c r="AA130" t="str">
        <f>VLOOKUP(D130, Team_Lookup!$A:$C, 2, FALSE)</f>
        <v>Royal Challengers Bangalore</v>
      </c>
      <c r="AB130" t="str">
        <f>VLOOKUP(G130, Team_Lookup!$A:$C, 2, FALSE)</f>
        <v>Mumbai Indians</v>
      </c>
      <c r="AC130" t="str">
        <f>VLOOKUP(N130, Team_Lookup!$A:$C, 2, FALSE)</f>
        <v>Royal Challengers Bangalore</v>
      </c>
      <c r="AD130" t="str">
        <f t="shared" si="14"/>
        <v>Standard</v>
      </c>
      <c r="AE130" t="str">
        <f t="shared" si="15"/>
        <v>Chasing</v>
      </c>
      <c r="AF130">
        <f t="shared" si="16"/>
        <v>0</v>
      </c>
      <c r="AJ130" s="6"/>
    </row>
    <row r="131" spans="1:36" x14ac:dyDescent="0.35">
      <c r="A131">
        <v>419125</v>
      </c>
      <c r="B131" s="1">
        <v>40258</v>
      </c>
      <c r="C131">
        <v>8</v>
      </c>
      <c r="D131">
        <v>6</v>
      </c>
      <c r="E131">
        <v>3</v>
      </c>
      <c r="F131" t="s">
        <v>63</v>
      </c>
      <c r="G131">
        <v>8</v>
      </c>
      <c r="H131" t="s">
        <v>25</v>
      </c>
      <c r="I131">
        <v>0</v>
      </c>
      <c r="J131">
        <v>1</v>
      </c>
      <c r="K131">
        <v>0</v>
      </c>
      <c r="L131" t="s">
        <v>21</v>
      </c>
      <c r="M131">
        <v>10</v>
      </c>
      <c r="N131">
        <v>8</v>
      </c>
      <c r="O131">
        <v>56</v>
      </c>
      <c r="P131">
        <v>474</v>
      </c>
      <c r="Q131">
        <v>481</v>
      </c>
      <c r="R131" t="s">
        <v>64</v>
      </c>
      <c r="S131" t="s">
        <v>23</v>
      </c>
      <c r="T131" t="str">
        <f t="shared" ref="T131:T194" si="17">PROPER(TRIM(F131))</f>
        <v>Barabati Stadium</v>
      </c>
      <c r="U131" t="str">
        <f t="shared" ref="U131:U194" si="18">PROPER(TRIM(R131))</f>
        <v>Cuttack</v>
      </c>
      <c r="V131" t="str">
        <f t="shared" ref="V131:V194" si="19">PROPER(TRIM(S131))</f>
        <v>India</v>
      </c>
      <c r="W131">
        <f t="shared" ref="W131:W194" si="20">YEAR(B131)</f>
        <v>2010</v>
      </c>
      <c r="X131">
        <f t="shared" ref="X131:X194" si="21">MONTH(B131)</f>
        <v>3</v>
      </c>
      <c r="Y131" t="str">
        <f>VLOOKUP(C131, Team_Lookup!$A:$C, 2, FALSE)</f>
        <v>Deccan Chargers</v>
      </c>
      <c r="Z131" t="str">
        <f>VLOOKUP(C131, Team_Lookup!$A:$C, 3, FALSE)</f>
        <v>DC</v>
      </c>
      <c r="AA131" t="str">
        <f>VLOOKUP(D131, Team_Lookup!$A:$C, 2, FALSE)</f>
        <v>Delhi Daredevils</v>
      </c>
      <c r="AB131" t="str">
        <f>VLOOKUP(G131, Team_Lookup!$A:$C, 2, FALSE)</f>
        <v>Deccan Chargers</v>
      </c>
      <c r="AC131" t="str">
        <f>VLOOKUP(N131, Team_Lookup!$A:$C, 2, FALSE)</f>
        <v>Deccan Chargers</v>
      </c>
      <c r="AD131" t="str">
        <f t="shared" ref="AD131:AD194" si="22">IF(OR(J131=0, OR(L131="Tie", L131="No Result")), "Non-Standard", "Standard")</f>
        <v>Standard</v>
      </c>
      <c r="AE131" t="str">
        <f t="shared" ref="AE131:AE194" si="23">IF(AND(J131=1, L131="by wickets"), "Chasing",
   IF(AND(J131=1, L131="by runs"), "Defending", "Other"))</f>
        <v>Defending</v>
      </c>
      <c r="AF131">
        <f t="shared" ref="AF131:AF194" si="24">IF(G131=N131,1,0)</f>
        <v>1</v>
      </c>
      <c r="AJ131" s="6"/>
    </row>
    <row r="132" spans="1:36" x14ac:dyDescent="0.35">
      <c r="A132">
        <v>419126</v>
      </c>
      <c r="B132" s="1">
        <v>40258</v>
      </c>
      <c r="C132">
        <v>3</v>
      </c>
      <c r="D132">
        <v>4</v>
      </c>
      <c r="E132">
        <v>3</v>
      </c>
      <c r="F132" t="s">
        <v>38</v>
      </c>
      <c r="G132">
        <v>3</v>
      </c>
      <c r="H132" t="s">
        <v>20</v>
      </c>
      <c r="I132">
        <v>1</v>
      </c>
      <c r="J132">
        <v>1</v>
      </c>
      <c r="K132">
        <v>0</v>
      </c>
      <c r="L132" t="s">
        <v>48</v>
      </c>
      <c r="M132" t="s">
        <v>49</v>
      </c>
      <c r="N132">
        <v>4</v>
      </c>
      <c r="O132">
        <v>233</v>
      </c>
      <c r="P132">
        <v>486</v>
      </c>
      <c r="Q132">
        <v>476</v>
      </c>
      <c r="R132" t="s">
        <v>39</v>
      </c>
      <c r="S132" t="s">
        <v>23</v>
      </c>
      <c r="T132" t="str">
        <f t="shared" si="17"/>
        <v>Ma Chidambaram Stadium, Chepauk</v>
      </c>
      <c r="U132" t="str">
        <f t="shared" si="18"/>
        <v>Chennai</v>
      </c>
      <c r="V132" t="str">
        <f t="shared" si="19"/>
        <v>India</v>
      </c>
      <c r="W132">
        <f t="shared" si="20"/>
        <v>2010</v>
      </c>
      <c r="X132">
        <f t="shared" si="21"/>
        <v>3</v>
      </c>
      <c r="Y132" t="str">
        <f>VLOOKUP(C132, Team_Lookup!$A:$C, 2, FALSE)</f>
        <v>Chennai Super Kings</v>
      </c>
      <c r="Z132" t="str">
        <f>VLOOKUP(C132, Team_Lookup!$A:$C, 3, FALSE)</f>
        <v>CSK</v>
      </c>
      <c r="AA132" t="str">
        <f>VLOOKUP(D132, Team_Lookup!$A:$C, 2, FALSE)</f>
        <v>Kings XI Punjab</v>
      </c>
      <c r="AB132" t="str">
        <f>VLOOKUP(G132, Team_Lookup!$A:$C, 2, FALSE)</f>
        <v>Chennai Super Kings</v>
      </c>
      <c r="AC132" t="str">
        <f>VLOOKUP(N132, Team_Lookup!$A:$C, 2, FALSE)</f>
        <v>Kings XI Punjab</v>
      </c>
      <c r="AD132" t="str">
        <f t="shared" si="22"/>
        <v>Non-Standard</v>
      </c>
      <c r="AE132" t="str">
        <f t="shared" si="23"/>
        <v>Other</v>
      </c>
      <c r="AF132">
        <f t="shared" si="24"/>
        <v>0</v>
      </c>
      <c r="AJ132" s="6"/>
    </row>
    <row r="133" spans="1:36" x14ac:dyDescent="0.35">
      <c r="A133">
        <v>419127</v>
      </c>
      <c r="B133" s="1">
        <v>40259</v>
      </c>
      <c r="C133">
        <v>7</v>
      </c>
      <c r="D133">
        <v>1</v>
      </c>
      <c r="E133">
        <v>3</v>
      </c>
      <c r="F133" t="s">
        <v>60</v>
      </c>
      <c r="G133">
        <v>1</v>
      </c>
      <c r="H133" t="s">
        <v>25</v>
      </c>
      <c r="I133">
        <v>0</v>
      </c>
      <c r="J133">
        <v>1</v>
      </c>
      <c r="K133">
        <v>0</v>
      </c>
      <c r="L133" t="s">
        <v>28</v>
      </c>
      <c r="M133">
        <v>7</v>
      </c>
      <c r="N133">
        <v>7</v>
      </c>
      <c r="O133">
        <v>133</v>
      </c>
      <c r="P133">
        <v>485</v>
      </c>
      <c r="Q133">
        <v>490</v>
      </c>
      <c r="R133" t="s">
        <v>31</v>
      </c>
      <c r="S133" t="s">
        <v>23</v>
      </c>
      <c r="T133" t="str">
        <f t="shared" si="17"/>
        <v>Brabourne Stadium</v>
      </c>
      <c r="U133" t="str">
        <f t="shared" si="18"/>
        <v>Mumbai</v>
      </c>
      <c r="V133" t="str">
        <f t="shared" si="19"/>
        <v>India</v>
      </c>
      <c r="W133">
        <f t="shared" si="20"/>
        <v>2010</v>
      </c>
      <c r="X133">
        <f t="shared" si="21"/>
        <v>3</v>
      </c>
      <c r="Y133" t="str">
        <f>VLOOKUP(C133, Team_Lookup!$A:$C, 2, FALSE)</f>
        <v>Mumbai Indians</v>
      </c>
      <c r="Z133" t="str">
        <f>VLOOKUP(C133, Team_Lookup!$A:$C, 3, FALSE)</f>
        <v>MI</v>
      </c>
      <c r="AA133" t="str">
        <f>VLOOKUP(D133, Team_Lookup!$A:$C, 2, FALSE)</f>
        <v>Kolkata Knight Riders</v>
      </c>
      <c r="AB133" t="str">
        <f>VLOOKUP(G133, Team_Lookup!$A:$C, 2, FALSE)</f>
        <v>Kolkata Knight Riders</v>
      </c>
      <c r="AC133" t="str">
        <f>VLOOKUP(N133, Team_Lookup!$A:$C, 2, FALSE)</f>
        <v>Mumbai Indians</v>
      </c>
      <c r="AD133" t="str">
        <f t="shared" si="22"/>
        <v>Standard</v>
      </c>
      <c r="AE133" t="str">
        <f t="shared" si="23"/>
        <v>Chasing</v>
      </c>
      <c r="AF133">
        <f t="shared" si="24"/>
        <v>0</v>
      </c>
      <c r="AJ133" s="6"/>
    </row>
    <row r="134" spans="1:36" x14ac:dyDescent="0.35">
      <c r="A134">
        <v>419128</v>
      </c>
      <c r="B134" s="1">
        <v>40260</v>
      </c>
      <c r="C134">
        <v>2</v>
      </c>
      <c r="D134">
        <v>3</v>
      </c>
      <c r="E134">
        <v>3</v>
      </c>
      <c r="F134" t="s">
        <v>19</v>
      </c>
      <c r="G134">
        <v>3</v>
      </c>
      <c r="H134" t="s">
        <v>20</v>
      </c>
      <c r="I134">
        <v>0</v>
      </c>
      <c r="J134">
        <v>1</v>
      </c>
      <c r="K134">
        <v>0</v>
      </c>
      <c r="L134" t="s">
        <v>21</v>
      </c>
      <c r="M134">
        <v>36</v>
      </c>
      <c r="N134">
        <v>2</v>
      </c>
      <c r="O134">
        <v>46</v>
      </c>
      <c r="P134">
        <v>477</v>
      </c>
      <c r="Q134">
        <v>513</v>
      </c>
      <c r="R134" t="s">
        <v>22</v>
      </c>
      <c r="S134" t="s">
        <v>23</v>
      </c>
      <c r="T134" t="str">
        <f t="shared" si="17"/>
        <v>M Chinnaswamy Stadium</v>
      </c>
      <c r="U134" t="str">
        <f t="shared" si="18"/>
        <v>Bangalore</v>
      </c>
      <c r="V134" t="str">
        <f t="shared" si="19"/>
        <v>India</v>
      </c>
      <c r="W134">
        <f t="shared" si="20"/>
        <v>2010</v>
      </c>
      <c r="X134">
        <f t="shared" si="21"/>
        <v>3</v>
      </c>
      <c r="Y134" t="str">
        <f>VLOOKUP(C134, Team_Lookup!$A:$C, 2, FALSE)</f>
        <v>Royal Challengers Bangalore</v>
      </c>
      <c r="Z134" t="str">
        <f>VLOOKUP(C134, Team_Lookup!$A:$C, 3, FALSE)</f>
        <v>RCB</v>
      </c>
      <c r="AA134" t="str">
        <f>VLOOKUP(D134, Team_Lookup!$A:$C, 2, FALSE)</f>
        <v>Chennai Super Kings</v>
      </c>
      <c r="AB134" t="str">
        <f>VLOOKUP(G134, Team_Lookup!$A:$C, 2, FALSE)</f>
        <v>Chennai Super Kings</v>
      </c>
      <c r="AC134" t="str">
        <f>VLOOKUP(N134, Team_Lookup!$A:$C, 2, FALSE)</f>
        <v>Royal Challengers Bangalore</v>
      </c>
      <c r="AD134" t="str">
        <f t="shared" si="22"/>
        <v>Standard</v>
      </c>
      <c r="AE134" t="str">
        <f t="shared" si="23"/>
        <v>Defending</v>
      </c>
      <c r="AF134">
        <f t="shared" si="24"/>
        <v>0</v>
      </c>
      <c r="AJ134" s="6"/>
    </row>
    <row r="135" spans="1:36" x14ac:dyDescent="0.35">
      <c r="A135">
        <v>419129</v>
      </c>
      <c r="B135" s="1">
        <v>40261</v>
      </c>
      <c r="C135">
        <v>4</v>
      </c>
      <c r="D135">
        <v>5</v>
      </c>
      <c r="E135">
        <v>3</v>
      </c>
      <c r="F135" t="s">
        <v>24</v>
      </c>
      <c r="G135">
        <v>4</v>
      </c>
      <c r="H135" t="s">
        <v>20</v>
      </c>
      <c r="I135">
        <v>0</v>
      </c>
      <c r="J135">
        <v>1</v>
      </c>
      <c r="K135">
        <v>0</v>
      </c>
      <c r="L135" t="s">
        <v>21</v>
      </c>
      <c r="M135">
        <v>31</v>
      </c>
      <c r="N135">
        <v>5</v>
      </c>
      <c r="O135">
        <v>230</v>
      </c>
      <c r="P135">
        <v>478</v>
      </c>
      <c r="Q135">
        <v>488</v>
      </c>
      <c r="R135" t="s">
        <v>26</v>
      </c>
      <c r="S135" t="s">
        <v>23</v>
      </c>
      <c r="T135" t="str">
        <f t="shared" si="17"/>
        <v>Punjab Cricket Association Stadium, Mohali</v>
      </c>
      <c r="U135" t="str">
        <f t="shared" si="18"/>
        <v>Chandigarh</v>
      </c>
      <c r="V135" t="str">
        <f t="shared" si="19"/>
        <v>India</v>
      </c>
      <c r="W135">
        <f t="shared" si="20"/>
        <v>2010</v>
      </c>
      <c r="X135">
        <f t="shared" si="21"/>
        <v>3</v>
      </c>
      <c r="Y135" t="str">
        <f>VLOOKUP(C135, Team_Lookup!$A:$C, 2, FALSE)</f>
        <v>Kings XI Punjab</v>
      </c>
      <c r="Z135" t="str">
        <f>VLOOKUP(C135, Team_Lookup!$A:$C, 3, FALSE)</f>
        <v>KXIP</v>
      </c>
      <c r="AA135" t="str">
        <f>VLOOKUP(D135, Team_Lookup!$A:$C, 2, FALSE)</f>
        <v>Rajasthan Royals</v>
      </c>
      <c r="AB135" t="str">
        <f>VLOOKUP(G135, Team_Lookup!$A:$C, 2, FALSE)</f>
        <v>Kings XI Punjab</v>
      </c>
      <c r="AC135" t="str">
        <f>VLOOKUP(N135, Team_Lookup!$A:$C, 2, FALSE)</f>
        <v>Rajasthan Royals</v>
      </c>
      <c r="AD135" t="str">
        <f t="shared" si="22"/>
        <v>Standard</v>
      </c>
      <c r="AE135" t="str">
        <f t="shared" si="23"/>
        <v>Defending</v>
      </c>
      <c r="AF135">
        <f t="shared" si="24"/>
        <v>0</v>
      </c>
      <c r="AJ135" s="6"/>
    </row>
    <row r="136" spans="1:36" x14ac:dyDescent="0.35">
      <c r="A136">
        <v>419130</v>
      </c>
      <c r="B136" s="1">
        <v>40262</v>
      </c>
      <c r="C136">
        <v>7</v>
      </c>
      <c r="D136">
        <v>3</v>
      </c>
      <c r="E136">
        <v>3</v>
      </c>
      <c r="F136" t="s">
        <v>60</v>
      </c>
      <c r="G136">
        <v>7</v>
      </c>
      <c r="H136" t="s">
        <v>20</v>
      </c>
      <c r="I136">
        <v>0</v>
      </c>
      <c r="J136">
        <v>1</v>
      </c>
      <c r="K136">
        <v>0</v>
      </c>
      <c r="L136" t="s">
        <v>28</v>
      </c>
      <c r="M136">
        <v>5</v>
      </c>
      <c r="N136">
        <v>7</v>
      </c>
      <c r="O136">
        <v>133</v>
      </c>
      <c r="P136">
        <v>474</v>
      </c>
      <c r="Q136">
        <v>492</v>
      </c>
      <c r="R136" t="s">
        <v>31</v>
      </c>
      <c r="S136" t="s">
        <v>23</v>
      </c>
      <c r="T136" t="str">
        <f t="shared" si="17"/>
        <v>Brabourne Stadium</v>
      </c>
      <c r="U136" t="str">
        <f t="shared" si="18"/>
        <v>Mumbai</v>
      </c>
      <c r="V136" t="str">
        <f t="shared" si="19"/>
        <v>India</v>
      </c>
      <c r="W136">
        <f t="shared" si="20"/>
        <v>2010</v>
      </c>
      <c r="X136">
        <f t="shared" si="21"/>
        <v>3</v>
      </c>
      <c r="Y136" t="str">
        <f>VLOOKUP(C136, Team_Lookup!$A:$C, 2, FALSE)</f>
        <v>Mumbai Indians</v>
      </c>
      <c r="Z136" t="str">
        <f>VLOOKUP(C136, Team_Lookup!$A:$C, 3, FALSE)</f>
        <v>MI</v>
      </c>
      <c r="AA136" t="str">
        <f>VLOOKUP(D136, Team_Lookup!$A:$C, 2, FALSE)</f>
        <v>Chennai Super Kings</v>
      </c>
      <c r="AB136" t="str">
        <f>VLOOKUP(G136, Team_Lookup!$A:$C, 2, FALSE)</f>
        <v>Mumbai Indians</v>
      </c>
      <c r="AC136" t="str">
        <f>VLOOKUP(N136, Team_Lookup!$A:$C, 2, FALSE)</f>
        <v>Mumbai Indians</v>
      </c>
      <c r="AD136" t="str">
        <f t="shared" si="22"/>
        <v>Standard</v>
      </c>
      <c r="AE136" t="str">
        <f t="shared" si="23"/>
        <v>Chasing</v>
      </c>
      <c r="AF136">
        <f t="shared" si="24"/>
        <v>1</v>
      </c>
      <c r="AJ136" s="6"/>
    </row>
    <row r="137" spans="1:36" x14ac:dyDescent="0.35">
      <c r="A137">
        <v>419131</v>
      </c>
      <c r="B137" s="1">
        <v>40263</v>
      </c>
      <c r="C137">
        <v>5</v>
      </c>
      <c r="D137">
        <v>8</v>
      </c>
      <c r="E137">
        <v>3</v>
      </c>
      <c r="F137" t="s">
        <v>61</v>
      </c>
      <c r="G137">
        <v>8</v>
      </c>
      <c r="H137" t="s">
        <v>25</v>
      </c>
      <c r="I137">
        <v>0</v>
      </c>
      <c r="J137">
        <v>1</v>
      </c>
      <c r="K137">
        <v>0</v>
      </c>
      <c r="L137" t="s">
        <v>28</v>
      </c>
      <c r="M137">
        <v>8</v>
      </c>
      <c r="N137">
        <v>5</v>
      </c>
      <c r="O137">
        <v>31</v>
      </c>
      <c r="P137">
        <v>482</v>
      </c>
      <c r="Q137">
        <v>490</v>
      </c>
      <c r="R137" t="s">
        <v>62</v>
      </c>
      <c r="S137" t="s">
        <v>23</v>
      </c>
      <c r="T137" t="str">
        <f t="shared" si="17"/>
        <v>Sardar Patel Stadium, Motera</v>
      </c>
      <c r="U137" t="str">
        <f t="shared" si="18"/>
        <v>Ahmedabad</v>
      </c>
      <c r="V137" t="str">
        <f t="shared" si="19"/>
        <v>India</v>
      </c>
      <c r="W137">
        <f t="shared" si="20"/>
        <v>2010</v>
      </c>
      <c r="X137">
        <f t="shared" si="21"/>
        <v>3</v>
      </c>
      <c r="Y137" t="str">
        <f>VLOOKUP(C137, Team_Lookup!$A:$C, 2, FALSE)</f>
        <v>Rajasthan Royals</v>
      </c>
      <c r="Z137" t="str">
        <f>VLOOKUP(C137, Team_Lookup!$A:$C, 3, FALSE)</f>
        <v>RR</v>
      </c>
      <c r="AA137" t="str">
        <f>VLOOKUP(D137, Team_Lookup!$A:$C, 2, FALSE)</f>
        <v>Deccan Chargers</v>
      </c>
      <c r="AB137" t="str">
        <f>VLOOKUP(G137, Team_Lookup!$A:$C, 2, FALSE)</f>
        <v>Deccan Chargers</v>
      </c>
      <c r="AC137" t="str">
        <f>VLOOKUP(N137, Team_Lookup!$A:$C, 2, FALSE)</f>
        <v>Rajasthan Royals</v>
      </c>
      <c r="AD137" t="str">
        <f t="shared" si="22"/>
        <v>Standard</v>
      </c>
      <c r="AE137" t="str">
        <f t="shared" si="23"/>
        <v>Chasing</v>
      </c>
      <c r="AF137">
        <f t="shared" si="24"/>
        <v>0</v>
      </c>
      <c r="AJ137" s="6"/>
    </row>
    <row r="138" spans="1:36" x14ac:dyDescent="0.35">
      <c r="A138">
        <v>419132</v>
      </c>
      <c r="B138" s="1">
        <v>40264</v>
      </c>
      <c r="C138">
        <v>4</v>
      </c>
      <c r="D138">
        <v>1</v>
      </c>
      <c r="E138">
        <v>3</v>
      </c>
      <c r="F138" t="s">
        <v>24</v>
      </c>
      <c r="G138">
        <v>1</v>
      </c>
      <c r="H138" t="s">
        <v>25</v>
      </c>
      <c r="I138">
        <v>0</v>
      </c>
      <c r="J138">
        <v>1</v>
      </c>
      <c r="K138">
        <v>0</v>
      </c>
      <c r="L138" t="s">
        <v>21</v>
      </c>
      <c r="M138">
        <v>39</v>
      </c>
      <c r="N138">
        <v>1</v>
      </c>
      <c r="O138">
        <v>87</v>
      </c>
      <c r="P138">
        <v>478</v>
      </c>
      <c r="Q138">
        <v>489</v>
      </c>
      <c r="R138" t="s">
        <v>26</v>
      </c>
      <c r="S138" t="s">
        <v>23</v>
      </c>
      <c r="T138" t="str">
        <f t="shared" si="17"/>
        <v>Punjab Cricket Association Stadium, Mohali</v>
      </c>
      <c r="U138" t="str">
        <f t="shared" si="18"/>
        <v>Chandigarh</v>
      </c>
      <c r="V138" t="str">
        <f t="shared" si="19"/>
        <v>India</v>
      </c>
      <c r="W138">
        <f t="shared" si="20"/>
        <v>2010</v>
      </c>
      <c r="X138">
        <f t="shared" si="21"/>
        <v>3</v>
      </c>
      <c r="Y138" t="str">
        <f>VLOOKUP(C138, Team_Lookup!$A:$C, 2, FALSE)</f>
        <v>Kings XI Punjab</v>
      </c>
      <c r="Z138" t="str">
        <f>VLOOKUP(C138, Team_Lookup!$A:$C, 3, FALSE)</f>
        <v>KXIP</v>
      </c>
      <c r="AA138" t="str">
        <f>VLOOKUP(D138, Team_Lookup!$A:$C, 2, FALSE)</f>
        <v>Kolkata Knight Riders</v>
      </c>
      <c r="AB138" t="str">
        <f>VLOOKUP(G138, Team_Lookup!$A:$C, 2, FALSE)</f>
        <v>Kolkata Knight Riders</v>
      </c>
      <c r="AC138" t="str">
        <f>VLOOKUP(N138, Team_Lookup!$A:$C, 2, FALSE)</f>
        <v>Kolkata Knight Riders</v>
      </c>
      <c r="AD138" t="str">
        <f t="shared" si="22"/>
        <v>Standard</v>
      </c>
      <c r="AE138" t="str">
        <f t="shared" si="23"/>
        <v>Defending</v>
      </c>
      <c r="AF138">
        <f t="shared" si="24"/>
        <v>1</v>
      </c>
      <c r="AJ138" s="6"/>
    </row>
    <row r="139" spans="1:36" x14ac:dyDescent="0.35">
      <c r="A139">
        <v>419133</v>
      </c>
      <c r="B139" s="1">
        <v>40262</v>
      </c>
      <c r="C139">
        <v>2</v>
      </c>
      <c r="D139">
        <v>6</v>
      </c>
      <c r="E139">
        <v>3</v>
      </c>
      <c r="F139" t="s">
        <v>19</v>
      </c>
      <c r="G139">
        <v>2</v>
      </c>
      <c r="H139" t="s">
        <v>20</v>
      </c>
      <c r="I139">
        <v>0</v>
      </c>
      <c r="J139">
        <v>1</v>
      </c>
      <c r="K139">
        <v>0</v>
      </c>
      <c r="L139" t="s">
        <v>21</v>
      </c>
      <c r="M139">
        <v>17</v>
      </c>
      <c r="N139">
        <v>6</v>
      </c>
      <c r="O139">
        <v>237</v>
      </c>
      <c r="P139">
        <v>480</v>
      </c>
      <c r="Q139">
        <v>477</v>
      </c>
      <c r="R139" t="s">
        <v>22</v>
      </c>
      <c r="S139" t="s">
        <v>23</v>
      </c>
      <c r="T139" t="str">
        <f t="shared" si="17"/>
        <v>M Chinnaswamy Stadium</v>
      </c>
      <c r="U139" t="str">
        <f t="shared" si="18"/>
        <v>Bangalore</v>
      </c>
      <c r="V139" t="str">
        <f t="shared" si="19"/>
        <v>India</v>
      </c>
      <c r="W139">
        <f t="shared" si="20"/>
        <v>2010</v>
      </c>
      <c r="X139">
        <f t="shared" si="21"/>
        <v>3</v>
      </c>
      <c r="Y139" t="str">
        <f>VLOOKUP(C139, Team_Lookup!$A:$C, 2, FALSE)</f>
        <v>Royal Challengers Bangalore</v>
      </c>
      <c r="Z139" t="str">
        <f>VLOOKUP(C139, Team_Lookup!$A:$C, 3, FALSE)</f>
        <v>RCB</v>
      </c>
      <c r="AA139" t="str">
        <f>VLOOKUP(D139, Team_Lookup!$A:$C, 2, FALSE)</f>
        <v>Delhi Daredevils</v>
      </c>
      <c r="AB139" t="str">
        <f>VLOOKUP(G139, Team_Lookup!$A:$C, 2, FALSE)</f>
        <v>Royal Challengers Bangalore</v>
      </c>
      <c r="AC139" t="str">
        <f>VLOOKUP(N139, Team_Lookup!$A:$C, 2, FALSE)</f>
        <v>Delhi Daredevils</v>
      </c>
      <c r="AD139" t="str">
        <f t="shared" si="22"/>
        <v>Standard</v>
      </c>
      <c r="AE139" t="str">
        <f t="shared" si="23"/>
        <v>Defending</v>
      </c>
      <c r="AF139">
        <f t="shared" si="24"/>
        <v>0</v>
      </c>
      <c r="AJ139" s="6"/>
    </row>
    <row r="140" spans="1:36" x14ac:dyDescent="0.35">
      <c r="A140">
        <v>419134</v>
      </c>
      <c r="B140" s="1">
        <v>40265</v>
      </c>
      <c r="C140">
        <v>5</v>
      </c>
      <c r="D140">
        <v>3</v>
      </c>
      <c r="E140">
        <v>3</v>
      </c>
      <c r="F140" t="s">
        <v>61</v>
      </c>
      <c r="G140">
        <v>5</v>
      </c>
      <c r="H140" t="s">
        <v>25</v>
      </c>
      <c r="I140">
        <v>0</v>
      </c>
      <c r="J140">
        <v>1</v>
      </c>
      <c r="K140">
        <v>0</v>
      </c>
      <c r="L140" t="s">
        <v>21</v>
      </c>
      <c r="M140">
        <v>17</v>
      </c>
      <c r="N140">
        <v>5</v>
      </c>
      <c r="O140">
        <v>183</v>
      </c>
      <c r="P140">
        <v>485</v>
      </c>
      <c r="Q140">
        <v>490</v>
      </c>
      <c r="R140" t="s">
        <v>62</v>
      </c>
      <c r="S140" t="s">
        <v>23</v>
      </c>
      <c r="T140" t="str">
        <f t="shared" si="17"/>
        <v>Sardar Patel Stadium, Motera</v>
      </c>
      <c r="U140" t="str">
        <f t="shared" si="18"/>
        <v>Ahmedabad</v>
      </c>
      <c r="V140" t="str">
        <f t="shared" si="19"/>
        <v>India</v>
      </c>
      <c r="W140">
        <f t="shared" si="20"/>
        <v>2010</v>
      </c>
      <c r="X140">
        <f t="shared" si="21"/>
        <v>3</v>
      </c>
      <c r="Y140" t="str">
        <f>VLOOKUP(C140, Team_Lookup!$A:$C, 2, FALSE)</f>
        <v>Rajasthan Royals</v>
      </c>
      <c r="Z140" t="str">
        <f>VLOOKUP(C140, Team_Lookup!$A:$C, 3, FALSE)</f>
        <v>RR</v>
      </c>
      <c r="AA140" t="str">
        <f>VLOOKUP(D140, Team_Lookup!$A:$C, 2, FALSE)</f>
        <v>Chennai Super Kings</v>
      </c>
      <c r="AB140" t="str">
        <f>VLOOKUP(G140, Team_Lookup!$A:$C, 2, FALSE)</f>
        <v>Rajasthan Royals</v>
      </c>
      <c r="AC140" t="str">
        <f>VLOOKUP(N140, Team_Lookup!$A:$C, 2, FALSE)</f>
        <v>Rajasthan Royals</v>
      </c>
      <c r="AD140" t="str">
        <f t="shared" si="22"/>
        <v>Standard</v>
      </c>
      <c r="AE140" t="str">
        <f t="shared" si="23"/>
        <v>Defending</v>
      </c>
      <c r="AF140">
        <f t="shared" si="24"/>
        <v>1</v>
      </c>
      <c r="AJ140" s="6"/>
    </row>
    <row r="141" spans="1:36" x14ac:dyDescent="0.35">
      <c r="A141">
        <v>419135</v>
      </c>
      <c r="B141" s="1">
        <v>40265</v>
      </c>
      <c r="C141">
        <v>8</v>
      </c>
      <c r="D141">
        <v>7</v>
      </c>
      <c r="E141">
        <v>3</v>
      </c>
      <c r="F141" t="s">
        <v>40</v>
      </c>
      <c r="G141">
        <v>8</v>
      </c>
      <c r="H141" t="s">
        <v>20</v>
      </c>
      <c r="I141">
        <v>0</v>
      </c>
      <c r="J141">
        <v>1</v>
      </c>
      <c r="K141">
        <v>0</v>
      </c>
      <c r="L141" t="s">
        <v>21</v>
      </c>
      <c r="M141">
        <v>41</v>
      </c>
      <c r="N141">
        <v>7</v>
      </c>
      <c r="O141">
        <v>50</v>
      </c>
      <c r="P141">
        <v>491</v>
      </c>
      <c r="Q141">
        <v>486</v>
      </c>
      <c r="R141" t="s">
        <v>31</v>
      </c>
      <c r="S141" t="s">
        <v>23</v>
      </c>
      <c r="T141" t="str">
        <f t="shared" si="17"/>
        <v>Dr Dy Patil Sports Academy</v>
      </c>
      <c r="U141" t="str">
        <f t="shared" si="18"/>
        <v>Mumbai</v>
      </c>
      <c r="V141" t="str">
        <f t="shared" si="19"/>
        <v>India</v>
      </c>
      <c r="W141">
        <f t="shared" si="20"/>
        <v>2010</v>
      </c>
      <c r="X141">
        <f t="shared" si="21"/>
        <v>3</v>
      </c>
      <c r="Y141" t="str">
        <f>VLOOKUP(C141, Team_Lookup!$A:$C, 2, FALSE)</f>
        <v>Deccan Chargers</v>
      </c>
      <c r="Z141" t="str">
        <f>VLOOKUP(C141, Team_Lookup!$A:$C, 3, FALSE)</f>
        <v>DC</v>
      </c>
      <c r="AA141" t="str">
        <f>VLOOKUP(D141, Team_Lookup!$A:$C, 2, FALSE)</f>
        <v>Mumbai Indians</v>
      </c>
      <c r="AB141" t="str">
        <f>VLOOKUP(G141, Team_Lookup!$A:$C, 2, FALSE)</f>
        <v>Deccan Chargers</v>
      </c>
      <c r="AC141" t="str">
        <f>VLOOKUP(N141, Team_Lookup!$A:$C, 2, FALSE)</f>
        <v>Mumbai Indians</v>
      </c>
      <c r="AD141" t="str">
        <f t="shared" si="22"/>
        <v>Standard</v>
      </c>
      <c r="AE141" t="str">
        <f t="shared" si="23"/>
        <v>Defending</v>
      </c>
      <c r="AF141">
        <f t="shared" si="24"/>
        <v>0</v>
      </c>
      <c r="AJ141" s="6"/>
    </row>
    <row r="142" spans="1:36" x14ac:dyDescent="0.35">
      <c r="A142">
        <v>419136</v>
      </c>
      <c r="B142" s="1">
        <v>40266</v>
      </c>
      <c r="C142">
        <v>6</v>
      </c>
      <c r="D142">
        <v>1</v>
      </c>
      <c r="E142">
        <v>3</v>
      </c>
      <c r="F142" t="s">
        <v>27</v>
      </c>
      <c r="G142">
        <v>6</v>
      </c>
      <c r="H142" t="s">
        <v>25</v>
      </c>
      <c r="I142">
        <v>0</v>
      </c>
      <c r="J142">
        <v>1</v>
      </c>
      <c r="K142">
        <v>0</v>
      </c>
      <c r="L142" t="s">
        <v>21</v>
      </c>
      <c r="M142">
        <v>40</v>
      </c>
      <c r="N142">
        <v>6</v>
      </c>
      <c r="O142">
        <v>187</v>
      </c>
      <c r="P142">
        <v>485</v>
      </c>
      <c r="Q142">
        <v>490</v>
      </c>
      <c r="R142" t="s">
        <v>29</v>
      </c>
      <c r="S142" t="s">
        <v>23</v>
      </c>
      <c r="T142" t="str">
        <f t="shared" si="17"/>
        <v>Feroz Shah Kotla</v>
      </c>
      <c r="U142" t="str">
        <f t="shared" si="18"/>
        <v>Delhi</v>
      </c>
      <c r="V142" t="str">
        <f t="shared" si="19"/>
        <v>India</v>
      </c>
      <c r="W142">
        <f t="shared" si="20"/>
        <v>2010</v>
      </c>
      <c r="X142">
        <f t="shared" si="21"/>
        <v>3</v>
      </c>
      <c r="Y142" t="str">
        <f>VLOOKUP(C142, Team_Lookup!$A:$C, 2, FALSE)</f>
        <v>Delhi Daredevils</v>
      </c>
      <c r="Z142" t="str">
        <f>VLOOKUP(C142, Team_Lookup!$A:$C, 3, FALSE)</f>
        <v>DD</v>
      </c>
      <c r="AA142" t="str">
        <f>VLOOKUP(D142, Team_Lookup!$A:$C, 2, FALSE)</f>
        <v>Kolkata Knight Riders</v>
      </c>
      <c r="AB142" t="str">
        <f>VLOOKUP(G142, Team_Lookup!$A:$C, 2, FALSE)</f>
        <v>Delhi Daredevils</v>
      </c>
      <c r="AC142" t="str">
        <f>VLOOKUP(N142, Team_Lookup!$A:$C, 2, FALSE)</f>
        <v>Delhi Daredevils</v>
      </c>
      <c r="AD142" t="str">
        <f t="shared" si="22"/>
        <v>Standard</v>
      </c>
      <c r="AE142" t="str">
        <f t="shared" si="23"/>
        <v>Defending</v>
      </c>
      <c r="AF142">
        <f t="shared" si="24"/>
        <v>1</v>
      </c>
      <c r="AJ142" s="6"/>
    </row>
    <row r="143" spans="1:36" x14ac:dyDescent="0.35">
      <c r="A143">
        <v>419137</v>
      </c>
      <c r="B143" s="1">
        <v>40267</v>
      </c>
      <c r="C143">
        <v>7</v>
      </c>
      <c r="D143">
        <v>4</v>
      </c>
      <c r="E143">
        <v>3</v>
      </c>
      <c r="F143" t="s">
        <v>60</v>
      </c>
      <c r="G143">
        <v>7</v>
      </c>
      <c r="H143" t="s">
        <v>20</v>
      </c>
      <c r="I143">
        <v>0</v>
      </c>
      <c r="J143">
        <v>1</v>
      </c>
      <c r="K143">
        <v>0</v>
      </c>
      <c r="L143" t="s">
        <v>28</v>
      </c>
      <c r="M143">
        <v>4</v>
      </c>
      <c r="N143">
        <v>7</v>
      </c>
      <c r="O143">
        <v>194</v>
      </c>
      <c r="P143">
        <v>478</v>
      </c>
      <c r="Q143">
        <v>488</v>
      </c>
      <c r="R143" t="s">
        <v>31</v>
      </c>
      <c r="S143" t="s">
        <v>23</v>
      </c>
      <c r="T143" t="str">
        <f t="shared" si="17"/>
        <v>Brabourne Stadium</v>
      </c>
      <c r="U143" t="str">
        <f t="shared" si="18"/>
        <v>Mumbai</v>
      </c>
      <c r="V143" t="str">
        <f t="shared" si="19"/>
        <v>India</v>
      </c>
      <c r="W143">
        <f t="shared" si="20"/>
        <v>2010</v>
      </c>
      <c r="X143">
        <f t="shared" si="21"/>
        <v>3</v>
      </c>
      <c r="Y143" t="str">
        <f>VLOOKUP(C143, Team_Lookup!$A:$C, 2, FALSE)</f>
        <v>Mumbai Indians</v>
      </c>
      <c r="Z143" t="str">
        <f>VLOOKUP(C143, Team_Lookup!$A:$C, 3, FALSE)</f>
        <v>MI</v>
      </c>
      <c r="AA143" t="str">
        <f>VLOOKUP(D143, Team_Lookup!$A:$C, 2, FALSE)</f>
        <v>Kings XI Punjab</v>
      </c>
      <c r="AB143" t="str">
        <f>VLOOKUP(G143, Team_Lookup!$A:$C, 2, FALSE)</f>
        <v>Mumbai Indians</v>
      </c>
      <c r="AC143" t="str">
        <f>VLOOKUP(N143, Team_Lookup!$A:$C, 2, FALSE)</f>
        <v>Mumbai Indians</v>
      </c>
      <c r="AD143" t="str">
        <f t="shared" si="22"/>
        <v>Standard</v>
      </c>
      <c r="AE143" t="str">
        <f t="shared" si="23"/>
        <v>Chasing</v>
      </c>
      <c r="AF143">
        <f t="shared" si="24"/>
        <v>1</v>
      </c>
      <c r="AJ143" s="6"/>
    </row>
    <row r="144" spans="1:36" x14ac:dyDescent="0.35">
      <c r="A144">
        <v>419138</v>
      </c>
      <c r="B144" s="1">
        <v>40268</v>
      </c>
      <c r="C144">
        <v>3</v>
      </c>
      <c r="D144">
        <v>2</v>
      </c>
      <c r="E144">
        <v>3</v>
      </c>
      <c r="F144" t="s">
        <v>38</v>
      </c>
      <c r="G144">
        <v>2</v>
      </c>
      <c r="H144" t="s">
        <v>25</v>
      </c>
      <c r="I144">
        <v>0</v>
      </c>
      <c r="J144">
        <v>1</v>
      </c>
      <c r="K144">
        <v>0</v>
      </c>
      <c r="L144" t="s">
        <v>28</v>
      </c>
      <c r="M144">
        <v>5</v>
      </c>
      <c r="N144">
        <v>3</v>
      </c>
      <c r="O144">
        <v>185</v>
      </c>
      <c r="P144">
        <v>480</v>
      </c>
      <c r="Q144">
        <v>477</v>
      </c>
      <c r="R144" t="s">
        <v>39</v>
      </c>
      <c r="S144" t="s">
        <v>23</v>
      </c>
      <c r="T144" t="str">
        <f t="shared" si="17"/>
        <v>Ma Chidambaram Stadium, Chepauk</v>
      </c>
      <c r="U144" t="str">
        <f t="shared" si="18"/>
        <v>Chennai</v>
      </c>
      <c r="V144" t="str">
        <f t="shared" si="19"/>
        <v>India</v>
      </c>
      <c r="W144">
        <f t="shared" si="20"/>
        <v>2010</v>
      </c>
      <c r="X144">
        <f t="shared" si="21"/>
        <v>3</v>
      </c>
      <c r="Y144" t="str">
        <f>VLOOKUP(C144, Team_Lookup!$A:$C, 2, FALSE)</f>
        <v>Chennai Super Kings</v>
      </c>
      <c r="Z144" t="str">
        <f>VLOOKUP(C144, Team_Lookup!$A:$C, 3, FALSE)</f>
        <v>CSK</v>
      </c>
      <c r="AA144" t="str">
        <f>VLOOKUP(D144, Team_Lookup!$A:$C, 2, FALSE)</f>
        <v>Royal Challengers Bangalore</v>
      </c>
      <c r="AB144" t="str">
        <f>VLOOKUP(G144, Team_Lookup!$A:$C, 2, FALSE)</f>
        <v>Royal Challengers Bangalore</v>
      </c>
      <c r="AC144" t="str">
        <f>VLOOKUP(N144, Team_Lookup!$A:$C, 2, FALSE)</f>
        <v>Chennai Super Kings</v>
      </c>
      <c r="AD144" t="str">
        <f t="shared" si="22"/>
        <v>Standard</v>
      </c>
      <c r="AE144" t="str">
        <f t="shared" si="23"/>
        <v>Chasing</v>
      </c>
      <c r="AF144">
        <f t="shared" si="24"/>
        <v>0</v>
      </c>
      <c r="AJ144" s="6"/>
    </row>
    <row r="145" spans="1:36" x14ac:dyDescent="0.35">
      <c r="A145">
        <v>419139</v>
      </c>
      <c r="B145" s="1">
        <v>40268</v>
      </c>
      <c r="C145">
        <v>6</v>
      </c>
      <c r="D145">
        <v>5</v>
      </c>
      <c r="E145">
        <v>3</v>
      </c>
      <c r="F145" t="s">
        <v>27</v>
      </c>
      <c r="G145">
        <v>6</v>
      </c>
      <c r="H145" t="s">
        <v>25</v>
      </c>
      <c r="I145">
        <v>0</v>
      </c>
      <c r="J145">
        <v>1</v>
      </c>
      <c r="K145">
        <v>0</v>
      </c>
      <c r="L145" t="s">
        <v>21</v>
      </c>
      <c r="M145">
        <v>67</v>
      </c>
      <c r="N145">
        <v>6</v>
      </c>
      <c r="O145">
        <v>88</v>
      </c>
      <c r="P145">
        <v>482</v>
      </c>
      <c r="Q145">
        <v>490</v>
      </c>
      <c r="R145" t="s">
        <v>29</v>
      </c>
      <c r="S145" t="s">
        <v>23</v>
      </c>
      <c r="T145" t="str">
        <f t="shared" si="17"/>
        <v>Feroz Shah Kotla</v>
      </c>
      <c r="U145" t="str">
        <f t="shared" si="18"/>
        <v>Delhi</v>
      </c>
      <c r="V145" t="str">
        <f t="shared" si="19"/>
        <v>India</v>
      </c>
      <c r="W145">
        <f t="shared" si="20"/>
        <v>2010</v>
      </c>
      <c r="X145">
        <f t="shared" si="21"/>
        <v>3</v>
      </c>
      <c r="Y145" t="str">
        <f>VLOOKUP(C145, Team_Lookup!$A:$C, 2, FALSE)</f>
        <v>Delhi Daredevils</v>
      </c>
      <c r="Z145" t="str">
        <f>VLOOKUP(C145, Team_Lookup!$A:$C, 3, FALSE)</f>
        <v>DD</v>
      </c>
      <c r="AA145" t="str">
        <f>VLOOKUP(D145, Team_Lookup!$A:$C, 2, FALSE)</f>
        <v>Rajasthan Royals</v>
      </c>
      <c r="AB145" t="str">
        <f>VLOOKUP(G145, Team_Lookup!$A:$C, 2, FALSE)</f>
        <v>Delhi Daredevils</v>
      </c>
      <c r="AC145" t="str">
        <f>VLOOKUP(N145, Team_Lookup!$A:$C, 2, FALSE)</f>
        <v>Delhi Daredevils</v>
      </c>
      <c r="AD145" t="str">
        <f t="shared" si="22"/>
        <v>Standard</v>
      </c>
      <c r="AE145" t="str">
        <f t="shared" si="23"/>
        <v>Defending</v>
      </c>
      <c r="AF145">
        <f t="shared" si="24"/>
        <v>1</v>
      </c>
      <c r="AJ145" s="6"/>
    </row>
    <row r="146" spans="1:36" x14ac:dyDescent="0.35">
      <c r="A146">
        <v>419140</v>
      </c>
      <c r="B146" s="1">
        <v>40269</v>
      </c>
      <c r="C146">
        <v>1</v>
      </c>
      <c r="D146">
        <v>8</v>
      </c>
      <c r="E146">
        <v>3</v>
      </c>
      <c r="F146" t="s">
        <v>32</v>
      </c>
      <c r="G146">
        <v>1</v>
      </c>
      <c r="H146" t="s">
        <v>25</v>
      </c>
      <c r="I146">
        <v>0</v>
      </c>
      <c r="J146">
        <v>1</v>
      </c>
      <c r="K146">
        <v>0</v>
      </c>
      <c r="L146" t="s">
        <v>21</v>
      </c>
      <c r="M146">
        <v>24</v>
      </c>
      <c r="N146">
        <v>1</v>
      </c>
      <c r="O146">
        <v>1</v>
      </c>
      <c r="P146">
        <v>486</v>
      </c>
      <c r="Q146">
        <v>476</v>
      </c>
      <c r="R146" t="s">
        <v>33</v>
      </c>
      <c r="S146" t="s">
        <v>23</v>
      </c>
      <c r="T146" t="str">
        <f t="shared" si="17"/>
        <v>Eden Gardens</v>
      </c>
      <c r="U146" t="str">
        <f t="shared" si="18"/>
        <v>Kolkata</v>
      </c>
      <c r="V146" t="str">
        <f t="shared" si="19"/>
        <v>India</v>
      </c>
      <c r="W146">
        <f t="shared" si="20"/>
        <v>2010</v>
      </c>
      <c r="X146">
        <f t="shared" si="21"/>
        <v>4</v>
      </c>
      <c r="Y146" t="str">
        <f>VLOOKUP(C146, Team_Lookup!$A:$C, 2, FALSE)</f>
        <v>Kolkata Knight Riders</v>
      </c>
      <c r="Z146" t="str">
        <f>VLOOKUP(C146, Team_Lookup!$A:$C, 3, FALSE)</f>
        <v>KKR</v>
      </c>
      <c r="AA146" t="str">
        <f>VLOOKUP(D146, Team_Lookup!$A:$C, 2, FALSE)</f>
        <v>Deccan Chargers</v>
      </c>
      <c r="AB146" t="str">
        <f>VLOOKUP(G146, Team_Lookup!$A:$C, 2, FALSE)</f>
        <v>Kolkata Knight Riders</v>
      </c>
      <c r="AC146" t="str">
        <f>VLOOKUP(N146, Team_Lookup!$A:$C, 2, FALSE)</f>
        <v>Kolkata Knight Riders</v>
      </c>
      <c r="AD146" t="str">
        <f t="shared" si="22"/>
        <v>Standard</v>
      </c>
      <c r="AE146" t="str">
        <f t="shared" si="23"/>
        <v>Defending</v>
      </c>
      <c r="AF146">
        <f t="shared" si="24"/>
        <v>1</v>
      </c>
      <c r="AJ146" s="6"/>
    </row>
    <row r="147" spans="1:36" x14ac:dyDescent="0.35">
      <c r="A147">
        <v>419141</v>
      </c>
      <c r="B147" s="1">
        <v>40270</v>
      </c>
      <c r="C147">
        <v>4</v>
      </c>
      <c r="D147">
        <v>2</v>
      </c>
      <c r="E147">
        <v>3</v>
      </c>
      <c r="F147" t="s">
        <v>24</v>
      </c>
      <c r="G147">
        <v>4</v>
      </c>
      <c r="H147" t="s">
        <v>25</v>
      </c>
      <c r="I147">
        <v>0</v>
      </c>
      <c r="J147">
        <v>1</v>
      </c>
      <c r="K147">
        <v>0</v>
      </c>
      <c r="L147" t="s">
        <v>28</v>
      </c>
      <c r="M147">
        <v>6</v>
      </c>
      <c r="N147">
        <v>2</v>
      </c>
      <c r="O147">
        <v>158</v>
      </c>
      <c r="P147">
        <v>474</v>
      </c>
      <c r="Q147">
        <v>481</v>
      </c>
      <c r="R147" t="s">
        <v>26</v>
      </c>
      <c r="S147" t="s">
        <v>23</v>
      </c>
      <c r="T147" t="str">
        <f t="shared" si="17"/>
        <v>Punjab Cricket Association Stadium, Mohali</v>
      </c>
      <c r="U147" t="str">
        <f t="shared" si="18"/>
        <v>Chandigarh</v>
      </c>
      <c r="V147" t="str">
        <f t="shared" si="19"/>
        <v>India</v>
      </c>
      <c r="W147">
        <f t="shared" si="20"/>
        <v>2010</v>
      </c>
      <c r="X147">
        <f t="shared" si="21"/>
        <v>4</v>
      </c>
      <c r="Y147" t="str">
        <f>VLOOKUP(C147, Team_Lookup!$A:$C, 2, FALSE)</f>
        <v>Kings XI Punjab</v>
      </c>
      <c r="Z147" t="str">
        <f>VLOOKUP(C147, Team_Lookup!$A:$C, 3, FALSE)</f>
        <v>KXIP</v>
      </c>
      <c r="AA147" t="str">
        <f>VLOOKUP(D147, Team_Lookup!$A:$C, 2, FALSE)</f>
        <v>Royal Challengers Bangalore</v>
      </c>
      <c r="AB147" t="str">
        <f>VLOOKUP(G147, Team_Lookup!$A:$C, 2, FALSE)</f>
        <v>Kings XI Punjab</v>
      </c>
      <c r="AC147" t="str">
        <f>VLOOKUP(N147, Team_Lookup!$A:$C, 2, FALSE)</f>
        <v>Royal Challengers Bangalore</v>
      </c>
      <c r="AD147" t="str">
        <f t="shared" si="22"/>
        <v>Standard</v>
      </c>
      <c r="AE147" t="str">
        <f t="shared" si="23"/>
        <v>Chasing</v>
      </c>
      <c r="AF147">
        <f t="shared" si="24"/>
        <v>0</v>
      </c>
      <c r="AJ147" s="6"/>
    </row>
    <row r="148" spans="1:36" x14ac:dyDescent="0.35">
      <c r="A148">
        <v>419142</v>
      </c>
      <c r="B148" s="1">
        <v>40271</v>
      </c>
      <c r="C148">
        <v>3</v>
      </c>
      <c r="D148">
        <v>5</v>
      </c>
      <c r="E148">
        <v>3</v>
      </c>
      <c r="F148" t="s">
        <v>38</v>
      </c>
      <c r="G148">
        <v>3</v>
      </c>
      <c r="H148" t="s">
        <v>25</v>
      </c>
      <c r="I148">
        <v>0</v>
      </c>
      <c r="J148">
        <v>1</v>
      </c>
      <c r="K148">
        <v>0</v>
      </c>
      <c r="L148" t="s">
        <v>21</v>
      </c>
      <c r="M148">
        <v>23</v>
      </c>
      <c r="N148">
        <v>3</v>
      </c>
      <c r="O148">
        <v>185</v>
      </c>
      <c r="P148">
        <v>477</v>
      </c>
      <c r="Q148">
        <v>513</v>
      </c>
      <c r="R148" t="s">
        <v>39</v>
      </c>
      <c r="S148" t="s">
        <v>23</v>
      </c>
      <c r="T148" t="str">
        <f t="shared" si="17"/>
        <v>Ma Chidambaram Stadium, Chepauk</v>
      </c>
      <c r="U148" t="str">
        <f t="shared" si="18"/>
        <v>Chennai</v>
      </c>
      <c r="V148" t="str">
        <f t="shared" si="19"/>
        <v>India</v>
      </c>
      <c r="W148">
        <f t="shared" si="20"/>
        <v>2010</v>
      </c>
      <c r="X148">
        <f t="shared" si="21"/>
        <v>4</v>
      </c>
      <c r="Y148" t="str">
        <f>VLOOKUP(C148, Team_Lookup!$A:$C, 2, FALSE)</f>
        <v>Chennai Super Kings</v>
      </c>
      <c r="Z148" t="str">
        <f>VLOOKUP(C148, Team_Lookup!$A:$C, 3, FALSE)</f>
        <v>CSK</v>
      </c>
      <c r="AA148" t="str">
        <f>VLOOKUP(D148, Team_Lookup!$A:$C, 2, FALSE)</f>
        <v>Rajasthan Royals</v>
      </c>
      <c r="AB148" t="str">
        <f>VLOOKUP(G148, Team_Lookup!$A:$C, 2, FALSE)</f>
        <v>Chennai Super Kings</v>
      </c>
      <c r="AC148" t="str">
        <f>VLOOKUP(N148, Team_Lookup!$A:$C, 2, FALSE)</f>
        <v>Chennai Super Kings</v>
      </c>
      <c r="AD148" t="str">
        <f t="shared" si="22"/>
        <v>Standard</v>
      </c>
      <c r="AE148" t="str">
        <f t="shared" si="23"/>
        <v>Defending</v>
      </c>
      <c r="AF148">
        <f t="shared" si="24"/>
        <v>1</v>
      </c>
      <c r="AJ148" s="6"/>
    </row>
    <row r="149" spans="1:36" x14ac:dyDescent="0.35">
      <c r="A149">
        <v>419143</v>
      </c>
      <c r="B149" s="1">
        <v>40271</v>
      </c>
      <c r="C149">
        <v>7</v>
      </c>
      <c r="D149">
        <v>8</v>
      </c>
      <c r="E149">
        <v>3</v>
      </c>
      <c r="F149" t="s">
        <v>60</v>
      </c>
      <c r="G149">
        <v>7</v>
      </c>
      <c r="H149" t="s">
        <v>25</v>
      </c>
      <c r="I149">
        <v>0</v>
      </c>
      <c r="J149">
        <v>1</v>
      </c>
      <c r="K149">
        <v>0</v>
      </c>
      <c r="L149" t="s">
        <v>21</v>
      </c>
      <c r="M149">
        <v>63</v>
      </c>
      <c r="N149">
        <v>7</v>
      </c>
      <c r="O149">
        <v>208</v>
      </c>
      <c r="P149">
        <v>478</v>
      </c>
      <c r="Q149">
        <v>489</v>
      </c>
      <c r="R149" t="s">
        <v>31</v>
      </c>
      <c r="S149" t="s">
        <v>23</v>
      </c>
      <c r="T149" t="str">
        <f t="shared" si="17"/>
        <v>Brabourne Stadium</v>
      </c>
      <c r="U149" t="str">
        <f t="shared" si="18"/>
        <v>Mumbai</v>
      </c>
      <c r="V149" t="str">
        <f t="shared" si="19"/>
        <v>India</v>
      </c>
      <c r="W149">
        <f t="shared" si="20"/>
        <v>2010</v>
      </c>
      <c r="X149">
        <f t="shared" si="21"/>
        <v>4</v>
      </c>
      <c r="Y149" t="str">
        <f>VLOOKUP(C149, Team_Lookup!$A:$C, 2, FALSE)</f>
        <v>Mumbai Indians</v>
      </c>
      <c r="Z149" t="str">
        <f>VLOOKUP(C149, Team_Lookup!$A:$C, 3, FALSE)</f>
        <v>MI</v>
      </c>
      <c r="AA149" t="str">
        <f>VLOOKUP(D149, Team_Lookup!$A:$C, 2, FALSE)</f>
        <v>Deccan Chargers</v>
      </c>
      <c r="AB149" t="str">
        <f>VLOOKUP(G149, Team_Lookup!$A:$C, 2, FALSE)</f>
        <v>Mumbai Indians</v>
      </c>
      <c r="AC149" t="str">
        <f>VLOOKUP(N149, Team_Lookup!$A:$C, 2, FALSE)</f>
        <v>Mumbai Indians</v>
      </c>
      <c r="AD149" t="str">
        <f t="shared" si="22"/>
        <v>Standard</v>
      </c>
      <c r="AE149" t="str">
        <f t="shared" si="23"/>
        <v>Defending</v>
      </c>
      <c r="AF149">
        <f t="shared" si="24"/>
        <v>1</v>
      </c>
      <c r="AJ149" s="6"/>
    </row>
    <row r="150" spans="1:36" x14ac:dyDescent="0.35">
      <c r="A150">
        <v>419144</v>
      </c>
      <c r="B150" s="1">
        <v>40272</v>
      </c>
      <c r="C150">
        <v>1</v>
      </c>
      <c r="D150">
        <v>4</v>
      </c>
      <c r="E150">
        <v>3</v>
      </c>
      <c r="F150" t="s">
        <v>32</v>
      </c>
      <c r="G150">
        <v>1</v>
      </c>
      <c r="H150" t="s">
        <v>25</v>
      </c>
      <c r="I150">
        <v>0</v>
      </c>
      <c r="J150">
        <v>1</v>
      </c>
      <c r="K150">
        <v>0</v>
      </c>
      <c r="L150" t="s">
        <v>28</v>
      </c>
      <c r="M150">
        <v>8</v>
      </c>
      <c r="N150">
        <v>4</v>
      </c>
      <c r="O150">
        <v>64</v>
      </c>
      <c r="P150">
        <v>483</v>
      </c>
      <c r="Q150">
        <v>476</v>
      </c>
      <c r="R150" t="s">
        <v>33</v>
      </c>
      <c r="S150" t="s">
        <v>23</v>
      </c>
      <c r="T150" t="str">
        <f t="shared" si="17"/>
        <v>Eden Gardens</v>
      </c>
      <c r="U150" t="str">
        <f t="shared" si="18"/>
        <v>Kolkata</v>
      </c>
      <c r="V150" t="str">
        <f t="shared" si="19"/>
        <v>India</v>
      </c>
      <c r="W150">
        <f t="shared" si="20"/>
        <v>2010</v>
      </c>
      <c r="X150">
        <f t="shared" si="21"/>
        <v>4</v>
      </c>
      <c r="Y150" t="str">
        <f>VLOOKUP(C150, Team_Lookup!$A:$C, 2, FALSE)</f>
        <v>Kolkata Knight Riders</v>
      </c>
      <c r="Z150" t="str">
        <f>VLOOKUP(C150, Team_Lookup!$A:$C, 3, FALSE)</f>
        <v>KKR</v>
      </c>
      <c r="AA150" t="str">
        <f>VLOOKUP(D150, Team_Lookup!$A:$C, 2, FALSE)</f>
        <v>Kings XI Punjab</v>
      </c>
      <c r="AB150" t="str">
        <f>VLOOKUP(G150, Team_Lookup!$A:$C, 2, FALSE)</f>
        <v>Kolkata Knight Riders</v>
      </c>
      <c r="AC150" t="str">
        <f>VLOOKUP(N150, Team_Lookup!$A:$C, 2, FALSE)</f>
        <v>Kings XI Punjab</v>
      </c>
      <c r="AD150" t="str">
        <f t="shared" si="22"/>
        <v>Standard</v>
      </c>
      <c r="AE150" t="str">
        <f t="shared" si="23"/>
        <v>Chasing</v>
      </c>
      <c r="AF150">
        <f t="shared" si="24"/>
        <v>0</v>
      </c>
      <c r="AJ150" s="6"/>
    </row>
    <row r="151" spans="1:36" x14ac:dyDescent="0.35">
      <c r="A151">
        <v>419145</v>
      </c>
      <c r="B151" s="1">
        <v>40272</v>
      </c>
      <c r="C151">
        <v>6</v>
      </c>
      <c r="D151">
        <v>2</v>
      </c>
      <c r="E151">
        <v>3</v>
      </c>
      <c r="F151" t="s">
        <v>27</v>
      </c>
      <c r="G151">
        <v>6</v>
      </c>
      <c r="H151" t="s">
        <v>25</v>
      </c>
      <c r="I151">
        <v>0</v>
      </c>
      <c r="J151">
        <v>1</v>
      </c>
      <c r="K151">
        <v>0</v>
      </c>
      <c r="L151" t="s">
        <v>21</v>
      </c>
      <c r="M151">
        <v>37</v>
      </c>
      <c r="N151">
        <v>6</v>
      </c>
      <c r="O151">
        <v>241</v>
      </c>
      <c r="P151">
        <v>474</v>
      </c>
      <c r="Q151">
        <v>481</v>
      </c>
      <c r="R151" t="s">
        <v>29</v>
      </c>
      <c r="S151" t="s">
        <v>23</v>
      </c>
      <c r="T151" t="str">
        <f t="shared" si="17"/>
        <v>Feroz Shah Kotla</v>
      </c>
      <c r="U151" t="str">
        <f t="shared" si="18"/>
        <v>Delhi</v>
      </c>
      <c r="V151" t="str">
        <f t="shared" si="19"/>
        <v>India</v>
      </c>
      <c r="W151">
        <f t="shared" si="20"/>
        <v>2010</v>
      </c>
      <c r="X151">
        <f t="shared" si="21"/>
        <v>4</v>
      </c>
      <c r="Y151" t="str">
        <f>VLOOKUP(C151, Team_Lookup!$A:$C, 2, FALSE)</f>
        <v>Delhi Daredevils</v>
      </c>
      <c r="Z151" t="str">
        <f>VLOOKUP(C151, Team_Lookup!$A:$C, 3, FALSE)</f>
        <v>DD</v>
      </c>
      <c r="AA151" t="str">
        <f>VLOOKUP(D151, Team_Lookup!$A:$C, 2, FALSE)</f>
        <v>Royal Challengers Bangalore</v>
      </c>
      <c r="AB151" t="str">
        <f>VLOOKUP(G151, Team_Lookup!$A:$C, 2, FALSE)</f>
        <v>Delhi Daredevils</v>
      </c>
      <c r="AC151" t="str">
        <f>VLOOKUP(N151, Team_Lookup!$A:$C, 2, FALSE)</f>
        <v>Delhi Daredevils</v>
      </c>
      <c r="AD151" t="str">
        <f t="shared" si="22"/>
        <v>Standard</v>
      </c>
      <c r="AE151" t="str">
        <f t="shared" si="23"/>
        <v>Defending</v>
      </c>
      <c r="AF151">
        <f t="shared" si="24"/>
        <v>1</v>
      </c>
      <c r="AJ151" s="6"/>
    </row>
    <row r="152" spans="1:36" x14ac:dyDescent="0.35">
      <c r="A152">
        <v>419146</v>
      </c>
      <c r="B152" s="1">
        <v>40273</v>
      </c>
      <c r="C152">
        <v>8</v>
      </c>
      <c r="D152">
        <v>5</v>
      </c>
      <c r="E152">
        <v>3</v>
      </c>
      <c r="F152" t="s">
        <v>65</v>
      </c>
      <c r="G152">
        <v>5</v>
      </c>
      <c r="H152" t="s">
        <v>25</v>
      </c>
      <c r="I152">
        <v>0</v>
      </c>
      <c r="J152">
        <v>1</v>
      </c>
      <c r="K152">
        <v>0</v>
      </c>
      <c r="L152" t="s">
        <v>21</v>
      </c>
      <c r="M152">
        <v>2</v>
      </c>
      <c r="N152">
        <v>5</v>
      </c>
      <c r="O152">
        <v>38</v>
      </c>
      <c r="P152">
        <v>482</v>
      </c>
      <c r="Q152">
        <v>490</v>
      </c>
      <c r="R152" t="s">
        <v>66</v>
      </c>
      <c r="S152" t="s">
        <v>23</v>
      </c>
      <c r="T152" t="str">
        <f t="shared" si="17"/>
        <v>Vidarbha Cricket Association Stadium, Jamtha</v>
      </c>
      <c r="U152" t="str">
        <f t="shared" si="18"/>
        <v>Nagpur</v>
      </c>
      <c r="V152" t="str">
        <f t="shared" si="19"/>
        <v>India</v>
      </c>
      <c r="W152">
        <f t="shared" si="20"/>
        <v>2010</v>
      </c>
      <c r="X152">
        <f t="shared" si="21"/>
        <v>4</v>
      </c>
      <c r="Y152" t="str">
        <f>VLOOKUP(C152, Team_Lookup!$A:$C, 2, FALSE)</f>
        <v>Deccan Chargers</v>
      </c>
      <c r="Z152" t="str">
        <f>VLOOKUP(C152, Team_Lookup!$A:$C, 3, FALSE)</f>
        <v>DC</v>
      </c>
      <c r="AA152" t="str">
        <f>VLOOKUP(D152, Team_Lookup!$A:$C, 2, FALSE)</f>
        <v>Rajasthan Royals</v>
      </c>
      <c r="AB152" t="str">
        <f>VLOOKUP(G152, Team_Lookup!$A:$C, 2, FALSE)</f>
        <v>Rajasthan Royals</v>
      </c>
      <c r="AC152" t="str">
        <f>VLOOKUP(N152, Team_Lookup!$A:$C, 2, FALSE)</f>
        <v>Rajasthan Royals</v>
      </c>
      <c r="AD152" t="str">
        <f t="shared" si="22"/>
        <v>Standard</v>
      </c>
      <c r="AE152" t="str">
        <f t="shared" si="23"/>
        <v>Defending</v>
      </c>
      <c r="AF152">
        <f t="shared" si="24"/>
        <v>1</v>
      </c>
      <c r="AJ152" s="6"/>
    </row>
    <row r="153" spans="1:36" x14ac:dyDescent="0.35">
      <c r="A153">
        <v>419147</v>
      </c>
      <c r="B153" s="1">
        <v>40274</v>
      </c>
      <c r="C153">
        <v>3</v>
      </c>
      <c r="D153">
        <v>7</v>
      </c>
      <c r="E153">
        <v>3</v>
      </c>
      <c r="F153" t="s">
        <v>38</v>
      </c>
      <c r="G153">
        <v>3</v>
      </c>
      <c r="H153" t="s">
        <v>25</v>
      </c>
      <c r="I153">
        <v>0</v>
      </c>
      <c r="J153">
        <v>1</v>
      </c>
      <c r="K153">
        <v>0</v>
      </c>
      <c r="L153" t="s">
        <v>21</v>
      </c>
      <c r="M153">
        <v>24</v>
      </c>
      <c r="N153">
        <v>3</v>
      </c>
      <c r="O153">
        <v>21</v>
      </c>
      <c r="P153">
        <v>483</v>
      </c>
      <c r="Q153">
        <v>476</v>
      </c>
      <c r="R153" t="s">
        <v>39</v>
      </c>
      <c r="S153" t="s">
        <v>23</v>
      </c>
      <c r="T153" t="str">
        <f t="shared" si="17"/>
        <v>Ma Chidambaram Stadium, Chepauk</v>
      </c>
      <c r="U153" t="str">
        <f t="shared" si="18"/>
        <v>Chennai</v>
      </c>
      <c r="V153" t="str">
        <f t="shared" si="19"/>
        <v>India</v>
      </c>
      <c r="W153">
        <f t="shared" si="20"/>
        <v>2010</v>
      </c>
      <c r="X153">
        <f t="shared" si="21"/>
        <v>4</v>
      </c>
      <c r="Y153" t="str">
        <f>VLOOKUP(C153, Team_Lookup!$A:$C, 2, FALSE)</f>
        <v>Chennai Super Kings</v>
      </c>
      <c r="Z153" t="str">
        <f>VLOOKUP(C153, Team_Lookup!$A:$C, 3, FALSE)</f>
        <v>CSK</v>
      </c>
      <c r="AA153" t="str">
        <f>VLOOKUP(D153, Team_Lookup!$A:$C, 2, FALSE)</f>
        <v>Mumbai Indians</v>
      </c>
      <c r="AB153" t="str">
        <f>VLOOKUP(G153, Team_Lookup!$A:$C, 2, FALSE)</f>
        <v>Chennai Super Kings</v>
      </c>
      <c r="AC153" t="str">
        <f>VLOOKUP(N153, Team_Lookup!$A:$C, 2, FALSE)</f>
        <v>Chennai Super Kings</v>
      </c>
      <c r="AD153" t="str">
        <f t="shared" si="22"/>
        <v>Standard</v>
      </c>
      <c r="AE153" t="str">
        <f t="shared" si="23"/>
        <v>Defending</v>
      </c>
      <c r="AF153">
        <f t="shared" si="24"/>
        <v>1</v>
      </c>
      <c r="AJ153" s="6"/>
    </row>
    <row r="154" spans="1:36" x14ac:dyDescent="0.35">
      <c r="A154">
        <v>419148</v>
      </c>
      <c r="B154" s="1">
        <v>40275</v>
      </c>
      <c r="C154">
        <v>5</v>
      </c>
      <c r="D154">
        <v>4</v>
      </c>
      <c r="E154">
        <v>3</v>
      </c>
      <c r="F154" t="s">
        <v>34</v>
      </c>
      <c r="G154">
        <v>4</v>
      </c>
      <c r="H154" t="s">
        <v>25</v>
      </c>
      <c r="I154">
        <v>0</v>
      </c>
      <c r="J154">
        <v>1</v>
      </c>
      <c r="K154">
        <v>0</v>
      </c>
      <c r="L154" t="s">
        <v>28</v>
      </c>
      <c r="M154">
        <v>9</v>
      </c>
      <c r="N154">
        <v>5</v>
      </c>
      <c r="O154">
        <v>224</v>
      </c>
      <c r="P154">
        <v>489</v>
      </c>
      <c r="Q154">
        <v>488</v>
      </c>
      <c r="R154" t="s">
        <v>35</v>
      </c>
      <c r="S154" t="s">
        <v>23</v>
      </c>
      <c r="T154" t="str">
        <f t="shared" si="17"/>
        <v>Sawai Mansingh Stadium</v>
      </c>
      <c r="U154" t="str">
        <f t="shared" si="18"/>
        <v>Jaipur</v>
      </c>
      <c r="V154" t="str">
        <f t="shared" si="19"/>
        <v>India</v>
      </c>
      <c r="W154">
        <f t="shared" si="20"/>
        <v>2010</v>
      </c>
      <c r="X154">
        <f t="shared" si="21"/>
        <v>4</v>
      </c>
      <c r="Y154" t="str">
        <f>VLOOKUP(C154, Team_Lookup!$A:$C, 2, FALSE)</f>
        <v>Rajasthan Royals</v>
      </c>
      <c r="Z154" t="str">
        <f>VLOOKUP(C154, Team_Lookup!$A:$C, 3, FALSE)</f>
        <v>RR</v>
      </c>
      <c r="AA154" t="str">
        <f>VLOOKUP(D154, Team_Lookup!$A:$C, 2, FALSE)</f>
        <v>Kings XI Punjab</v>
      </c>
      <c r="AB154" t="str">
        <f>VLOOKUP(G154, Team_Lookup!$A:$C, 2, FALSE)</f>
        <v>Kings XI Punjab</v>
      </c>
      <c r="AC154" t="str">
        <f>VLOOKUP(N154, Team_Lookup!$A:$C, 2, FALSE)</f>
        <v>Rajasthan Royals</v>
      </c>
      <c r="AD154" t="str">
        <f t="shared" si="22"/>
        <v>Standard</v>
      </c>
      <c r="AE154" t="str">
        <f t="shared" si="23"/>
        <v>Chasing</v>
      </c>
      <c r="AF154">
        <f t="shared" si="24"/>
        <v>0</v>
      </c>
      <c r="AJ154" s="6"/>
    </row>
    <row r="155" spans="1:36" x14ac:dyDescent="0.35">
      <c r="A155">
        <v>419149</v>
      </c>
      <c r="B155" s="1">
        <v>40275</v>
      </c>
      <c r="C155">
        <v>1</v>
      </c>
      <c r="D155">
        <v>6</v>
      </c>
      <c r="E155">
        <v>3</v>
      </c>
      <c r="F155" t="s">
        <v>32</v>
      </c>
      <c r="G155">
        <v>1</v>
      </c>
      <c r="H155" t="s">
        <v>25</v>
      </c>
      <c r="I155">
        <v>0</v>
      </c>
      <c r="J155">
        <v>1</v>
      </c>
      <c r="K155">
        <v>0</v>
      </c>
      <c r="L155" t="s">
        <v>21</v>
      </c>
      <c r="M155">
        <v>14</v>
      </c>
      <c r="N155">
        <v>1</v>
      </c>
      <c r="O155">
        <v>1</v>
      </c>
      <c r="P155">
        <v>480</v>
      </c>
      <c r="Q155">
        <v>477</v>
      </c>
      <c r="R155" t="s">
        <v>33</v>
      </c>
      <c r="S155" t="s">
        <v>23</v>
      </c>
      <c r="T155" t="str">
        <f t="shared" si="17"/>
        <v>Eden Gardens</v>
      </c>
      <c r="U155" t="str">
        <f t="shared" si="18"/>
        <v>Kolkata</v>
      </c>
      <c r="V155" t="str">
        <f t="shared" si="19"/>
        <v>India</v>
      </c>
      <c r="W155">
        <f t="shared" si="20"/>
        <v>2010</v>
      </c>
      <c r="X155">
        <f t="shared" si="21"/>
        <v>4</v>
      </c>
      <c r="Y155" t="str">
        <f>VLOOKUP(C155, Team_Lookup!$A:$C, 2, FALSE)</f>
        <v>Kolkata Knight Riders</v>
      </c>
      <c r="Z155" t="str">
        <f>VLOOKUP(C155, Team_Lookup!$A:$C, 3, FALSE)</f>
        <v>KKR</v>
      </c>
      <c r="AA155" t="str">
        <f>VLOOKUP(D155, Team_Lookup!$A:$C, 2, FALSE)</f>
        <v>Delhi Daredevils</v>
      </c>
      <c r="AB155" t="str">
        <f>VLOOKUP(G155, Team_Lookup!$A:$C, 2, FALSE)</f>
        <v>Kolkata Knight Riders</v>
      </c>
      <c r="AC155" t="str">
        <f>VLOOKUP(N155, Team_Lookup!$A:$C, 2, FALSE)</f>
        <v>Kolkata Knight Riders</v>
      </c>
      <c r="AD155" t="str">
        <f t="shared" si="22"/>
        <v>Standard</v>
      </c>
      <c r="AE155" t="str">
        <f t="shared" si="23"/>
        <v>Defending</v>
      </c>
      <c r="AF155">
        <f t="shared" si="24"/>
        <v>1</v>
      </c>
      <c r="AJ155" s="6"/>
    </row>
    <row r="156" spans="1:36" x14ac:dyDescent="0.35">
      <c r="A156">
        <v>419150</v>
      </c>
      <c r="B156" s="1">
        <v>40276</v>
      </c>
      <c r="C156">
        <v>2</v>
      </c>
      <c r="D156">
        <v>8</v>
      </c>
      <c r="E156">
        <v>3</v>
      </c>
      <c r="F156" t="s">
        <v>19</v>
      </c>
      <c r="G156">
        <v>8</v>
      </c>
      <c r="H156" t="s">
        <v>20</v>
      </c>
      <c r="I156">
        <v>0</v>
      </c>
      <c r="J156">
        <v>1</v>
      </c>
      <c r="K156">
        <v>0</v>
      </c>
      <c r="L156" t="s">
        <v>28</v>
      </c>
      <c r="M156">
        <v>7</v>
      </c>
      <c r="N156">
        <v>8</v>
      </c>
      <c r="O156">
        <v>178</v>
      </c>
      <c r="P156">
        <v>483</v>
      </c>
      <c r="Q156">
        <v>476</v>
      </c>
      <c r="R156" t="s">
        <v>22</v>
      </c>
      <c r="S156" t="s">
        <v>23</v>
      </c>
      <c r="T156" t="str">
        <f t="shared" si="17"/>
        <v>M Chinnaswamy Stadium</v>
      </c>
      <c r="U156" t="str">
        <f t="shared" si="18"/>
        <v>Bangalore</v>
      </c>
      <c r="V156" t="str">
        <f t="shared" si="19"/>
        <v>India</v>
      </c>
      <c r="W156">
        <f t="shared" si="20"/>
        <v>2010</v>
      </c>
      <c r="X156">
        <f t="shared" si="21"/>
        <v>4</v>
      </c>
      <c r="Y156" t="str">
        <f>VLOOKUP(C156, Team_Lookup!$A:$C, 2, FALSE)</f>
        <v>Royal Challengers Bangalore</v>
      </c>
      <c r="Z156" t="str">
        <f>VLOOKUP(C156, Team_Lookup!$A:$C, 3, FALSE)</f>
        <v>RCB</v>
      </c>
      <c r="AA156" t="str">
        <f>VLOOKUP(D156, Team_Lookup!$A:$C, 2, FALSE)</f>
        <v>Deccan Chargers</v>
      </c>
      <c r="AB156" t="str">
        <f>VLOOKUP(G156, Team_Lookup!$A:$C, 2, FALSE)</f>
        <v>Deccan Chargers</v>
      </c>
      <c r="AC156" t="str">
        <f>VLOOKUP(N156, Team_Lookup!$A:$C, 2, FALSE)</f>
        <v>Deccan Chargers</v>
      </c>
      <c r="AD156" t="str">
        <f t="shared" si="22"/>
        <v>Standard</v>
      </c>
      <c r="AE156" t="str">
        <f t="shared" si="23"/>
        <v>Chasing</v>
      </c>
      <c r="AF156">
        <f t="shared" si="24"/>
        <v>1</v>
      </c>
      <c r="AJ156" s="6"/>
    </row>
    <row r="157" spans="1:36" x14ac:dyDescent="0.35">
      <c r="A157">
        <v>419151</v>
      </c>
      <c r="B157" s="1">
        <v>40277</v>
      </c>
      <c r="C157">
        <v>4</v>
      </c>
      <c r="D157">
        <v>7</v>
      </c>
      <c r="E157">
        <v>3</v>
      </c>
      <c r="F157" t="s">
        <v>24</v>
      </c>
      <c r="G157">
        <v>7</v>
      </c>
      <c r="H157" t="s">
        <v>25</v>
      </c>
      <c r="I157">
        <v>0</v>
      </c>
      <c r="J157">
        <v>1</v>
      </c>
      <c r="K157">
        <v>0</v>
      </c>
      <c r="L157" t="s">
        <v>28</v>
      </c>
      <c r="M157">
        <v>6</v>
      </c>
      <c r="N157">
        <v>4</v>
      </c>
      <c r="O157">
        <v>26</v>
      </c>
      <c r="P157">
        <v>481</v>
      </c>
      <c r="Q157">
        <v>492</v>
      </c>
      <c r="R157" t="s">
        <v>26</v>
      </c>
      <c r="S157" t="s">
        <v>23</v>
      </c>
      <c r="T157" t="str">
        <f t="shared" si="17"/>
        <v>Punjab Cricket Association Stadium, Mohali</v>
      </c>
      <c r="U157" t="str">
        <f t="shared" si="18"/>
        <v>Chandigarh</v>
      </c>
      <c r="V157" t="str">
        <f t="shared" si="19"/>
        <v>India</v>
      </c>
      <c r="W157">
        <f t="shared" si="20"/>
        <v>2010</v>
      </c>
      <c r="X157">
        <f t="shared" si="21"/>
        <v>4</v>
      </c>
      <c r="Y157" t="str">
        <f>VLOOKUP(C157, Team_Lookup!$A:$C, 2, FALSE)</f>
        <v>Kings XI Punjab</v>
      </c>
      <c r="Z157" t="str">
        <f>VLOOKUP(C157, Team_Lookup!$A:$C, 3, FALSE)</f>
        <v>KXIP</v>
      </c>
      <c r="AA157" t="str">
        <f>VLOOKUP(D157, Team_Lookup!$A:$C, 2, FALSE)</f>
        <v>Mumbai Indians</v>
      </c>
      <c r="AB157" t="str">
        <f>VLOOKUP(G157, Team_Lookup!$A:$C, 2, FALSE)</f>
        <v>Mumbai Indians</v>
      </c>
      <c r="AC157" t="str">
        <f>VLOOKUP(N157, Team_Lookup!$A:$C, 2, FALSE)</f>
        <v>Kings XI Punjab</v>
      </c>
      <c r="AD157" t="str">
        <f t="shared" si="22"/>
        <v>Standard</v>
      </c>
      <c r="AE157" t="str">
        <f t="shared" si="23"/>
        <v>Chasing</v>
      </c>
      <c r="AF157">
        <f t="shared" si="24"/>
        <v>0</v>
      </c>
      <c r="AJ157" s="6"/>
    </row>
    <row r="158" spans="1:36" x14ac:dyDescent="0.35">
      <c r="A158">
        <v>419152</v>
      </c>
      <c r="B158" s="1">
        <v>40278</v>
      </c>
      <c r="C158">
        <v>8</v>
      </c>
      <c r="D158">
        <v>3</v>
      </c>
      <c r="E158">
        <v>3</v>
      </c>
      <c r="F158" t="s">
        <v>65</v>
      </c>
      <c r="G158">
        <v>3</v>
      </c>
      <c r="H158" t="s">
        <v>25</v>
      </c>
      <c r="I158">
        <v>0</v>
      </c>
      <c r="J158">
        <v>1</v>
      </c>
      <c r="K158">
        <v>0</v>
      </c>
      <c r="L158" t="s">
        <v>28</v>
      </c>
      <c r="M158">
        <v>6</v>
      </c>
      <c r="N158">
        <v>8</v>
      </c>
      <c r="O158">
        <v>188</v>
      </c>
      <c r="P158">
        <v>482</v>
      </c>
      <c r="Q158">
        <v>490</v>
      </c>
      <c r="R158" t="s">
        <v>66</v>
      </c>
      <c r="S158" t="s">
        <v>23</v>
      </c>
      <c r="T158" t="str">
        <f t="shared" si="17"/>
        <v>Vidarbha Cricket Association Stadium, Jamtha</v>
      </c>
      <c r="U158" t="str">
        <f t="shared" si="18"/>
        <v>Nagpur</v>
      </c>
      <c r="V158" t="str">
        <f t="shared" si="19"/>
        <v>India</v>
      </c>
      <c r="W158">
        <f t="shared" si="20"/>
        <v>2010</v>
      </c>
      <c r="X158">
        <f t="shared" si="21"/>
        <v>4</v>
      </c>
      <c r="Y158" t="str">
        <f>VLOOKUP(C158, Team_Lookup!$A:$C, 2, FALSE)</f>
        <v>Deccan Chargers</v>
      </c>
      <c r="Z158" t="str">
        <f>VLOOKUP(C158, Team_Lookup!$A:$C, 3, FALSE)</f>
        <v>DC</v>
      </c>
      <c r="AA158" t="str">
        <f>VLOOKUP(D158, Team_Lookup!$A:$C, 2, FALSE)</f>
        <v>Chennai Super Kings</v>
      </c>
      <c r="AB158" t="str">
        <f>VLOOKUP(G158, Team_Lookup!$A:$C, 2, FALSE)</f>
        <v>Chennai Super Kings</v>
      </c>
      <c r="AC158" t="str">
        <f>VLOOKUP(N158, Team_Lookup!$A:$C, 2, FALSE)</f>
        <v>Deccan Chargers</v>
      </c>
      <c r="AD158" t="str">
        <f t="shared" si="22"/>
        <v>Standard</v>
      </c>
      <c r="AE158" t="str">
        <f t="shared" si="23"/>
        <v>Chasing</v>
      </c>
      <c r="AF158">
        <f t="shared" si="24"/>
        <v>0</v>
      </c>
      <c r="AJ158" s="6"/>
    </row>
    <row r="159" spans="1:36" x14ac:dyDescent="0.35">
      <c r="A159">
        <v>419153</v>
      </c>
      <c r="B159" s="1">
        <v>40278</v>
      </c>
      <c r="C159">
        <v>2</v>
      </c>
      <c r="D159">
        <v>1</v>
      </c>
      <c r="E159">
        <v>3</v>
      </c>
      <c r="F159" t="s">
        <v>19</v>
      </c>
      <c r="G159">
        <v>2</v>
      </c>
      <c r="H159" t="s">
        <v>20</v>
      </c>
      <c r="I159">
        <v>0</v>
      </c>
      <c r="J159">
        <v>1</v>
      </c>
      <c r="K159">
        <v>0</v>
      </c>
      <c r="L159" t="s">
        <v>28</v>
      </c>
      <c r="M159">
        <v>7</v>
      </c>
      <c r="N159">
        <v>2</v>
      </c>
      <c r="O159">
        <v>81</v>
      </c>
      <c r="P159">
        <v>486</v>
      </c>
      <c r="Q159">
        <v>476</v>
      </c>
      <c r="R159" t="s">
        <v>22</v>
      </c>
      <c r="S159" t="s">
        <v>23</v>
      </c>
      <c r="T159" t="str">
        <f t="shared" si="17"/>
        <v>M Chinnaswamy Stadium</v>
      </c>
      <c r="U159" t="str">
        <f t="shared" si="18"/>
        <v>Bangalore</v>
      </c>
      <c r="V159" t="str">
        <f t="shared" si="19"/>
        <v>India</v>
      </c>
      <c r="W159">
        <f t="shared" si="20"/>
        <v>2010</v>
      </c>
      <c r="X159">
        <f t="shared" si="21"/>
        <v>4</v>
      </c>
      <c r="Y159" t="str">
        <f>VLOOKUP(C159, Team_Lookup!$A:$C, 2, FALSE)</f>
        <v>Royal Challengers Bangalore</v>
      </c>
      <c r="Z159" t="str">
        <f>VLOOKUP(C159, Team_Lookup!$A:$C, 3, FALSE)</f>
        <v>RCB</v>
      </c>
      <c r="AA159" t="str">
        <f>VLOOKUP(D159, Team_Lookup!$A:$C, 2, FALSE)</f>
        <v>Kolkata Knight Riders</v>
      </c>
      <c r="AB159" t="str">
        <f>VLOOKUP(G159, Team_Lookup!$A:$C, 2, FALSE)</f>
        <v>Royal Challengers Bangalore</v>
      </c>
      <c r="AC159" t="str">
        <f>VLOOKUP(N159, Team_Lookup!$A:$C, 2, FALSE)</f>
        <v>Royal Challengers Bangalore</v>
      </c>
      <c r="AD159" t="str">
        <f t="shared" si="22"/>
        <v>Standard</v>
      </c>
      <c r="AE159" t="str">
        <f t="shared" si="23"/>
        <v>Chasing</v>
      </c>
      <c r="AF159">
        <f t="shared" si="24"/>
        <v>1</v>
      </c>
      <c r="AJ159" s="6"/>
    </row>
    <row r="160" spans="1:36" x14ac:dyDescent="0.35">
      <c r="A160">
        <v>419154</v>
      </c>
      <c r="B160" s="1">
        <v>40279</v>
      </c>
      <c r="C160">
        <v>6</v>
      </c>
      <c r="D160">
        <v>4</v>
      </c>
      <c r="E160">
        <v>3</v>
      </c>
      <c r="F160" t="s">
        <v>27</v>
      </c>
      <c r="G160">
        <v>6</v>
      </c>
      <c r="H160" t="s">
        <v>25</v>
      </c>
      <c r="I160">
        <v>0</v>
      </c>
      <c r="J160">
        <v>1</v>
      </c>
      <c r="K160">
        <v>0</v>
      </c>
      <c r="L160" t="s">
        <v>28</v>
      </c>
      <c r="M160">
        <v>7</v>
      </c>
      <c r="N160">
        <v>4</v>
      </c>
      <c r="O160">
        <v>67</v>
      </c>
      <c r="P160">
        <v>474</v>
      </c>
      <c r="Q160">
        <v>492</v>
      </c>
      <c r="R160" t="s">
        <v>29</v>
      </c>
      <c r="S160" t="s">
        <v>23</v>
      </c>
      <c r="T160" t="str">
        <f t="shared" si="17"/>
        <v>Feroz Shah Kotla</v>
      </c>
      <c r="U160" t="str">
        <f t="shared" si="18"/>
        <v>Delhi</v>
      </c>
      <c r="V160" t="str">
        <f t="shared" si="19"/>
        <v>India</v>
      </c>
      <c r="W160">
        <f t="shared" si="20"/>
        <v>2010</v>
      </c>
      <c r="X160">
        <f t="shared" si="21"/>
        <v>4</v>
      </c>
      <c r="Y160" t="str">
        <f>VLOOKUP(C160, Team_Lookup!$A:$C, 2, FALSE)</f>
        <v>Delhi Daredevils</v>
      </c>
      <c r="Z160" t="str">
        <f>VLOOKUP(C160, Team_Lookup!$A:$C, 3, FALSE)</f>
        <v>DD</v>
      </c>
      <c r="AA160" t="str">
        <f>VLOOKUP(D160, Team_Lookup!$A:$C, 2, FALSE)</f>
        <v>Kings XI Punjab</v>
      </c>
      <c r="AB160" t="str">
        <f>VLOOKUP(G160, Team_Lookup!$A:$C, 2, FALSE)</f>
        <v>Delhi Daredevils</v>
      </c>
      <c r="AC160" t="str">
        <f>VLOOKUP(N160, Team_Lookup!$A:$C, 2, FALSE)</f>
        <v>Kings XI Punjab</v>
      </c>
      <c r="AD160" t="str">
        <f t="shared" si="22"/>
        <v>Standard</v>
      </c>
      <c r="AE160" t="str">
        <f t="shared" si="23"/>
        <v>Chasing</v>
      </c>
      <c r="AF160">
        <f t="shared" si="24"/>
        <v>0</v>
      </c>
      <c r="AJ160" s="6"/>
    </row>
    <row r="161" spans="1:36" x14ac:dyDescent="0.35">
      <c r="A161">
        <v>419155</v>
      </c>
      <c r="B161" s="1">
        <v>40279</v>
      </c>
      <c r="C161">
        <v>5</v>
      </c>
      <c r="D161">
        <v>7</v>
      </c>
      <c r="E161">
        <v>3</v>
      </c>
      <c r="F161" t="s">
        <v>34</v>
      </c>
      <c r="G161">
        <v>5</v>
      </c>
      <c r="H161" t="s">
        <v>20</v>
      </c>
      <c r="I161">
        <v>0</v>
      </c>
      <c r="J161">
        <v>1</v>
      </c>
      <c r="K161">
        <v>0</v>
      </c>
      <c r="L161" t="s">
        <v>21</v>
      </c>
      <c r="M161">
        <v>37</v>
      </c>
      <c r="N161">
        <v>7</v>
      </c>
      <c r="O161">
        <v>133</v>
      </c>
      <c r="P161">
        <v>478</v>
      </c>
      <c r="Q161">
        <v>488</v>
      </c>
      <c r="R161" t="s">
        <v>35</v>
      </c>
      <c r="S161" t="s">
        <v>23</v>
      </c>
      <c r="T161" t="str">
        <f t="shared" si="17"/>
        <v>Sawai Mansingh Stadium</v>
      </c>
      <c r="U161" t="str">
        <f t="shared" si="18"/>
        <v>Jaipur</v>
      </c>
      <c r="V161" t="str">
        <f t="shared" si="19"/>
        <v>India</v>
      </c>
      <c r="W161">
        <f t="shared" si="20"/>
        <v>2010</v>
      </c>
      <c r="X161">
        <f t="shared" si="21"/>
        <v>4</v>
      </c>
      <c r="Y161" t="str">
        <f>VLOOKUP(C161, Team_Lookup!$A:$C, 2, FALSE)</f>
        <v>Rajasthan Royals</v>
      </c>
      <c r="Z161" t="str">
        <f>VLOOKUP(C161, Team_Lookup!$A:$C, 3, FALSE)</f>
        <v>RR</v>
      </c>
      <c r="AA161" t="str">
        <f>VLOOKUP(D161, Team_Lookup!$A:$C, 2, FALSE)</f>
        <v>Mumbai Indians</v>
      </c>
      <c r="AB161" t="str">
        <f>VLOOKUP(G161, Team_Lookup!$A:$C, 2, FALSE)</f>
        <v>Rajasthan Royals</v>
      </c>
      <c r="AC161" t="str">
        <f>VLOOKUP(N161, Team_Lookup!$A:$C, 2, FALSE)</f>
        <v>Mumbai Indians</v>
      </c>
      <c r="AD161" t="str">
        <f t="shared" si="22"/>
        <v>Standard</v>
      </c>
      <c r="AE161" t="str">
        <f t="shared" si="23"/>
        <v>Defending</v>
      </c>
      <c r="AF161">
        <f t="shared" si="24"/>
        <v>0</v>
      </c>
      <c r="AJ161" s="6"/>
    </row>
    <row r="162" spans="1:36" x14ac:dyDescent="0.35">
      <c r="A162">
        <v>419156</v>
      </c>
      <c r="B162" s="1">
        <v>40280</v>
      </c>
      <c r="C162">
        <v>8</v>
      </c>
      <c r="D162">
        <v>2</v>
      </c>
      <c r="E162">
        <v>3</v>
      </c>
      <c r="F162" t="s">
        <v>65</v>
      </c>
      <c r="G162">
        <v>2</v>
      </c>
      <c r="H162" t="s">
        <v>20</v>
      </c>
      <c r="I162">
        <v>0</v>
      </c>
      <c r="J162">
        <v>1</v>
      </c>
      <c r="K162">
        <v>0</v>
      </c>
      <c r="L162" t="s">
        <v>21</v>
      </c>
      <c r="M162">
        <v>13</v>
      </c>
      <c r="N162">
        <v>8</v>
      </c>
      <c r="O162">
        <v>256</v>
      </c>
      <c r="P162">
        <v>477</v>
      </c>
      <c r="Q162">
        <v>513</v>
      </c>
      <c r="R162" t="s">
        <v>66</v>
      </c>
      <c r="S162" t="s">
        <v>23</v>
      </c>
      <c r="T162" t="str">
        <f t="shared" si="17"/>
        <v>Vidarbha Cricket Association Stadium, Jamtha</v>
      </c>
      <c r="U162" t="str">
        <f t="shared" si="18"/>
        <v>Nagpur</v>
      </c>
      <c r="V162" t="str">
        <f t="shared" si="19"/>
        <v>India</v>
      </c>
      <c r="W162">
        <f t="shared" si="20"/>
        <v>2010</v>
      </c>
      <c r="X162">
        <f t="shared" si="21"/>
        <v>4</v>
      </c>
      <c r="Y162" t="str">
        <f>VLOOKUP(C162, Team_Lookup!$A:$C, 2, FALSE)</f>
        <v>Deccan Chargers</v>
      </c>
      <c r="Z162" t="str">
        <f>VLOOKUP(C162, Team_Lookup!$A:$C, 3, FALSE)</f>
        <v>DC</v>
      </c>
      <c r="AA162" t="str">
        <f>VLOOKUP(D162, Team_Lookup!$A:$C, 2, FALSE)</f>
        <v>Royal Challengers Bangalore</v>
      </c>
      <c r="AB162" t="str">
        <f>VLOOKUP(G162, Team_Lookup!$A:$C, 2, FALSE)</f>
        <v>Royal Challengers Bangalore</v>
      </c>
      <c r="AC162" t="str">
        <f>VLOOKUP(N162, Team_Lookup!$A:$C, 2, FALSE)</f>
        <v>Deccan Chargers</v>
      </c>
      <c r="AD162" t="str">
        <f t="shared" si="22"/>
        <v>Standard</v>
      </c>
      <c r="AE162" t="str">
        <f t="shared" si="23"/>
        <v>Defending</v>
      </c>
      <c r="AF162">
        <f t="shared" si="24"/>
        <v>0</v>
      </c>
      <c r="AJ162" s="6"/>
    </row>
    <row r="163" spans="1:36" x14ac:dyDescent="0.35">
      <c r="A163">
        <v>419157</v>
      </c>
      <c r="B163" s="1">
        <v>40281</v>
      </c>
      <c r="C163">
        <v>7</v>
      </c>
      <c r="D163">
        <v>6</v>
      </c>
      <c r="E163">
        <v>3</v>
      </c>
      <c r="F163" t="s">
        <v>60</v>
      </c>
      <c r="G163">
        <v>7</v>
      </c>
      <c r="H163" t="s">
        <v>25</v>
      </c>
      <c r="I163">
        <v>0</v>
      </c>
      <c r="J163">
        <v>1</v>
      </c>
      <c r="K163">
        <v>0</v>
      </c>
      <c r="L163" t="s">
        <v>21</v>
      </c>
      <c r="M163">
        <v>39</v>
      </c>
      <c r="N163">
        <v>7</v>
      </c>
      <c r="O163">
        <v>221</v>
      </c>
      <c r="P163">
        <v>483</v>
      </c>
      <c r="Q163">
        <v>476</v>
      </c>
      <c r="R163" t="s">
        <v>31</v>
      </c>
      <c r="S163" t="s">
        <v>23</v>
      </c>
      <c r="T163" t="str">
        <f t="shared" si="17"/>
        <v>Brabourne Stadium</v>
      </c>
      <c r="U163" t="str">
        <f t="shared" si="18"/>
        <v>Mumbai</v>
      </c>
      <c r="V163" t="str">
        <f t="shared" si="19"/>
        <v>India</v>
      </c>
      <c r="W163">
        <f t="shared" si="20"/>
        <v>2010</v>
      </c>
      <c r="X163">
        <f t="shared" si="21"/>
        <v>4</v>
      </c>
      <c r="Y163" t="str">
        <f>VLOOKUP(C163, Team_Lookup!$A:$C, 2, FALSE)</f>
        <v>Mumbai Indians</v>
      </c>
      <c r="Z163" t="str">
        <f>VLOOKUP(C163, Team_Lookup!$A:$C, 3, FALSE)</f>
        <v>MI</v>
      </c>
      <c r="AA163" t="str">
        <f>VLOOKUP(D163, Team_Lookup!$A:$C, 2, FALSE)</f>
        <v>Delhi Daredevils</v>
      </c>
      <c r="AB163" t="str">
        <f>VLOOKUP(G163, Team_Lookup!$A:$C, 2, FALSE)</f>
        <v>Mumbai Indians</v>
      </c>
      <c r="AC163" t="str">
        <f>VLOOKUP(N163, Team_Lookup!$A:$C, 2, FALSE)</f>
        <v>Mumbai Indians</v>
      </c>
      <c r="AD163" t="str">
        <f t="shared" si="22"/>
        <v>Standard</v>
      </c>
      <c r="AE163" t="str">
        <f t="shared" si="23"/>
        <v>Defending</v>
      </c>
      <c r="AF163">
        <f t="shared" si="24"/>
        <v>1</v>
      </c>
      <c r="AJ163" s="6"/>
    </row>
    <row r="164" spans="1:36" x14ac:dyDescent="0.35">
      <c r="A164">
        <v>419158</v>
      </c>
      <c r="B164" s="1">
        <v>40281</v>
      </c>
      <c r="C164">
        <v>3</v>
      </c>
      <c r="D164">
        <v>1</v>
      </c>
      <c r="E164">
        <v>3</v>
      </c>
      <c r="F164" t="s">
        <v>38</v>
      </c>
      <c r="G164">
        <v>1</v>
      </c>
      <c r="H164" t="s">
        <v>25</v>
      </c>
      <c r="I164">
        <v>0</v>
      </c>
      <c r="J164">
        <v>1</v>
      </c>
      <c r="K164">
        <v>0</v>
      </c>
      <c r="L164" t="s">
        <v>28</v>
      </c>
      <c r="M164">
        <v>9</v>
      </c>
      <c r="N164">
        <v>3</v>
      </c>
      <c r="O164">
        <v>201</v>
      </c>
      <c r="P164">
        <v>485</v>
      </c>
      <c r="Q164">
        <v>490</v>
      </c>
      <c r="R164" t="s">
        <v>39</v>
      </c>
      <c r="S164" t="s">
        <v>23</v>
      </c>
      <c r="T164" t="str">
        <f t="shared" si="17"/>
        <v>Ma Chidambaram Stadium, Chepauk</v>
      </c>
      <c r="U164" t="str">
        <f t="shared" si="18"/>
        <v>Chennai</v>
      </c>
      <c r="V164" t="str">
        <f t="shared" si="19"/>
        <v>India</v>
      </c>
      <c r="W164">
        <f t="shared" si="20"/>
        <v>2010</v>
      </c>
      <c r="X164">
        <f t="shared" si="21"/>
        <v>4</v>
      </c>
      <c r="Y164" t="str">
        <f>VLOOKUP(C164, Team_Lookup!$A:$C, 2, FALSE)</f>
        <v>Chennai Super Kings</v>
      </c>
      <c r="Z164" t="str">
        <f>VLOOKUP(C164, Team_Lookup!$A:$C, 3, FALSE)</f>
        <v>CSK</v>
      </c>
      <c r="AA164" t="str">
        <f>VLOOKUP(D164, Team_Lookup!$A:$C, 2, FALSE)</f>
        <v>Kolkata Knight Riders</v>
      </c>
      <c r="AB164" t="str">
        <f>VLOOKUP(G164, Team_Lookup!$A:$C, 2, FALSE)</f>
        <v>Kolkata Knight Riders</v>
      </c>
      <c r="AC164" t="str">
        <f>VLOOKUP(N164, Team_Lookup!$A:$C, 2, FALSE)</f>
        <v>Chennai Super Kings</v>
      </c>
      <c r="AD164" t="str">
        <f t="shared" si="22"/>
        <v>Standard</v>
      </c>
      <c r="AE164" t="str">
        <f t="shared" si="23"/>
        <v>Chasing</v>
      </c>
      <c r="AF164">
        <f t="shared" si="24"/>
        <v>0</v>
      </c>
      <c r="AJ164" s="6"/>
    </row>
    <row r="165" spans="1:36" x14ac:dyDescent="0.35">
      <c r="A165">
        <v>419159</v>
      </c>
      <c r="B165" s="1">
        <v>40282</v>
      </c>
      <c r="C165">
        <v>5</v>
      </c>
      <c r="D165">
        <v>2</v>
      </c>
      <c r="E165">
        <v>3</v>
      </c>
      <c r="F165" t="s">
        <v>34</v>
      </c>
      <c r="G165">
        <v>5</v>
      </c>
      <c r="H165" t="s">
        <v>25</v>
      </c>
      <c r="I165">
        <v>0</v>
      </c>
      <c r="J165">
        <v>1</v>
      </c>
      <c r="K165">
        <v>0</v>
      </c>
      <c r="L165" t="s">
        <v>28</v>
      </c>
      <c r="M165">
        <v>5</v>
      </c>
      <c r="N165">
        <v>2</v>
      </c>
      <c r="O165">
        <v>158</v>
      </c>
      <c r="P165">
        <v>478</v>
      </c>
      <c r="Q165">
        <v>489</v>
      </c>
      <c r="R165" t="s">
        <v>35</v>
      </c>
      <c r="S165" t="s">
        <v>23</v>
      </c>
      <c r="T165" t="str">
        <f t="shared" si="17"/>
        <v>Sawai Mansingh Stadium</v>
      </c>
      <c r="U165" t="str">
        <f t="shared" si="18"/>
        <v>Jaipur</v>
      </c>
      <c r="V165" t="str">
        <f t="shared" si="19"/>
        <v>India</v>
      </c>
      <c r="W165">
        <f t="shared" si="20"/>
        <v>2010</v>
      </c>
      <c r="X165">
        <f t="shared" si="21"/>
        <v>4</v>
      </c>
      <c r="Y165" t="str">
        <f>VLOOKUP(C165, Team_Lookup!$A:$C, 2, FALSE)</f>
        <v>Rajasthan Royals</v>
      </c>
      <c r="Z165" t="str">
        <f>VLOOKUP(C165, Team_Lookup!$A:$C, 3, FALSE)</f>
        <v>RR</v>
      </c>
      <c r="AA165" t="str">
        <f>VLOOKUP(D165, Team_Lookup!$A:$C, 2, FALSE)</f>
        <v>Royal Challengers Bangalore</v>
      </c>
      <c r="AB165" t="str">
        <f>VLOOKUP(G165, Team_Lookup!$A:$C, 2, FALSE)</f>
        <v>Rajasthan Royals</v>
      </c>
      <c r="AC165" t="str">
        <f>VLOOKUP(N165, Team_Lookup!$A:$C, 2, FALSE)</f>
        <v>Royal Challengers Bangalore</v>
      </c>
      <c r="AD165" t="str">
        <f t="shared" si="22"/>
        <v>Standard</v>
      </c>
      <c r="AE165" t="str">
        <f t="shared" si="23"/>
        <v>Chasing</v>
      </c>
      <c r="AF165">
        <f t="shared" si="24"/>
        <v>0</v>
      </c>
      <c r="AJ165" s="6"/>
    </row>
    <row r="166" spans="1:36" x14ac:dyDescent="0.35">
      <c r="A166">
        <v>419160</v>
      </c>
      <c r="B166" s="1">
        <v>40283</v>
      </c>
      <c r="C166">
        <v>3</v>
      </c>
      <c r="D166">
        <v>6</v>
      </c>
      <c r="E166">
        <v>3</v>
      </c>
      <c r="F166" t="s">
        <v>38</v>
      </c>
      <c r="G166">
        <v>3</v>
      </c>
      <c r="H166" t="s">
        <v>25</v>
      </c>
      <c r="I166">
        <v>0</v>
      </c>
      <c r="J166">
        <v>1</v>
      </c>
      <c r="K166">
        <v>0</v>
      </c>
      <c r="L166" t="s">
        <v>28</v>
      </c>
      <c r="M166">
        <v>6</v>
      </c>
      <c r="N166">
        <v>6</v>
      </c>
      <c r="O166">
        <v>40</v>
      </c>
      <c r="P166">
        <v>482</v>
      </c>
      <c r="Q166">
        <v>485</v>
      </c>
      <c r="R166" t="s">
        <v>39</v>
      </c>
      <c r="S166" t="s">
        <v>23</v>
      </c>
      <c r="T166" t="str">
        <f t="shared" si="17"/>
        <v>Ma Chidambaram Stadium, Chepauk</v>
      </c>
      <c r="U166" t="str">
        <f t="shared" si="18"/>
        <v>Chennai</v>
      </c>
      <c r="V166" t="str">
        <f t="shared" si="19"/>
        <v>India</v>
      </c>
      <c r="W166">
        <f t="shared" si="20"/>
        <v>2010</v>
      </c>
      <c r="X166">
        <f t="shared" si="21"/>
        <v>4</v>
      </c>
      <c r="Y166" t="str">
        <f>VLOOKUP(C166, Team_Lookup!$A:$C, 2, FALSE)</f>
        <v>Chennai Super Kings</v>
      </c>
      <c r="Z166" t="str">
        <f>VLOOKUP(C166, Team_Lookup!$A:$C, 3, FALSE)</f>
        <v>CSK</v>
      </c>
      <c r="AA166" t="str">
        <f>VLOOKUP(D166, Team_Lookup!$A:$C, 2, FALSE)</f>
        <v>Delhi Daredevils</v>
      </c>
      <c r="AB166" t="str">
        <f>VLOOKUP(G166, Team_Lookup!$A:$C, 2, FALSE)</f>
        <v>Chennai Super Kings</v>
      </c>
      <c r="AC166" t="str">
        <f>VLOOKUP(N166, Team_Lookup!$A:$C, 2, FALSE)</f>
        <v>Delhi Daredevils</v>
      </c>
      <c r="AD166" t="str">
        <f t="shared" si="22"/>
        <v>Standard</v>
      </c>
      <c r="AE166" t="str">
        <f t="shared" si="23"/>
        <v>Chasing</v>
      </c>
      <c r="AF166">
        <f t="shared" si="24"/>
        <v>0</v>
      </c>
      <c r="AJ166" s="6"/>
    </row>
    <row r="167" spans="1:36" x14ac:dyDescent="0.35">
      <c r="A167">
        <v>419161</v>
      </c>
      <c r="B167" s="1">
        <v>40284</v>
      </c>
      <c r="C167">
        <v>4</v>
      </c>
      <c r="D167">
        <v>8</v>
      </c>
      <c r="E167">
        <v>3</v>
      </c>
      <c r="F167" t="s">
        <v>67</v>
      </c>
      <c r="G167">
        <v>8</v>
      </c>
      <c r="H167" t="s">
        <v>20</v>
      </c>
      <c r="I167">
        <v>0</v>
      </c>
      <c r="J167">
        <v>1</v>
      </c>
      <c r="K167">
        <v>0</v>
      </c>
      <c r="L167" t="s">
        <v>28</v>
      </c>
      <c r="M167">
        <v>5</v>
      </c>
      <c r="N167">
        <v>8</v>
      </c>
      <c r="O167">
        <v>57</v>
      </c>
      <c r="P167">
        <v>481</v>
      </c>
      <c r="Q167">
        <v>492</v>
      </c>
      <c r="R167" t="s">
        <v>68</v>
      </c>
      <c r="S167" t="s">
        <v>23</v>
      </c>
      <c r="T167" t="str">
        <f t="shared" si="17"/>
        <v>Himachal Pradesh Cricket Association Stadium</v>
      </c>
      <c r="U167" t="str">
        <f t="shared" si="18"/>
        <v>Dharamsala</v>
      </c>
      <c r="V167" t="str">
        <f t="shared" si="19"/>
        <v>India</v>
      </c>
      <c r="W167">
        <f t="shared" si="20"/>
        <v>2010</v>
      </c>
      <c r="X167">
        <f t="shared" si="21"/>
        <v>4</v>
      </c>
      <c r="Y167" t="str">
        <f>VLOOKUP(C167, Team_Lookup!$A:$C, 2, FALSE)</f>
        <v>Kings XI Punjab</v>
      </c>
      <c r="Z167" t="str">
        <f>VLOOKUP(C167, Team_Lookup!$A:$C, 3, FALSE)</f>
        <v>KXIP</v>
      </c>
      <c r="AA167" t="str">
        <f>VLOOKUP(D167, Team_Lookup!$A:$C, 2, FALSE)</f>
        <v>Deccan Chargers</v>
      </c>
      <c r="AB167" t="str">
        <f>VLOOKUP(G167, Team_Lookup!$A:$C, 2, FALSE)</f>
        <v>Deccan Chargers</v>
      </c>
      <c r="AC167" t="str">
        <f>VLOOKUP(N167, Team_Lookup!$A:$C, 2, FALSE)</f>
        <v>Deccan Chargers</v>
      </c>
      <c r="AD167" t="str">
        <f t="shared" si="22"/>
        <v>Standard</v>
      </c>
      <c r="AE167" t="str">
        <f t="shared" si="23"/>
        <v>Chasing</v>
      </c>
      <c r="AF167">
        <f t="shared" si="24"/>
        <v>1</v>
      </c>
      <c r="AJ167" s="6"/>
    </row>
    <row r="168" spans="1:36" x14ac:dyDescent="0.35">
      <c r="A168">
        <v>419162</v>
      </c>
      <c r="B168" s="1">
        <v>40285</v>
      </c>
      <c r="C168">
        <v>2</v>
      </c>
      <c r="D168">
        <v>7</v>
      </c>
      <c r="E168">
        <v>3</v>
      </c>
      <c r="F168" t="s">
        <v>19</v>
      </c>
      <c r="G168">
        <v>2</v>
      </c>
      <c r="H168" t="s">
        <v>20</v>
      </c>
      <c r="I168">
        <v>0</v>
      </c>
      <c r="J168">
        <v>1</v>
      </c>
      <c r="K168">
        <v>0</v>
      </c>
      <c r="L168" t="s">
        <v>21</v>
      </c>
      <c r="M168">
        <v>57</v>
      </c>
      <c r="N168">
        <v>7</v>
      </c>
      <c r="O168">
        <v>210</v>
      </c>
      <c r="P168">
        <v>482</v>
      </c>
      <c r="Q168">
        <v>490</v>
      </c>
      <c r="R168" t="s">
        <v>22</v>
      </c>
      <c r="S168" t="s">
        <v>23</v>
      </c>
      <c r="T168" t="str">
        <f t="shared" si="17"/>
        <v>M Chinnaswamy Stadium</v>
      </c>
      <c r="U168" t="str">
        <f t="shared" si="18"/>
        <v>Bangalore</v>
      </c>
      <c r="V168" t="str">
        <f t="shared" si="19"/>
        <v>India</v>
      </c>
      <c r="W168">
        <f t="shared" si="20"/>
        <v>2010</v>
      </c>
      <c r="X168">
        <f t="shared" si="21"/>
        <v>4</v>
      </c>
      <c r="Y168" t="str">
        <f>VLOOKUP(C168, Team_Lookup!$A:$C, 2, FALSE)</f>
        <v>Royal Challengers Bangalore</v>
      </c>
      <c r="Z168" t="str">
        <f>VLOOKUP(C168, Team_Lookup!$A:$C, 3, FALSE)</f>
        <v>RCB</v>
      </c>
      <c r="AA168" t="str">
        <f>VLOOKUP(D168, Team_Lookup!$A:$C, 2, FALSE)</f>
        <v>Mumbai Indians</v>
      </c>
      <c r="AB168" t="str">
        <f>VLOOKUP(G168, Team_Lookup!$A:$C, 2, FALSE)</f>
        <v>Royal Challengers Bangalore</v>
      </c>
      <c r="AC168" t="str">
        <f>VLOOKUP(N168, Team_Lookup!$A:$C, 2, FALSE)</f>
        <v>Mumbai Indians</v>
      </c>
      <c r="AD168" t="str">
        <f t="shared" si="22"/>
        <v>Standard</v>
      </c>
      <c r="AE168" t="str">
        <f t="shared" si="23"/>
        <v>Defending</v>
      </c>
      <c r="AF168">
        <f t="shared" si="24"/>
        <v>0</v>
      </c>
      <c r="AJ168" s="6"/>
    </row>
    <row r="169" spans="1:36" x14ac:dyDescent="0.35">
      <c r="A169">
        <v>419163</v>
      </c>
      <c r="B169" s="1">
        <v>40285</v>
      </c>
      <c r="C169">
        <v>1</v>
      </c>
      <c r="D169">
        <v>5</v>
      </c>
      <c r="E169">
        <v>3</v>
      </c>
      <c r="F169" t="s">
        <v>32</v>
      </c>
      <c r="G169">
        <v>5</v>
      </c>
      <c r="H169" t="s">
        <v>25</v>
      </c>
      <c r="I169">
        <v>0</v>
      </c>
      <c r="J169">
        <v>1</v>
      </c>
      <c r="K169">
        <v>0</v>
      </c>
      <c r="L169" t="s">
        <v>28</v>
      </c>
      <c r="M169">
        <v>8</v>
      </c>
      <c r="N169">
        <v>1</v>
      </c>
      <c r="O169">
        <v>346</v>
      </c>
      <c r="P169">
        <v>480</v>
      </c>
      <c r="Q169">
        <v>513</v>
      </c>
      <c r="R169" t="s">
        <v>33</v>
      </c>
      <c r="S169" t="s">
        <v>23</v>
      </c>
      <c r="T169" t="str">
        <f t="shared" si="17"/>
        <v>Eden Gardens</v>
      </c>
      <c r="U169" t="str">
        <f t="shared" si="18"/>
        <v>Kolkata</v>
      </c>
      <c r="V169" t="str">
        <f t="shared" si="19"/>
        <v>India</v>
      </c>
      <c r="W169">
        <f t="shared" si="20"/>
        <v>2010</v>
      </c>
      <c r="X169">
        <f t="shared" si="21"/>
        <v>4</v>
      </c>
      <c r="Y169" t="str">
        <f>VLOOKUP(C169, Team_Lookup!$A:$C, 2, FALSE)</f>
        <v>Kolkata Knight Riders</v>
      </c>
      <c r="Z169" t="str">
        <f>VLOOKUP(C169, Team_Lookup!$A:$C, 3, FALSE)</f>
        <v>KKR</v>
      </c>
      <c r="AA169" t="str">
        <f>VLOOKUP(D169, Team_Lookup!$A:$C, 2, FALSE)</f>
        <v>Rajasthan Royals</v>
      </c>
      <c r="AB169" t="str">
        <f>VLOOKUP(G169, Team_Lookup!$A:$C, 2, FALSE)</f>
        <v>Rajasthan Royals</v>
      </c>
      <c r="AC169" t="str">
        <f>VLOOKUP(N169, Team_Lookup!$A:$C, 2, FALSE)</f>
        <v>Kolkata Knight Riders</v>
      </c>
      <c r="AD169" t="str">
        <f t="shared" si="22"/>
        <v>Standard</v>
      </c>
      <c r="AE169" t="str">
        <f t="shared" si="23"/>
        <v>Chasing</v>
      </c>
      <c r="AF169">
        <f t="shared" si="24"/>
        <v>0</v>
      </c>
      <c r="AJ169" s="6"/>
    </row>
    <row r="170" spans="1:36" x14ac:dyDescent="0.35">
      <c r="A170">
        <v>419164</v>
      </c>
      <c r="B170" s="1">
        <v>40286</v>
      </c>
      <c r="C170">
        <v>4</v>
      </c>
      <c r="D170">
        <v>3</v>
      </c>
      <c r="E170">
        <v>3</v>
      </c>
      <c r="F170" t="s">
        <v>67</v>
      </c>
      <c r="G170">
        <v>3</v>
      </c>
      <c r="H170" t="s">
        <v>20</v>
      </c>
      <c r="I170">
        <v>0</v>
      </c>
      <c r="J170">
        <v>1</v>
      </c>
      <c r="K170">
        <v>0</v>
      </c>
      <c r="L170" t="s">
        <v>28</v>
      </c>
      <c r="M170">
        <v>6</v>
      </c>
      <c r="N170">
        <v>3</v>
      </c>
      <c r="O170">
        <v>20</v>
      </c>
      <c r="P170">
        <v>474</v>
      </c>
      <c r="Q170">
        <v>492</v>
      </c>
      <c r="R170" t="s">
        <v>68</v>
      </c>
      <c r="S170" t="s">
        <v>23</v>
      </c>
      <c r="T170" t="str">
        <f t="shared" si="17"/>
        <v>Himachal Pradesh Cricket Association Stadium</v>
      </c>
      <c r="U170" t="str">
        <f t="shared" si="18"/>
        <v>Dharamsala</v>
      </c>
      <c r="V170" t="str">
        <f t="shared" si="19"/>
        <v>India</v>
      </c>
      <c r="W170">
        <f t="shared" si="20"/>
        <v>2010</v>
      </c>
      <c r="X170">
        <f t="shared" si="21"/>
        <v>4</v>
      </c>
      <c r="Y170" t="str">
        <f>VLOOKUP(C170, Team_Lookup!$A:$C, 2, FALSE)</f>
        <v>Kings XI Punjab</v>
      </c>
      <c r="Z170" t="str">
        <f>VLOOKUP(C170, Team_Lookup!$A:$C, 3, FALSE)</f>
        <v>KXIP</v>
      </c>
      <c r="AA170" t="str">
        <f>VLOOKUP(D170, Team_Lookup!$A:$C, 2, FALSE)</f>
        <v>Chennai Super Kings</v>
      </c>
      <c r="AB170" t="str">
        <f>VLOOKUP(G170, Team_Lookup!$A:$C, 2, FALSE)</f>
        <v>Chennai Super Kings</v>
      </c>
      <c r="AC170" t="str">
        <f>VLOOKUP(N170, Team_Lookup!$A:$C, 2, FALSE)</f>
        <v>Chennai Super Kings</v>
      </c>
      <c r="AD170" t="str">
        <f t="shared" si="22"/>
        <v>Standard</v>
      </c>
      <c r="AE170" t="str">
        <f t="shared" si="23"/>
        <v>Chasing</v>
      </c>
      <c r="AF170">
        <f t="shared" si="24"/>
        <v>1</v>
      </c>
      <c r="AJ170" s="6"/>
    </row>
    <row r="171" spans="1:36" x14ac:dyDescent="0.35">
      <c r="A171">
        <v>419165</v>
      </c>
      <c r="B171" s="1">
        <v>40286</v>
      </c>
      <c r="C171">
        <v>6</v>
      </c>
      <c r="D171">
        <v>8</v>
      </c>
      <c r="E171">
        <v>3</v>
      </c>
      <c r="F171" t="s">
        <v>27</v>
      </c>
      <c r="G171">
        <v>8</v>
      </c>
      <c r="H171" t="s">
        <v>25</v>
      </c>
      <c r="I171">
        <v>0</v>
      </c>
      <c r="J171">
        <v>1</v>
      </c>
      <c r="K171">
        <v>0</v>
      </c>
      <c r="L171" t="s">
        <v>21</v>
      </c>
      <c r="M171">
        <v>11</v>
      </c>
      <c r="N171">
        <v>8</v>
      </c>
      <c r="O171">
        <v>56</v>
      </c>
      <c r="P171">
        <v>478</v>
      </c>
      <c r="Q171">
        <v>488</v>
      </c>
      <c r="R171" t="s">
        <v>29</v>
      </c>
      <c r="S171" t="s">
        <v>23</v>
      </c>
      <c r="T171" t="str">
        <f t="shared" si="17"/>
        <v>Feroz Shah Kotla</v>
      </c>
      <c r="U171" t="str">
        <f t="shared" si="18"/>
        <v>Delhi</v>
      </c>
      <c r="V171" t="str">
        <f t="shared" si="19"/>
        <v>India</v>
      </c>
      <c r="W171">
        <f t="shared" si="20"/>
        <v>2010</v>
      </c>
      <c r="X171">
        <f t="shared" si="21"/>
        <v>4</v>
      </c>
      <c r="Y171" t="str">
        <f>VLOOKUP(C171, Team_Lookup!$A:$C, 2, FALSE)</f>
        <v>Delhi Daredevils</v>
      </c>
      <c r="Z171" t="str">
        <f>VLOOKUP(C171, Team_Lookup!$A:$C, 3, FALSE)</f>
        <v>DD</v>
      </c>
      <c r="AA171" t="str">
        <f>VLOOKUP(D171, Team_Lookup!$A:$C, 2, FALSE)</f>
        <v>Deccan Chargers</v>
      </c>
      <c r="AB171" t="str">
        <f>VLOOKUP(G171, Team_Lookup!$A:$C, 2, FALSE)</f>
        <v>Deccan Chargers</v>
      </c>
      <c r="AC171" t="str">
        <f>VLOOKUP(N171, Team_Lookup!$A:$C, 2, FALSE)</f>
        <v>Deccan Chargers</v>
      </c>
      <c r="AD171" t="str">
        <f t="shared" si="22"/>
        <v>Standard</v>
      </c>
      <c r="AE171" t="str">
        <f t="shared" si="23"/>
        <v>Defending</v>
      </c>
      <c r="AF171">
        <f t="shared" si="24"/>
        <v>1</v>
      </c>
      <c r="AJ171" s="6"/>
    </row>
    <row r="172" spans="1:36" x14ac:dyDescent="0.35">
      <c r="A172">
        <v>419166</v>
      </c>
      <c r="B172" s="1">
        <v>40287</v>
      </c>
      <c r="C172">
        <v>1</v>
      </c>
      <c r="D172">
        <v>7</v>
      </c>
      <c r="E172">
        <v>3</v>
      </c>
      <c r="F172" t="s">
        <v>32</v>
      </c>
      <c r="G172">
        <v>7</v>
      </c>
      <c r="H172" t="s">
        <v>25</v>
      </c>
      <c r="I172">
        <v>0</v>
      </c>
      <c r="J172">
        <v>1</v>
      </c>
      <c r="K172">
        <v>0</v>
      </c>
      <c r="L172" t="s">
        <v>28</v>
      </c>
      <c r="M172">
        <v>9</v>
      </c>
      <c r="N172">
        <v>1</v>
      </c>
      <c r="O172">
        <v>83</v>
      </c>
      <c r="P172">
        <v>480</v>
      </c>
      <c r="Q172">
        <v>477</v>
      </c>
      <c r="R172" t="s">
        <v>33</v>
      </c>
      <c r="S172" t="s">
        <v>23</v>
      </c>
      <c r="T172" t="str">
        <f t="shared" si="17"/>
        <v>Eden Gardens</v>
      </c>
      <c r="U172" t="str">
        <f t="shared" si="18"/>
        <v>Kolkata</v>
      </c>
      <c r="V172" t="str">
        <f t="shared" si="19"/>
        <v>India</v>
      </c>
      <c r="W172">
        <f t="shared" si="20"/>
        <v>2010</v>
      </c>
      <c r="X172">
        <f t="shared" si="21"/>
        <v>4</v>
      </c>
      <c r="Y172" t="str">
        <f>VLOOKUP(C172, Team_Lookup!$A:$C, 2, FALSE)</f>
        <v>Kolkata Knight Riders</v>
      </c>
      <c r="Z172" t="str">
        <f>VLOOKUP(C172, Team_Lookup!$A:$C, 3, FALSE)</f>
        <v>KKR</v>
      </c>
      <c r="AA172" t="str">
        <f>VLOOKUP(D172, Team_Lookup!$A:$C, 2, FALSE)</f>
        <v>Mumbai Indians</v>
      </c>
      <c r="AB172" t="str">
        <f>VLOOKUP(G172, Team_Lookup!$A:$C, 2, FALSE)</f>
        <v>Mumbai Indians</v>
      </c>
      <c r="AC172" t="str">
        <f>VLOOKUP(N172, Team_Lookup!$A:$C, 2, FALSE)</f>
        <v>Kolkata Knight Riders</v>
      </c>
      <c r="AD172" t="str">
        <f t="shared" si="22"/>
        <v>Standard</v>
      </c>
      <c r="AE172" t="str">
        <f t="shared" si="23"/>
        <v>Chasing</v>
      </c>
      <c r="AF172">
        <f t="shared" si="24"/>
        <v>0</v>
      </c>
      <c r="AJ172" s="6"/>
    </row>
    <row r="173" spans="1:36" x14ac:dyDescent="0.35">
      <c r="A173">
        <v>419167</v>
      </c>
      <c r="B173" s="1">
        <v>40289</v>
      </c>
      <c r="C173">
        <v>2</v>
      </c>
      <c r="D173">
        <v>7</v>
      </c>
      <c r="E173">
        <v>3</v>
      </c>
      <c r="F173" t="s">
        <v>40</v>
      </c>
      <c r="G173">
        <v>7</v>
      </c>
      <c r="H173" t="s">
        <v>25</v>
      </c>
      <c r="I173">
        <v>0</v>
      </c>
      <c r="J173">
        <v>1</v>
      </c>
      <c r="K173">
        <v>0</v>
      </c>
      <c r="L173" t="s">
        <v>21</v>
      </c>
      <c r="M173">
        <v>35</v>
      </c>
      <c r="N173">
        <v>7</v>
      </c>
      <c r="O173">
        <v>221</v>
      </c>
      <c r="P173">
        <v>478</v>
      </c>
      <c r="Q173">
        <v>513</v>
      </c>
      <c r="R173" t="s">
        <v>31</v>
      </c>
      <c r="S173" t="s">
        <v>23</v>
      </c>
      <c r="T173" t="str">
        <f t="shared" si="17"/>
        <v>Dr Dy Patil Sports Academy</v>
      </c>
      <c r="U173" t="str">
        <f t="shared" si="18"/>
        <v>Mumbai</v>
      </c>
      <c r="V173" t="str">
        <f t="shared" si="19"/>
        <v>India</v>
      </c>
      <c r="W173">
        <f t="shared" si="20"/>
        <v>2010</v>
      </c>
      <c r="X173">
        <f t="shared" si="21"/>
        <v>4</v>
      </c>
      <c r="Y173" t="str">
        <f>VLOOKUP(C173, Team_Lookup!$A:$C, 2, FALSE)</f>
        <v>Royal Challengers Bangalore</v>
      </c>
      <c r="Z173" t="str">
        <f>VLOOKUP(C173, Team_Lookup!$A:$C, 3, FALSE)</f>
        <v>RCB</v>
      </c>
      <c r="AA173" t="str">
        <f>VLOOKUP(D173, Team_Lookup!$A:$C, 2, FALSE)</f>
        <v>Mumbai Indians</v>
      </c>
      <c r="AB173" t="str">
        <f>VLOOKUP(G173, Team_Lookup!$A:$C, 2, FALSE)</f>
        <v>Mumbai Indians</v>
      </c>
      <c r="AC173" t="str">
        <f>VLOOKUP(N173, Team_Lookup!$A:$C, 2, FALSE)</f>
        <v>Mumbai Indians</v>
      </c>
      <c r="AD173" t="str">
        <f t="shared" si="22"/>
        <v>Standard</v>
      </c>
      <c r="AE173" t="str">
        <f t="shared" si="23"/>
        <v>Defending</v>
      </c>
      <c r="AF173">
        <f t="shared" si="24"/>
        <v>1</v>
      </c>
      <c r="AJ173" s="6"/>
    </row>
    <row r="174" spans="1:36" x14ac:dyDescent="0.35">
      <c r="A174">
        <v>419168</v>
      </c>
      <c r="B174" s="1">
        <v>40290</v>
      </c>
      <c r="C174">
        <v>3</v>
      </c>
      <c r="D174">
        <v>8</v>
      </c>
      <c r="E174">
        <v>3</v>
      </c>
      <c r="F174" t="s">
        <v>40</v>
      </c>
      <c r="G174">
        <v>3</v>
      </c>
      <c r="H174" t="s">
        <v>25</v>
      </c>
      <c r="I174">
        <v>0</v>
      </c>
      <c r="J174">
        <v>1</v>
      </c>
      <c r="K174">
        <v>0</v>
      </c>
      <c r="L174" t="s">
        <v>21</v>
      </c>
      <c r="M174">
        <v>38</v>
      </c>
      <c r="N174">
        <v>3</v>
      </c>
      <c r="O174">
        <v>248</v>
      </c>
      <c r="P174">
        <v>478</v>
      </c>
      <c r="Q174">
        <v>513</v>
      </c>
      <c r="R174" t="s">
        <v>31</v>
      </c>
      <c r="S174" t="s">
        <v>23</v>
      </c>
      <c r="T174" t="str">
        <f t="shared" si="17"/>
        <v>Dr Dy Patil Sports Academy</v>
      </c>
      <c r="U174" t="str">
        <f t="shared" si="18"/>
        <v>Mumbai</v>
      </c>
      <c r="V174" t="str">
        <f t="shared" si="19"/>
        <v>India</v>
      </c>
      <c r="W174">
        <f t="shared" si="20"/>
        <v>2010</v>
      </c>
      <c r="X174">
        <f t="shared" si="21"/>
        <v>4</v>
      </c>
      <c r="Y174" t="str">
        <f>VLOOKUP(C174, Team_Lookup!$A:$C, 2, FALSE)</f>
        <v>Chennai Super Kings</v>
      </c>
      <c r="Z174" t="str">
        <f>VLOOKUP(C174, Team_Lookup!$A:$C, 3, FALSE)</f>
        <v>CSK</v>
      </c>
      <c r="AA174" t="str">
        <f>VLOOKUP(D174, Team_Lookup!$A:$C, 2, FALSE)</f>
        <v>Deccan Chargers</v>
      </c>
      <c r="AB174" t="str">
        <f>VLOOKUP(G174, Team_Lookup!$A:$C, 2, FALSE)</f>
        <v>Chennai Super Kings</v>
      </c>
      <c r="AC174" t="str">
        <f>VLOOKUP(N174, Team_Lookup!$A:$C, 2, FALSE)</f>
        <v>Chennai Super Kings</v>
      </c>
      <c r="AD174" t="str">
        <f t="shared" si="22"/>
        <v>Standard</v>
      </c>
      <c r="AE174" t="str">
        <f t="shared" si="23"/>
        <v>Defending</v>
      </c>
      <c r="AF174">
        <f t="shared" si="24"/>
        <v>1</v>
      </c>
      <c r="AJ174" s="6"/>
    </row>
    <row r="175" spans="1:36" x14ac:dyDescent="0.35">
      <c r="A175">
        <v>419169</v>
      </c>
      <c r="B175" s="1">
        <v>40292</v>
      </c>
      <c r="C175">
        <v>2</v>
      </c>
      <c r="D175">
        <v>8</v>
      </c>
      <c r="E175">
        <v>3</v>
      </c>
      <c r="F175" t="s">
        <v>40</v>
      </c>
      <c r="G175">
        <v>8</v>
      </c>
      <c r="H175" t="s">
        <v>25</v>
      </c>
      <c r="I175">
        <v>0</v>
      </c>
      <c r="J175">
        <v>1</v>
      </c>
      <c r="K175">
        <v>0</v>
      </c>
      <c r="L175" t="s">
        <v>28</v>
      </c>
      <c r="M175">
        <v>9</v>
      </c>
      <c r="N175">
        <v>2</v>
      </c>
      <c r="O175">
        <v>124</v>
      </c>
      <c r="P175">
        <v>477</v>
      </c>
      <c r="Q175">
        <v>490</v>
      </c>
      <c r="R175" t="s">
        <v>31</v>
      </c>
      <c r="S175" t="s">
        <v>23</v>
      </c>
      <c r="T175" t="str">
        <f t="shared" si="17"/>
        <v>Dr Dy Patil Sports Academy</v>
      </c>
      <c r="U175" t="str">
        <f t="shared" si="18"/>
        <v>Mumbai</v>
      </c>
      <c r="V175" t="str">
        <f t="shared" si="19"/>
        <v>India</v>
      </c>
      <c r="W175">
        <f t="shared" si="20"/>
        <v>2010</v>
      </c>
      <c r="X175">
        <f t="shared" si="21"/>
        <v>4</v>
      </c>
      <c r="Y175" t="str">
        <f>VLOOKUP(C175, Team_Lookup!$A:$C, 2, FALSE)</f>
        <v>Royal Challengers Bangalore</v>
      </c>
      <c r="Z175" t="str">
        <f>VLOOKUP(C175, Team_Lookup!$A:$C, 3, FALSE)</f>
        <v>RCB</v>
      </c>
      <c r="AA175" t="str">
        <f>VLOOKUP(D175, Team_Lookup!$A:$C, 2, FALSE)</f>
        <v>Deccan Chargers</v>
      </c>
      <c r="AB175" t="str">
        <f>VLOOKUP(G175, Team_Lookup!$A:$C, 2, FALSE)</f>
        <v>Deccan Chargers</v>
      </c>
      <c r="AC175" t="str">
        <f>VLOOKUP(N175, Team_Lookup!$A:$C, 2, FALSE)</f>
        <v>Royal Challengers Bangalore</v>
      </c>
      <c r="AD175" t="str">
        <f t="shared" si="22"/>
        <v>Standard</v>
      </c>
      <c r="AE175" t="str">
        <f t="shared" si="23"/>
        <v>Chasing</v>
      </c>
      <c r="AF175">
        <f t="shared" si="24"/>
        <v>0</v>
      </c>
      <c r="AJ175" s="6"/>
    </row>
    <row r="176" spans="1:36" x14ac:dyDescent="0.35">
      <c r="A176">
        <v>419170</v>
      </c>
      <c r="B176" s="1">
        <v>40293</v>
      </c>
      <c r="C176">
        <v>3</v>
      </c>
      <c r="D176">
        <v>7</v>
      </c>
      <c r="E176">
        <v>3</v>
      </c>
      <c r="F176" t="s">
        <v>40</v>
      </c>
      <c r="G176">
        <v>3</v>
      </c>
      <c r="H176" t="s">
        <v>25</v>
      </c>
      <c r="I176">
        <v>0</v>
      </c>
      <c r="J176">
        <v>1</v>
      </c>
      <c r="K176">
        <v>0</v>
      </c>
      <c r="L176" t="s">
        <v>21</v>
      </c>
      <c r="M176">
        <v>22</v>
      </c>
      <c r="N176">
        <v>3</v>
      </c>
      <c r="O176">
        <v>21</v>
      </c>
      <c r="P176">
        <v>477</v>
      </c>
      <c r="Q176">
        <v>490</v>
      </c>
      <c r="R176" t="s">
        <v>31</v>
      </c>
      <c r="S176" t="s">
        <v>23</v>
      </c>
      <c r="T176" t="str">
        <f t="shared" si="17"/>
        <v>Dr Dy Patil Sports Academy</v>
      </c>
      <c r="U176" t="str">
        <f t="shared" si="18"/>
        <v>Mumbai</v>
      </c>
      <c r="V176" t="str">
        <f t="shared" si="19"/>
        <v>India</v>
      </c>
      <c r="W176">
        <f t="shared" si="20"/>
        <v>2010</v>
      </c>
      <c r="X176">
        <f t="shared" si="21"/>
        <v>4</v>
      </c>
      <c r="Y176" t="str">
        <f>VLOOKUP(C176, Team_Lookup!$A:$C, 2, FALSE)</f>
        <v>Chennai Super Kings</v>
      </c>
      <c r="Z176" t="str">
        <f>VLOOKUP(C176, Team_Lookup!$A:$C, 3, FALSE)</f>
        <v>CSK</v>
      </c>
      <c r="AA176" t="str">
        <f>VLOOKUP(D176, Team_Lookup!$A:$C, 2, FALSE)</f>
        <v>Mumbai Indians</v>
      </c>
      <c r="AB176" t="str">
        <f>VLOOKUP(G176, Team_Lookup!$A:$C, 2, FALSE)</f>
        <v>Chennai Super Kings</v>
      </c>
      <c r="AC176" t="str">
        <f>VLOOKUP(N176, Team_Lookup!$A:$C, 2, FALSE)</f>
        <v>Chennai Super Kings</v>
      </c>
      <c r="AD176" t="str">
        <f t="shared" si="22"/>
        <v>Standard</v>
      </c>
      <c r="AE176" t="str">
        <f t="shared" si="23"/>
        <v>Defending</v>
      </c>
      <c r="AF176">
        <f t="shared" si="24"/>
        <v>1</v>
      </c>
      <c r="AJ176" s="6"/>
    </row>
    <row r="177" spans="1:36" x14ac:dyDescent="0.35">
      <c r="A177">
        <v>501203</v>
      </c>
      <c r="B177" s="1">
        <v>40641</v>
      </c>
      <c r="C177">
        <v>3</v>
      </c>
      <c r="D177">
        <v>1</v>
      </c>
      <c r="E177">
        <v>4</v>
      </c>
      <c r="F177" t="s">
        <v>38</v>
      </c>
      <c r="G177">
        <v>3</v>
      </c>
      <c r="H177" t="s">
        <v>25</v>
      </c>
      <c r="I177">
        <v>0</v>
      </c>
      <c r="J177">
        <v>1</v>
      </c>
      <c r="K177">
        <v>0</v>
      </c>
      <c r="L177" t="s">
        <v>21</v>
      </c>
      <c r="M177">
        <v>2</v>
      </c>
      <c r="N177">
        <v>3</v>
      </c>
      <c r="O177">
        <v>125</v>
      </c>
      <c r="P177">
        <v>478</v>
      </c>
      <c r="Q177">
        <v>493</v>
      </c>
      <c r="R177" t="s">
        <v>39</v>
      </c>
      <c r="S177" t="s">
        <v>23</v>
      </c>
      <c r="T177" t="str">
        <f t="shared" si="17"/>
        <v>Ma Chidambaram Stadium, Chepauk</v>
      </c>
      <c r="U177" t="str">
        <f t="shared" si="18"/>
        <v>Chennai</v>
      </c>
      <c r="V177" t="str">
        <f t="shared" si="19"/>
        <v>India</v>
      </c>
      <c r="W177">
        <f t="shared" si="20"/>
        <v>2011</v>
      </c>
      <c r="X177">
        <f t="shared" si="21"/>
        <v>4</v>
      </c>
      <c r="Y177" t="str">
        <f>VLOOKUP(C177, Team_Lookup!$A:$C, 2, FALSE)</f>
        <v>Chennai Super Kings</v>
      </c>
      <c r="Z177" t="str">
        <f>VLOOKUP(C177, Team_Lookup!$A:$C, 3, FALSE)</f>
        <v>CSK</v>
      </c>
      <c r="AA177" t="str">
        <f>VLOOKUP(D177, Team_Lookup!$A:$C, 2, FALSE)</f>
        <v>Kolkata Knight Riders</v>
      </c>
      <c r="AB177" t="str">
        <f>VLOOKUP(G177, Team_Lookup!$A:$C, 2, FALSE)</f>
        <v>Chennai Super Kings</v>
      </c>
      <c r="AC177" t="str">
        <f>VLOOKUP(N177, Team_Lookup!$A:$C, 2, FALSE)</f>
        <v>Chennai Super Kings</v>
      </c>
      <c r="AD177" t="str">
        <f t="shared" si="22"/>
        <v>Standard</v>
      </c>
      <c r="AE177" t="str">
        <f t="shared" si="23"/>
        <v>Defending</v>
      </c>
      <c r="AF177">
        <f t="shared" si="24"/>
        <v>1</v>
      </c>
      <c r="AJ177" s="6"/>
    </row>
    <row r="178" spans="1:36" x14ac:dyDescent="0.35">
      <c r="A178">
        <v>501204</v>
      </c>
      <c r="B178" s="1">
        <v>40642</v>
      </c>
      <c r="C178">
        <v>8</v>
      </c>
      <c r="D178">
        <v>5</v>
      </c>
      <c r="E178">
        <v>4</v>
      </c>
      <c r="F178" t="s">
        <v>36</v>
      </c>
      <c r="G178">
        <v>5</v>
      </c>
      <c r="H178" t="s">
        <v>20</v>
      </c>
      <c r="I178">
        <v>0</v>
      </c>
      <c r="J178">
        <v>1</v>
      </c>
      <c r="K178">
        <v>0</v>
      </c>
      <c r="L178" t="s">
        <v>28</v>
      </c>
      <c r="M178">
        <v>8</v>
      </c>
      <c r="N178">
        <v>5</v>
      </c>
      <c r="O178">
        <v>39</v>
      </c>
      <c r="P178">
        <v>477</v>
      </c>
      <c r="Q178">
        <v>488</v>
      </c>
      <c r="R178" t="s">
        <v>37</v>
      </c>
      <c r="S178" t="s">
        <v>23</v>
      </c>
      <c r="T178" t="str">
        <f t="shared" si="17"/>
        <v>Rajiv Gandhi International Stadium, Uppal</v>
      </c>
      <c r="U178" t="str">
        <f t="shared" si="18"/>
        <v>Hyderabad</v>
      </c>
      <c r="V178" t="str">
        <f t="shared" si="19"/>
        <v>India</v>
      </c>
      <c r="W178">
        <f t="shared" si="20"/>
        <v>2011</v>
      </c>
      <c r="X178">
        <f t="shared" si="21"/>
        <v>4</v>
      </c>
      <c r="Y178" t="str">
        <f>VLOOKUP(C178, Team_Lookup!$A:$C, 2, FALSE)</f>
        <v>Deccan Chargers</v>
      </c>
      <c r="Z178" t="str">
        <f>VLOOKUP(C178, Team_Lookup!$A:$C, 3, FALSE)</f>
        <v>DC</v>
      </c>
      <c r="AA178" t="str">
        <f>VLOOKUP(D178, Team_Lookup!$A:$C, 2, FALSE)</f>
        <v>Rajasthan Royals</v>
      </c>
      <c r="AB178" t="str">
        <f>VLOOKUP(G178, Team_Lookup!$A:$C, 2, FALSE)</f>
        <v>Rajasthan Royals</v>
      </c>
      <c r="AC178" t="str">
        <f>VLOOKUP(N178, Team_Lookup!$A:$C, 2, FALSE)</f>
        <v>Rajasthan Royals</v>
      </c>
      <c r="AD178" t="str">
        <f t="shared" si="22"/>
        <v>Standard</v>
      </c>
      <c r="AE178" t="str">
        <f t="shared" si="23"/>
        <v>Chasing</v>
      </c>
      <c r="AF178">
        <f t="shared" si="24"/>
        <v>1</v>
      </c>
      <c r="AJ178" s="6"/>
    </row>
    <row r="179" spans="1:36" x14ac:dyDescent="0.35">
      <c r="A179">
        <v>501205</v>
      </c>
      <c r="B179" s="1">
        <v>40642</v>
      </c>
      <c r="C179">
        <v>9</v>
      </c>
      <c r="D179">
        <v>2</v>
      </c>
      <c r="E179">
        <v>4</v>
      </c>
      <c r="F179" t="s">
        <v>69</v>
      </c>
      <c r="G179">
        <v>9</v>
      </c>
      <c r="H179" t="s">
        <v>25</v>
      </c>
      <c r="I179">
        <v>0</v>
      </c>
      <c r="J179">
        <v>1</v>
      </c>
      <c r="K179">
        <v>0</v>
      </c>
      <c r="L179" t="s">
        <v>28</v>
      </c>
      <c r="M179">
        <v>6</v>
      </c>
      <c r="N179">
        <v>2</v>
      </c>
      <c r="O179">
        <v>110</v>
      </c>
      <c r="P179">
        <v>482</v>
      </c>
      <c r="Q179">
        <v>486</v>
      </c>
      <c r="R179" t="s">
        <v>70</v>
      </c>
      <c r="S179" t="s">
        <v>23</v>
      </c>
      <c r="T179" t="str">
        <f t="shared" si="17"/>
        <v>Nehru Stadium</v>
      </c>
      <c r="U179" t="str">
        <f t="shared" si="18"/>
        <v>Kochi</v>
      </c>
      <c r="V179" t="str">
        <f t="shared" si="19"/>
        <v>India</v>
      </c>
      <c r="W179">
        <f t="shared" si="20"/>
        <v>2011</v>
      </c>
      <c r="X179">
        <f t="shared" si="21"/>
        <v>4</v>
      </c>
      <c r="Y179" t="str">
        <f>VLOOKUP(C179, Team_Lookup!$A:$C, 2, FALSE)</f>
        <v>Kochi Tuskers Kerala</v>
      </c>
      <c r="Z179" t="str">
        <f>VLOOKUP(C179, Team_Lookup!$A:$C, 3, FALSE)</f>
        <v>KTK</v>
      </c>
      <c r="AA179" t="str">
        <f>VLOOKUP(D179, Team_Lookup!$A:$C, 2, FALSE)</f>
        <v>Royal Challengers Bangalore</v>
      </c>
      <c r="AB179" t="str">
        <f>VLOOKUP(G179, Team_Lookup!$A:$C, 2, FALSE)</f>
        <v>Kochi Tuskers Kerala</v>
      </c>
      <c r="AC179" t="str">
        <f>VLOOKUP(N179, Team_Lookup!$A:$C, 2, FALSE)</f>
        <v>Royal Challengers Bangalore</v>
      </c>
      <c r="AD179" t="str">
        <f t="shared" si="22"/>
        <v>Standard</v>
      </c>
      <c r="AE179" t="str">
        <f t="shared" si="23"/>
        <v>Chasing</v>
      </c>
      <c r="AF179">
        <f t="shared" si="24"/>
        <v>0</v>
      </c>
      <c r="AJ179" s="6"/>
    </row>
    <row r="180" spans="1:36" x14ac:dyDescent="0.35">
      <c r="A180">
        <v>501206</v>
      </c>
      <c r="B180" s="1">
        <v>40643</v>
      </c>
      <c r="C180">
        <v>6</v>
      </c>
      <c r="D180">
        <v>7</v>
      </c>
      <c r="E180">
        <v>4</v>
      </c>
      <c r="F180" t="s">
        <v>27</v>
      </c>
      <c r="G180">
        <v>6</v>
      </c>
      <c r="H180" t="s">
        <v>25</v>
      </c>
      <c r="I180">
        <v>0</v>
      </c>
      <c r="J180">
        <v>1</v>
      </c>
      <c r="K180">
        <v>0</v>
      </c>
      <c r="L180" t="s">
        <v>28</v>
      </c>
      <c r="M180">
        <v>8</v>
      </c>
      <c r="N180">
        <v>7</v>
      </c>
      <c r="O180">
        <v>194</v>
      </c>
      <c r="P180">
        <v>492</v>
      </c>
      <c r="Q180">
        <v>513</v>
      </c>
      <c r="R180" t="s">
        <v>29</v>
      </c>
      <c r="S180" t="s">
        <v>23</v>
      </c>
      <c r="T180" t="str">
        <f t="shared" si="17"/>
        <v>Feroz Shah Kotla</v>
      </c>
      <c r="U180" t="str">
        <f t="shared" si="18"/>
        <v>Delhi</v>
      </c>
      <c r="V180" t="str">
        <f t="shared" si="19"/>
        <v>India</v>
      </c>
      <c r="W180">
        <f t="shared" si="20"/>
        <v>2011</v>
      </c>
      <c r="X180">
        <f t="shared" si="21"/>
        <v>4</v>
      </c>
      <c r="Y180" t="str">
        <f>VLOOKUP(C180, Team_Lookup!$A:$C, 2, FALSE)</f>
        <v>Delhi Daredevils</v>
      </c>
      <c r="Z180" t="str">
        <f>VLOOKUP(C180, Team_Lookup!$A:$C, 3, FALSE)</f>
        <v>DD</v>
      </c>
      <c r="AA180" t="str">
        <f>VLOOKUP(D180, Team_Lookup!$A:$C, 2, FALSE)</f>
        <v>Mumbai Indians</v>
      </c>
      <c r="AB180" t="str">
        <f>VLOOKUP(G180, Team_Lookup!$A:$C, 2, FALSE)</f>
        <v>Delhi Daredevils</v>
      </c>
      <c r="AC180" t="str">
        <f>VLOOKUP(N180, Team_Lookup!$A:$C, 2, FALSE)</f>
        <v>Mumbai Indians</v>
      </c>
      <c r="AD180" t="str">
        <f t="shared" si="22"/>
        <v>Standard</v>
      </c>
      <c r="AE180" t="str">
        <f t="shared" si="23"/>
        <v>Chasing</v>
      </c>
      <c r="AF180">
        <f t="shared" si="24"/>
        <v>0</v>
      </c>
      <c r="AJ180" s="6"/>
    </row>
    <row r="181" spans="1:36" x14ac:dyDescent="0.35">
      <c r="A181">
        <v>501207</v>
      </c>
      <c r="B181" s="1">
        <v>40643</v>
      </c>
      <c r="C181">
        <v>10</v>
      </c>
      <c r="D181">
        <v>4</v>
      </c>
      <c r="E181">
        <v>4</v>
      </c>
      <c r="F181" t="s">
        <v>40</v>
      </c>
      <c r="G181">
        <v>4</v>
      </c>
      <c r="H181" t="s">
        <v>25</v>
      </c>
      <c r="I181">
        <v>0</v>
      </c>
      <c r="J181">
        <v>1</v>
      </c>
      <c r="K181">
        <v>0</v>
      </c>
      <c r="L181" t="s">
        <v>28</v>
      </c>
      <c r="M181">
        <v>7</v>
      </c>
      <c r="N181">
        <v>10</v>
      </c>
      <c r="O181">
        <v>273</v>
      </c>
      <c r="P181">
        <v>478</v>
      </c>
      <c r="Q181">
        <v>493</v>
      </c>
      <c r="R181" t="s">
        <v>31</v>
      </c>
      <c r="S181" t="s">
        <v>23</v>
      </c>
      <c r="T181" t="str">
        <f t="shared" si="17"/>
        <v>Dr Dy Patil Sports Academy</v>
      </c>
      <c r="U181" t="str">
        <f t="shared" si="18"/>
        <v>Mumbai</v>
      </c>
      <c r="V181" t="str">
        <f t="shared" si="19"/>
        <v>India</v>
      </c>
      <c r="W181">
        <f t="shared" si="20"/>
        <v>2011</v>
      </c>
      <c r="X181">
        <f t="shared" si="21"/>
        <v>4</v>
      </c>
      <c r="Y181" t="str">
        <f>VLOOKUP(C181, Team_Lookup!$A:$C, 2, FALSE)</f>
        <v>Pune Warriors</v>
      </c>
      <c r="Z181" t="str">
        <f>VLOOKUP(C181, Team_Lookup!$A:$C, 3, FALSE)</f>
        <v>PW</v>
      </c>
      <c r="AA181" t="str">
        <f>VLOOKUP(D181, Team_Lookup!$A:$C, 2, FALSE)</f>
        <v>Kings XI Punjab</v>
      </c>
      <c r="AB181" t="str">
        <f>VLOOKUP(G181, Team_Lookup!$A:$C, 2, FALSE)</f>
        <v>Kings XI Punjab</v>
      </c>
      <c r="AC181" t="str">
        <f>VLOOKUP(N181, Team_Lookup!$A:$C, 2, FALSE)</f>
        <v>Pune Warriors</v>
      </c>
      <c r="AD181" t="str">
        <f t="shared" si="22"/>
        <v>Standard</v>
      </c>
      <c r="AE181" t="str">
        <f t="shared" si="23"/>
        <v>Chasing</v>
      </c>
      <c r="AF181">
        <f t="shared" si="24"/>
        <v>0</v>
      </c>
      <c r="AJ181" s="6"/>
    </row>
    <row r="182" spans="1:36" x14ac:dyDescent="0.35">
      <c r="A182">
        <v>501208</v>
      </c>
      <c r="B182" s="1">
        <v>40644</v>
      </c>
      <c r="C182">
        <v>1</v>
      </c>
      <c r="D182">
        <v>8</v>
      </c>
      <c r="E182">
        <v>4</v>
      </c>
      <c r="F182" t="s">
        <v>32</v>
      </c>
      <c r="G182">
        <v>1</v>
      </c>
      <c r="H182" t="s">
        <v>25</v>
      </c>
      <c r="I182">
        <v>0</v>
      </c>
      <c r="J182">
        <v>1</v>
      </c>
      <c r="K182">
        <v>0</v>
      </c>
      <c r="L182" t="s">
        <v>21</v>
      </c>
      <c r="M182">
        <v>9</v>
      </c>
      <c r="N182">
        <v>1</v>
      </c>
      <c r="O182">
        <v>9</v>
      </c>
      <c r="P182">
        <v>477</v>
      </c>
      <c r="Q182">
        <v>488</v>
      </c>
      <c r="R182" t="s">
        <v>33</v>
      </c>
      <c r="S182" t="s">
        <v>23</v>
      </c>
      <c r="T182" t="str">
        <f t="shared" si="17"/>
        <v>Eden Gardens</v>
      </c>
      <c r="U182" t="str">
        <f t="shared" si="18"/>
        <v>Kolkata</v>
      </c>
      <c r="V182" t="str">
        <f t="shared" si="19"/>
        <v>India</v>
      </c>
      <c r="W182">
        <f t="shared" si="20"/>
        <v>2011</v>
      </c>
      <c r="X182">
        <f t="shared" si="21"/>
        <v>4</v>
      </c>
      <c r="Y182" t="str">
        <f>VLOOKUP(C182, Team_Lookup!$A:$C, 2, FALSE)</f>
        <v>Kolkata Knight Riders</v>
      </c>
      <c r="Z182" t="str">
        <f>VLOOKUP(C182, Team_Lookup!$A:$C, 3, FALSE)</f>
        <v>KKR</v>
      </c>
      <c r="AA182" t="str">
        <f>VLOOKUP(D182, Team_Lookup!$A:$C, 2, FALSE)</f>
        <v>Deccan Chargers</v>
      </c>
      <c r="AB182" t="str">
        <f>VLOOKUP(G182, Team_Lookup!$A:$C, 2, FALSE)</f>
        <v>Kolkata Knight Riders</v>
      </c>
      <c r="AC182" t="str">
        <f>VLOOKUP(N182, Team_Lookup!$A:$C, 2, FALSE)</f>
        <v>Kolkata Knight Riders</v>
      </c>
      <c r="AD182" t="str">
        <f t="shared" si="22"/>
        <v>Standard</v>
      </c>
      <c r="AE182" t="str">
        <f t="shared" si="23"/>
        <v>Defending</v>
      </c>
      <c r="AF182">
        <f t="shared" si="24"/>
        <v>1</v>
      </c>
      <c r="AJ182" s="6"/>
    </row>
    <row r="183" spans="1:36" x14ac:dyDescent="0.35">
      <c r="A183">
        <v>501209</v>
      </c>
      <c r="B183" s="1">
        <v>40645</v>
      </c>
      <c r="C183">
        <v>5</v>
      </c>
      <c r="D183">
        <v>6</v>
      </c>
      <c r="E183">
        <v>4</v>
      </c>
      <c r="F183" t="s">
        <v>34</v>
      </c>
      <c r="G183">
        <v>6</v>
      </c>
      <c r="H183" t="s">
        <v>25</v>
      </c>
      <c r="I183">
        <v>0</v>
      </c>
      <c r="J183">
        <v>1</v>
      </c>
      <c r="K183">
        <v>0</v>
      </c>
      <c r="L183" t="s">
        <v>28</v>
      </c>
      <c r="M183">
        <v>6</v>
      </c>
      <c r="N183">
        <v>5</v>
      </c>
      <c r="O183">
        <v>38</v>
      </c>
      <c r="P183">
        <v>472</v>
      </c>
      <c r="Q183">
        <v>513</v>
      </c>
      <c r="R183" t="s">
        <v>35</v>
      </c>
      <c r="S183" t="s">
        <v>23</v>
      </c>
      <c r="T183" t="str">
        <f t="shared" si="17"/>
        <v>Sawai Mansingh Stadium</v>
      </c>
      <c r="U183" t="str">
        <f t="shared" si="18"/>
        <v>Jaipur</v>
      </c>
      <c r="V183" t="str">
        <f t="shared" si="19"/>
        <v>India</v>
      </c>
      <c r="W183">
        <f t="shared" si="20"/>
        <v>2011</v>
      </c>
      <c r="X183">
        <f t="shared" si="21"/>
        <v>4</v>
      </c>
      <c r="Y183" t="str">
        <f>VLOOKUP(C183, Team_Lookup!$A:$C, 2, FALSE)</f>
        <v>Rajasthan Royals</v>
      </c>
      <c r="Z183" t="str">
        <f>VLOOKUP(C183, Team_Lookup!$A:$C, 3, FALSE)</f>
        <v>RR</v>
      </c>
      <c r="AA183" t="str">
        <f>VLOOKUP(D183, Team_Lookup!$A:$C, 2, FALSE)</f>
        <v>Delhi Daredevils</v>
      </c>
      <c r="AB183" t="str">
        <f>VLOOKUP(G183, Team_Lookup!$A:$C, 2, FALSE)</f>
        <v>Delhi Daredevils</v>
      </c>
      <c r="AC183" t="str">
        <f>VLOOKUP(N183, Team_Lookup!$A:$C, 2, FALSE)</f>
        <v>Rajasthan Royals</v>
      </c>
      <c r="AD183" t="str">
        <f t="shared" si="22"/>
        <v>Standard</v>
      </c>
      <c r="AE183" t="str">
        <f t="shared" si="23"/>
        <v>Chasing</v>
      </c>
      <c r="AF183">
        <f t="shared" si="24"/>
        <v>0</v>
      </c>
      <c r="AJ183" s="6"/>
    </row>
    <row r="184" spans="1:36" x14ac:dyDescent="0.35">
      <c r="A184">
        <v>501210</v>
      </c>
      <c r="B184" s="1">
        <v>40645</v>
      </c>
      <c r="C184">
        <v>2</v>
      </c>
      <c r="D184">
        <v>7</v>
      </c>
      <c r="E184">
        <v>4</v>
      </c>
      <c r="F184" t="s">
        <v>19</v>
      </c>
      <c r="G184">
        <v>7</v>
      </c>
      <c r="H184" t="s">
        <v>20</v>
      </c>
      <c r="I184">
        <v>0</v>
      </c>
      <c r="J184">
        <v>1</v>
      </c>
      <c r="K184">
        <v>0</v>
      </c>
      <c r="L184" t="s">
        <v>28</v>
      </c>
      <c r="M184">
        <v>9</v>
      </c>
      <c r="N184">
        <v>7</v>
      </c>
      <c r="O184">
        <v>133</v>
      </c>
      <c r="P184">
        <v>482</v>
      </c>
      <c r="Q184">
        <v>517</v>
      </c>
      <c r="R184" t="s">
        <v>22</v>
      </c>
      <c r="S184" t="s">
        <v>23</v>
      </c>
      <c r="T184" t="str">
        <f t="shared" si="17"/>
        <v>M Chinnaswamy Stadium</v>
      </c>
      <c r="U184" t="str">
        <f t="shared" si="18"/>
        <v>Bangalore</v>
      </c>
      <c r="V184" t="str">
        <f t="shared" si="19"/>
        <v>India</v>
      </c>
      <c r="W184">
        <f t="shared" si="20"/>
        <v>2011</v>
      </c>
      <c r="X184">
        <f t="shared" si="21"/>
        <v>4</v>
      </c>
      <c r="Y184" t="str">
        <f>VLOOKUP(C184, Team_Lookup!$A:$C, 2, FALSE)</f>
        <v>Royal Challengers Bangalore</v>
      </c>
      <c r="Z184" t="str">
        <f>VLOOKUP(C184, Team_Lookup!$A:$C, 3, FALSE)</f>
        <v>RCB</v>
      </c>
      <c r="AA184" t="str">
        <f>VLOOKUP(D184, Team_Lookup!$A:$C, 2, FALSE)</f>
        <v>Mumbai Indians</v>
      </c>
      <c r="AB184" t="str">
        <f>VLOOKUP(G184, Team_Lookup!$A:$C, 2, FALSE)</f>
        <v>Mumbai Indians</v>
      </c>
      <c r="AC184" t="str">
        <f>VLOOKUP(N184, Team_Lookup!$A:$C, 2, FALSE)</f>
        <v>Mumbai Indians</v>
      </c>
      <c r="AD184" t="str">
        <f t="shared" si="22"/>
        <v>Standard</v>
      </c>
      <c r="AE184" t="str">
        <f t="shared" si="23"/>
        <v>Chasing</v>
      </c>
      <c r="AF184">
        <f t="shared" si="24"/>
        <v>1</v>
      </c>
      <c r="AJ184" s="6"/>
    </row>
    <row r="185" spans="1:36" x14ac:dyDescent="0.35">
      <c r="A185">
        <v>501211</v>
      </c>
      <c r="B185" s="1">
        <v>40646</v>
      </c>
      <c r="C185">
        <v>4</v>
      </c>
      <c r="D185">
        <v>3</v>
      </c>
      <c r="E185">
        <v>4</v>
      </c>
      <c r="F185" t="s">
        <v>24</v>
      </c>
      <c r="G185">
        <v>4</v>
      </c>
      <c r="H185" t="s">
        <v>20</v>
      </c>
      <c r="I185">
        <v>0</v>
      </c>
      <c r="J185">
        <v>1</v>
      </c>
      <c r="K185">
        <v>0</v>
      </c>
      <c r="L185" t="s">
        <v>28</v>
      </c>
      <c r="M185">
        <v>6</v>
      </c>
      <c r="N185">
        <v>4</v>
      </c>
      <c r="O185">
        <v>167</v>
      </c>
      <c r="P185">
        <v>470</v>
      </c>
      <c r="Q185">
        <v>487</v>
      </c>
      <c r="R185" t="s">
        <v>26</v>
      </c>
      <c r="S185" t="s">
        <v>23</v>
      </c>
      <c r="T185" t="str">
        <f t="shared" si="17"/>
        <v>Punjab Cricket Association Stadium, Mohali</v>
      </c>
      <c r="U185" t="str">
        <f t="shared" si="18"/>
        <v>Chandigarh</v>
      </c>
      <c r="V185" t="str">
        <f t="shared" si="19"/>
        <v>India</v>
      </c>
      <c r="W185">
        <f t="shared" si="20"/>
        <v>2011</v>
      </c>
      <c r="X185">
        <f t="shared" si="21"/>
        <v>4</v>
      </c>
      <c r="Y185" t="str">
        <f>VLOOKUP(C185, Team_Lookup!$A:$C, 2, FALSE)</f>
        <v>Kings XI Punjab</v>
      </c>
      <c r="Z185" t="str">
        <f>VLOOKUP(C185, Team_Lookup!$A:$C, 3, FALSE)</f>
        <v>KXIP</v>
      </c>
      <c r="AA185" t="str">
        <f>VLOOKUP(D185, Team_Lookup!$A:$C, 2, FALSE)</f>
        <v>Chennai Super Kings</v>
      </c>
      <c r="AB185" t="str">
        <f>VLOOKUP(G185, Team_Lookup!$A:$C, 2, FALSE)</f>
        <v>Kings XI Punjab</v>
      </c>
      <c r="AC185" t="str">
        <f>VLOOKUP(N185, Team_Lookup!$A:$C, 2, FALSE)</f>
        <v>Kings XI Punjab</v>
      </c>
      <c r="AD185" t="str">
        <f t="shared" si="22"/>
        <v>Standard</v>
      </c>
      <c r="AE185" t="str">
        <f t="shared" si="23"/>
        <v>Chasing</v>
      </c>
      <c r="AF185">
        <f t="shared" si="24"/>
        <v>1</v>
      </c>
      <c r="AJ185" s="6"/>
    </row>
    <row r="186" spans="1:36" x14ac:dyDescent="0.35">
      <c r="A186">
        <v>501212</v>
      </c>
      <c r="B186" s="1">
        <v>40646</v>
      </c>
      <c r="C186">
        <v>10</v>
      </c>
      <c r="D186">
        <v>9</v>
      </c>
      <c r="E186">
        <v>4</v>
      </c>
      <c r="F186" t="s">
        <v>40</v>
      </c>
      <c r="G186">
        <v>9</v>
      </c>
      <c r="H186" t="s">
        <v>25</v>
      </c>
      <c r="I186">
        <v>0</v>
      </c>
      <c r="J186">
        <v>1</v>
      </c>
      <c r="K186">
        <v>0</v>
      </c>
      <c r="L186" t="s">
        <v>28</v>
      </c>
      <c r="M186">
        <v>4</v>
      </c>
      <c r="N186">
        <v>10</v>
      </c>
      <c r="O186">
        <v>231</v>
      </c>
      <c r="P186">
        <v>483</v>
      </c>
      <c r="Q186">
        <v>493</v>
      </c>
      <c r="R186" t="s">
        <v>31</v>
      </c>
      <c r="S186" t="s">
        <v>23</v>
      </c>
      <c r="T186" t="str">
        <f t="shared" si="17"/>
        <v>Dr Dy Patil Sports Academy</v>
      </c>
      <c r="U186" t="str">
        <f t="shared" si="18"/>
        <v>Mumbai</v>
      </c>
      <c r="V186" t="str">
        <f t="shared" si="19"/>
        <v>India</v>
      </c>
      <c r="W186">
        <f t="shared" si="20"/>
        <v>2011</v>
      </c>
      <c r="X186">
        <f t="shared" si="21"/>
        <v>4</v>
      </c>
      <c r="Y186" t="str">
        <f>VLOOKUP(C186, Team_Lookup!$A:$C, 2, FALSE)</f>
        <v>Pune Warriors</v>
      </c>
      <c r="Z186" t="str">
        <f>VLOOKUP(C186, Team_Lookup!$A:$C, 3, FALSE)</f>
        <v>PW</v>
      </c>
      <c r="AA186" t="str">
        <f>VLOOKUP(D186, Team_Lookup!$A:$C, 2, FALSE)</f>
        <v>Kochi Tuskers Kerala</v>
      </c>
      <c r="AB186" t="str">
        <f>VLOOKUP(G186, Team_Lookup!$A:$C, 2, FALSE)</f>
        <v>Kochi Tuskers Kerala</v>
      </c>
      <c r="AC186" t="str">
        <f>VLOOKUP(N186, Team_Lookup!$A:$C, 2, FALSE)</f>
        <v>Pune Warriors</v>
      </c>
      <c r="AD186" t="str">
        <f t="shared" si="22"/>
        <v>Standard</v>
      </c>
      <c r="AE186" t="str">
        <f t="shared" si="23"/>
        <v>Chasing</v>
      </c>
      <c r="AF186">
        <f t="shared" si="24"/>
        <v>0</v>
      </c>
      <c r="AJ186" s="6"/>
    </row>
    <row r="187" spans="1:36" x14ac:dyDescent="0.35">
      <c r="A187">
        <v>501213</v>
      </c>
      <c r="B187" s="1">
        <v>40647</v>
      </c>
      <c r="C187">
        <v>8</v>
      </c>
      <c r="D187">
        <v>2</v>
      </c>
      <c r="E187">
        <v>4</v>
      </c>
      <c r="F187" t="s">
        <v>36</v>
      </c>
      <c r="G187">
        <v>2</v>
      </c>
      <c r="H187" t="s">
        <v>20</v>
      </c>
      <c r="I187">
        <v>0</v>
      </c>
      <c r="J187">
        <v>1</v>
      </c>
      <c r="K187">
        <v>0</v>
      </c>
      <c r="L187" t="s">
        <v>21</v>
      </c>
      <c r="M187">
        <v>33</v>
      </c>
      <c r="N187">
        <v>8</v>
      </c>
      <c r="O187">
        <v>94</v>
      </c>
      <c r="P187">
        <v>477</v>
      </c>
      <c r="Q187">
        <v>489</v>
      </c>
      <c r="R187" t="s">
        <v>37</v>
      </c>
      <c r="S187" t="s">
        <v>23</v>
      </c>
      <c r="T187" t="str">
        <f t="shared" si="17"/>
        <v>Rajiv Gandhi International Stadium, Uppal</v>
      </c>
      <c r="U187" t="str">
        <f t="shared" si="18"/>
        <v>Hyderabad</v>
      </c>
      <c r="V187" t="str">
        <f t="shared" si="19"/>
        <v>India</v>
      </c>
      <c r="W187">
        <f t="shared" si="20"/>
        <v>2011</v>
      </c>
      <c r="X187">
        <f t="shared" si="21"/>
        <v>4</v>
      </c>
      <c r="Y187" t="str">
        <f>VLOOKUP(C187, Team_Lookup!$A:$C, 2, FALSE)</f>
        <v>Deccan Chargers</v>
      </c>
      <c r="Z187" t="str">
        <f>VLOOKUP(C187, Team_Lookup!$A:$C, 3, FALSE)</f>
        <v>DC</v>
      </c>
      <c r="AA187" t="str">
        <f>VLOOKUP(D187, Team_Lookup!$A:$C, 2, FALSE)</f>
        <v>Royal Challengers Bangalore</v>
      </c>
      <c r="AB187" t="str">
        <f>VLOOKUP(G187, Team_Lookup!$A:$C, 2, FALSE)</f>
        <v>Royal Challengers Bangalore</v>
      </c>
      <c r="AC187" t="str">
        <f>VLOOKUP(N187, Team_Lookup!$A:$C, 2, FALSE)</f>
        <v>Deccan Chargers</v>
      </c>
      <c r="AD187" t="str">
        <f t="shared" si="22"/>
        <v>Standard</v>
      </c>
      <c r="AE187" t="str">
        <f t="shared" si="23"/>
        <v>Defending</v>
      </c>
      <c r="AF187">
        <f t="shared" si="24"/>
        <v>0</v>
      </c>
      <c r="AJ187" s="6"/>
    </row>
    <row r="188" spans="1:36" x14ac:dyDescent="0.35">
      <c r="A188">
        <v>501214</v>
      </c>
      <c r="B188" s="1">
        <v>40648</v>
      </c>
      <c r="C188">
        <v>5</v>
      </c>
      <c r="D188">
        <v>1</v>
      </c>
      <c r="E188">
        <v>4</v>
      </c>
      <c r="F188" t="s">
        <v>34</v>
      </c>
      <c r="G188">
        <v>1</v>
      </c>
      <c r="H188" t="s">
        <v>20</v>
      </c>
      <c r="I188">
        <v>0</v>
      </c>
      <c r="J188">
        <v>1</v>
      </c>
      <c r="K188">
        <v>0</v>
      </c>
      <c r="L188" t="s">
        <v>28</v>
      </c>
      <c r="M188">
        <v>9</v>
      </c>
      <c r="N188">
        <v>1</v>
      </c>
      <c r="O188">
        <v>40</v>
      </c>
      <c r="P188">
        <v>472</v>
      </c>
      <c r="Q188">
        <v>485</v>
      </c>
      <c r="R188" t="s">
        <v>35</v>
      </c>
      <c r="S188" t="s">
        <v>23</v>
      </c>
      <c r="T188" t="str">
        <f t="shared" si="17"/>
        <v>Sawai Mansingh Stadium</v>
      </c>
      <c r="U188" t="str">
        <f t="shared" si="18"/>
        <v>Jaipur</v>
      </c>
      <c r="V188" t="str">
        <f t="shared" si="19"/>
        <v>India</v>
      </c>
      <c r="W188">
        <f t="shared" si="20"/>
        <v>2011</v>
      </c>
      <c r="X188">
        <f t="shared" si="21"/>
        <v>4</v>
      </c>
      <c r="Y188" t="str">
        <f>VLOOKUP(C188, Team_Lookup!$A:$C, 2, FALSE)</f>
        <v>Rajasthan Royals</v>
      </c>
      <c r="Z188" t="str">
        <f>VLOOKUP(C188, Team_Lookup!$A:$C, 3, FALSE)</f>
        <v>RR</v>
      </c>
      <c r="AA188" t="str">
        <f>VLOOKUP(D188, Team_Lookup!$A:$C, 2, FALSE)</f>
        <v>Kolkata Knight Riders</v>
      </c>
      <c r="AB188" t="str">
        <f>VLOOKUP(G188, Team_Lookup!$A:$C, 2, FALSE)</f>
        <v>Kolkata Knight Riders</v>
      </c>
      <c r="AC188" t="str">
        <f>VLOOKUP(N188, Team_Lookup!$A:$C, 2, FALSE)</f>
        <v>Kolkata Knight Riders</v>
      </c>
      <c r="AD188" t="str">
        <f t="shared" si="22"/>
        <v>Standard</v>
      </c>
      <c r="AE188" t="str">
        <f t="shared" si="23"/>
        <v>Chasing</v>
      </c>
      <c r="AF188">
        <f t="shared" si="24"/>
        <v>1</v>
      </c>
      <c r="AJ188" s="6"/>
    </row>
    <row r="189" spans="1:36" x14ac:dyDescent="0.35">
      <c r="A189">
        <v>501215</v>
      </c>
      <c r="B189" s="1">
        <v>40648</v>
      </c>
      <c r="C189">
        <v>7</v>
      </c>
      <c r="D189">
        <v>9</v>
      </c>
      <c r="E189">
        <v>4</v>
      </c>
      <c r="F189" t="s">
        <v>30</v>
      </c>
      <c r="G189">
        <v>9</v>
      </c>
      <c r="H189" t="s">
        <v>20</v>
      </c>
      <c r="I189">
        <v>0</v>
      </c>
      <c r="J189">
        <v>1</v>
      </c>
      <c r="K189">
        <v>0</v>
      </c>
      <c r="L189" t="s">
        <v>28</v>
      </c>
      <c r="M189">
        <v>8</v>
      </c>
      <c r="N189">
        <v>9</v>
      </c>
      <c r="O189">
        <v>2</v>
      </c>
      <c r="P189">
        <v>478</v>
      </c>
      <c r="Q189">
        <v>493</v>
      </c>
      <c r="R189" t="s">
        <v>31</v>
      </c>
      <c r="S189" t="s">
        <v>23</v>
      </c>
      <c r="T189" t="str">
        <f t="shared" si="17"/>
        <v>Wankhede Stadium</v>
      </c>
      <c r="U189" t="str">
        <f t="shared" si="18"/>
        <v>Mumbai</v>
      </c>
      <c r="V189" t="str">
        <f t="shared" si="19"/>
        <v>India</v>
      </c>
      <c r="W189">
        <f t="shared" si="20"/>
        <v>2011</v>
      </c>
      <c r="X189">
        <f t="shared" si="21"/>
        <v>4</v>
      </c>
      <c r="Y189" t="str">
        <f>VLOOKUP(C189, Team_Lookup!$A:$C, 2, FALSE)</f>
        <v>Mumbai Indians</v>
      </c>
      <c r="Z189" t="str">
        <f>VLOOKUP(C189, Team_Lookup!$A:$C, 3, FALSE)</f>
        <v>MI</v>
      </c>
      <c r="AA189" t="str">
        <f>VLOOKUP(D189, Team_Lookup!$A:$C, 2, FALSE)</f>
        <v>Kochi Tuskers Kerala</v>
      </c>
      <c r="AB189" t="str">
        <f>VLOOKUP(G189, Team_Lookup!$A:$C, 2, FALSE)</f>
        <v>Kochi Tuskers Kerala</v>
      </c>
      <c r="AC189" t="str">
        <f>VLOOKUP(N189, Team_Lookup!$A:$C, 2, FALSE)</f>
        <v>Kochi Tuskers Kerala</v>
      </c>
      <c r="AD189" t="str">
        <f t="shared" si="22"/>
        <v>Standard</v>
      </c>
      <c r="AE189" t="str">
        <f t="shared" si="23"/>
        <v>Chasing</v>
      </c>
      <c r="AF189">
        <f t="shared" si="24"/>
        <v>1</v>
      </c>
      <c r="AJ189" s="6"/>
    </row>
    <row r="190" spans="1:36" x14ac:dyDescent="0.35">
      <c r="A190">
        <v>501216</v>
      </c>
      <c r="B190" s="1">
        <v>40649</v>
      </c>
      <c r="C190">
        <v>3</v>
      </c>
      <c r="D190">
        <v>2</v>
      </c>
      <c r="E190">
        <v>4</v>
      </c>
      <c r="F190" t="s">
        <v>38</v>
      </c>
      <c r="G190">
        <v>3</v>
      </c>
      <c r="H190" t="s">
        <v>25</v>
      </c>
      <c r="I190">
        <v>0</v>
      </c>
      <c r="J190">
        <v>1</v>
      </c>
      <c r="K190">
        <v>0</v>
      </c>
      <c r="L190" t="s">
        <v>21</v>
      </c>
      <c r="M190">
        <v>21</v>
      </c>
      <c r="N190">
        <v>3</v>
      </c>
      <c r="O190">
        <v>19</v>
      </c>
      <c r="P190">
        <v>482</v>
      </c>
      <c r="Q190">
        <v>517</v>
      </c>
      <c r="R190" t="s">
        <v>39</v>
      </c>
      <c r="S190" t="s">
        <v>23</v>
      </c>
      <c r="T190" t="str">
        <f t="shared" si="17"/>
        <v>Ma Chidambaram Stadium, Chepauk</v>
      </c>
      <c r="U190" t="str">
        <f t="shared" si="18"/>
        <v>Chennai</v>
      </c>
      <c r="V190" t="str">
        <f t="shared" si="19"/>
        <v>India</v>
      </c>
      <c r="W190">
        <f t="shared" si="20"/>
        <v>2011</v>
      </c>
      <c r="X190">
        <f t="shared" si="21"/>
        <v>4</v>
      </c>
      <c r="Y190" t="str">
        <f>VLOOKUP(C190, Team_Lookup!$A:$C, 2, FALSE)</f>
        <v>Chennai Super Kings</v>
      </c>
      <c r="Z190" t="str">
        <f>VLOOKUP(C190, Team_Lookup!$A:$C, 3, FALSE)</f>
        <v>CSK</v>
      </c>
      <c r="AA190" t="str">
        <f>VLOOKUP(D190, Team_Lookup!$A:$C, 2, FALSE)</f>
        <v>Royal Challengers Bangalore</v>
      </c>
      <c r="AB190" t="str">
        <f>VLOOKUP(G190, Team_Lookup!$A:$C, 2, FALSE)</f>
        <v>Chennai Super Kings</v>
      </c>
      <c r="AC190" t="str">
        <f>VLOOKUP(N190, Team_Lookup!$A:$C, 2, FALSE)</f>
        <v>Chennai Super Kings</v>
      </c>
      <c r="AD190" t="str">
        <f t="shared" si="22"/>
        <v>Standard</v>
      </c>
      <c r="AE190" t="str">
        <f t="shared" si="23"/>
        <v>Defending</v>
      </c>
      <c r="AF190">
        <f t="shared" si="24"/>
        <v>1</v>
      </c>
      <c r="AJ190" s="6"/>
    </row>
    <row r="191" spans="1:36" x14ac:dyDescent="0.35">
      <c r="A191">
        <v>501217</v>
      </c>
      <c r="B191" s="1">
        <v>40649</v>
      </c>
      <c r="C191">
        <v>8</v>
      </c>
      <c r="D191">
        <v>4</v>
      </c>
      <c r="E191">
        <v>4</v>
      </c>
      <c r="F191" t="s">
        <v>36</v>
      </c>
      <c r="G191">
        <v>4</v>
      </c>
      <c r="H191" t="s">
        <v>20</v>
      </c>
      <c r="I191">
        <v>0</v>
      </c>
      <c r="J191">
        <v>1</v>
      </c>
      <c r="K191">
        <v>0</v>
      </c>
      <c r="L191" t="s">
        <v>28</v>
      </c>
      <c r="M191">
        <v>8</v>
      </c>
      <c r="N191">
        <v>4</v>
      </c>
      <c r="O191">
        <v>167</v>
      </c>
      <c r="P191">
        <v>477</v>
      </c>
      <c r="Q191">
        <v>489</v>
      </c>
      <c r="R191" t="s">
        <v>37</v>
      </c>
      <c r="S191" t="s">
        <v>23</v>
      </c>
      <c r="T191" t="str">
        <f t="shared" si="17"/>
        <v>Rajiv Gandhi International Stadium, Uppal</v>
      </c>
      <c r="U191" t="str">
        <f t="shared" si="18"/>
        <v>Hyderabad</v>
      </c>
      <c r="V191" t="str">
        <f t="shared" si="19"/>
        <v>India</v>
      </c>
      <c r="W191">
        <f t="shared" si="20"/>
        <v>2011</v>
      </c>
      <c r="X191">
        <f t="shared" si="21"/>
        <v>4</v>
      </c>
      <c r="Y191" t="str">
        <f>VLOOKUP(C191, Team_Lookup!$A:$C, 2, FALSE)</f>
        <v>Deccan Chargers</v>
      </c>
      <c r="Z191" t="str">
        <f>VLOOKUP(C191, Team_Lookup!$A:$C, 3, FALSE)</f>
        <v>DC</v>
      </c>
      <c r="AA191" t="str">
        <f>VLOOKUP(D191, Team_Lookup!$A:$C, 2, FALSE)</f>
        <v>Kings XI Punjab</v>
      </c>
      <c r="AB191" t="str">
        <f>VLOOKUP(G191, Team_Lookup!$A:$C, 2, FALSE)</f>
        <v>Kings XI Punjab</v>
      </c>
      <c r="AC191" t="str">
        <f>VLOOKUP(N191, Team_Lookup!$A:$C, 2, FALSE)</f>
        <v>Kings XI Punjab</v>
      </c>
      <c r="AD191" t="str">
        <f t="shared" si="22"/>
        <v>Standard</v>
      </c>
      <c r="AE191" t="str">
        <f t="shared" si="23"/>
        <v>Chasing</v>
      </c>
      <c r="AF191">
        <f t="shared" si="24"/>
        <v>1</v>
      </c>
      <c r="AJ191" s="6"/>
    </row>
    <row r="192" spans="1:36" x14ac:dyDescent="0.35">
      <c r="A192">
        <v>501218</v>
      </c>
      <c r="B192" s="1">
        <v>40650</v>
      </c>
      <c r="C192">
        <v>10</v>
      </c>
      <c r="D192">
        <v>6</v>
      </c>
      <c r="E192">
        <v>4</v>
      </c>
      <c r="F192" t="s">
        <v>40</v>
      </c>
      <c r="G192">
        <v>6</v>
      </c>
      <c r="H192" t="s">
        <v>20</v>
      </c>
      <c r="I192">
        <v>0</v>
      </c>
      <c r="J192">
        <v>1</v>
      </c>
      <c r="K192">
        <v>0</v>
      </c>
      <c r="L192" t="s">
        <v>28</v>
      </c>
      <c r="M192">
        <v>3</v>
      </c>
      <c r="N192">
        <v>6</v>
      </c>
      <c r="O192">
        <v>27</v>
      </c>
      <c r="P192">
        <v>470</v>
      </c>
      <c r="Q192">
        <v>492</v>
      </c>
      <c r="R192" t="s">
        <v>31</v>
      </c>
      <c r="S192" t="s">
        <v>23</v>
      </c>
      <c r="T192" t="str">
        <f t="shared" si="17"/>
        <v>Dr Dy Patil Sports Academy</v>
      </c>
      <c r="U192" t="str">
        <f t="shared" si="18"/>
        <v>Mumbai</v>
      </c>
      <c r="V192" t="str">
        <f t="shared" si="19"/>
        <v>India</v>
      </c>
      <c r="W192">
        <f t="shared" si="20"/>
        <v>2011</v>
      </c>
      <c r="X192">
        <f t="shared" si="21"/>
        <v>4</v>
      </c>
      <c r="Y192" t="str">
        <f>VLOOKUP(C192, Team_Lookup!$A:$C, 2, FALSE)</f>
        <v>Pune Warriors</v>
      </c>
      <c r="Z192" t="str">
        <f>VLOOKUP(C192, Team_Lookup!$A:$C, 3, FALSE)</f>
        <v>PW</v>
      </c>
      <c r="AA192" t="str">
        <f>VLOOKUP(D192, Team_Lookup!$A:$C, 2, FALSE)</f>
        <v>Delhi Daredevils</v>
      </c>
      <c r="AB192" t="str">
        <f>VLOOKUP(G192, Team_Lookup!$A:$C, 2, FALSE)</f>
        <v>Delhi Daredevils</v>
      </c>
      <c r="AC192" t="str">
        <f>VLOOKUP(N192, Team_Lookup!$A:$C, 2, FALSE)</f>
        <v>Delhi Daredevils</v>
      </c>
      <c r="AD192" t="str">
        <f t="shared" si="22"/>
        <v>Standard</v>
      </c>
      <c r="AE192" t="str">
        <f t="shared" si="23"/>
        <v>Chasing</v>
      </c>
      <c r="AF192">
        <f t="shared" si="24"/>
        <v>1</v>
      </c>
      <c r="AJ192" s="6"/>
    </row>
    <row r="193" spans="1:36" x14ac:dyDescent="0.35">
      <c r="A193">
        <v>501219</v>
      </c>
      <c r="B193" s="1">
        <v>40650</v>
      </c>
      <c r="C193">
        <v>1</v>
      </c>
      <c r="D193">
        <v>5</v>
      </c>
      <c r="E193">
        <v>4</v>
      </c>
      <c r="F193" t="s">
        <v>32</v>
      </c>
      <c r="G193">
        <v>1</v>
      </c>
      <c r="H193" t="s">
        <v>20</v>
      </c>
      <c r="I193">
        <v>0</v>
      </c>
      <c r="J193">
        <v>1</v>
      </c>
      <c r="K193">
        <v>0</v>
      </c>
      <c r="L193" t="s">
        <v>28</v>
      </c>
      <c r="M193">
        <v>8</v>
      </c>
      <c r="N193">
        <v>1</v>
      </c>
      <c r="O193">
        <v>151</v>
      </c>
      <c r="P193">
        <v>472</v>
      </c>
      <c r="Q193">
        <v>513</v>
      </c>
      <c r="R193" t="s">
        <v>33</v>
      </c>
      <c r="S193" t="s">
        <v>23</v>
      </c>
      <c r="T193" t="str">
        <f t="shared" si="17"/>
        <v>Eden Gardens</v>
      </c>
      <c r="U193" t="str">
        <f t="shared" si="18"/>
        <v>Kolkata</v>
      </c>
      <c r="V193" t="str">
        <f t="shared" si="19"/>
        <v>India</v>
      </c>
      <c r="W193">
        <f t="shared" si="20"/>
        <v>2011</v>
      </c>
      <c r="X193">
        <f t="shared" si="21"/>
        <v>4</v>
      </c>
      <c r="Y193" t="str">
        <f>VLOOKUP(C193, Team_Lookup!$A:$C, 2, FALSE)</f>
        <v>Kolkata Knight Riders</v>
      </c>
      <c r="Z193" t="str">
        <f>VLOOKUP(C193, Team_Lookup!$A:$C, 3, FALSE)</f>
        <v>KKR</v>
      </c>
      <c r="AA193" t="str">
        <f>VLOOKUP(D193, Team_Lookup!$A:$C, 2, FALSE)</f>
        <v>Rajasthan Royals</v>
      </c>
      <c r="AB193" t="str">
        <f>VLOOKUP(G193, Team_Lookup!$A:$C, 2, FALSE)</f>
        <v>Kolkata Knight Riders</v>
      </c>
      <c r="AC193" t="str">
        <f>VLOOKUP(N193, Team_Lookup!$A:$C, 2, FALSE)</f>
        <v>Kolkata Knight Riders</v>
      </c>
      <c r="AD193" t="str">
        <f t="shared" si="22"/>
        <v>Standard</v>
      </c>
      <c r="AE193" t="str">
        <f t="shared" si="23"/>
        <v>Chasing</v>
      </c>
      <c r="AF193">
        <f t="shared" si="24"/>
        <v>1</v>
      </c>
      <c r="AJ193" s="6"/>
    </row>
    <row r="194" spans="1:36" x14ac:dyDescent="0.35">
      <c r="A194">
        <v>501220</v>
      </c>
      <c r="B194" s="1">
        <v>40651</v>
      </c>
      <c r="C194">
        <v>9</v>
      </c>
      <c r="D194">
        <v>3</v>
      </c>
      <c r="E194">
        <v>4</v>
      </c>
      <c r="F194" t="s">
        <v>69</v>
      </c>
      <c r="G194">
        <v>9</v>
      </c>
      <c r="H194" t="s">
        <v>20</v>
      </c>
      <c r="I194">
        <v>0</v>
      </c>
      <c r="J194">
        <v>1</v>
      </c>
      <c r="K194">
        <v>1</v>
      </c>
      <c r="L194" t="s">
        <v>28</v>
      </c>
      <c r="M194">
        <v>7</v>
      </c>
      <c r="N194">
        <v>9</v>
      </c>
      <c r="O194">
        <v>2</v>
      </c>
      <c r="P194">
        <v>486</v>
      </c>
      <c r="Q194">
        <v>517</v>
      </c>
      <c r="R194" t="s">
        <v>70</v>
      </c>
      <c r="S194" t="s">
        <v>23</v>
      </c>
      <c r="T194" t="str">
        <f t="shared" si="17"/>
        <v>Nehru Stadium</v>
      </c>
      <c r="U194" t="str">
        <f t="shared" si="18"/>
        <v>Kochi</v>
      </c>
      <c r="V194" t="str">
        <f t="shared" si="19"/>
        <v>India</v>
      </c>
      <c r="W194">
        <f t="shared" si="20"/>
        <v>2011</v>
      </c>
      <c r="X194">
        <f t="shared" si="21"/>
        <v>4</v>
      </c>
      <c r="Y194" t="str">
        <f>VLOOKUP(C194, Team_Lookup!$A:$C, 2, FALSE)</f>
        <v>Kochi Tuskers Kerala</v>
      </c>
      <c r="Z194" t="str">
        <f>VLOOKUP(C194, Team_Lookup!$A:$C, 3, FALSE)</f>
        <v>KTK</v>
      </c>
      <c r="AA194" t="str">
        <f>VLOOKUP(D194, Team_Lookup!$A:$C, 2, FALSE)</f>
        <v>Chennai Super Kings</v>
      </c>
      <c r="AB194" t="str">
        <f>VLOOKUP(G194, Team_Lookup!$A:$C, 2, FALSE)</f>
        <v>Kochi Tuskers Kerala</v>
      </c>
      <c r="AC194" t="str">
        <f>VLOOKUP(N194, Team_Lookup!$A:$C, 2, FALSE)</f>
        <v>Kochi Tuskers Kerala</v>
      </c>
      <c r="AD194" t="str">
        <f t="shared" si="22"/>
        <v>Standard</v>
      </c>
      <c r="AE194" t="str">
        <f t="shared" si="23"/>
        <v>Chasing</v>
      </c>
      <c r="AF194">
        <f t="shared" si="24"/>
        <v>1</v>
      </c>
      <c r="AJ194" s="6"/>
    </row>
    <row r="195" spans="1:36" x14ac:dyDescent="0.35">
      <c r="A195">
        <v>501221</v>
      </c>
      <c r="B195" s="1">
        <v>40652</v>
      </c>
      <c r="C195">
        <v>6</v>
      </c>
      <c r="D195">
        <v>8</v>
      </c>
      <c r="E195">
        <v>4</v>
      </c>
      <c r="F195" t="s">
        <v>27</v>
      </c>
      <c r="G195">
        <v>8</v>
      </c>
      <c r="H195" t="s">
        <v>25</v>
      </c>
      <c r="I195">
        <v>0</v>
      </c>
      <c r="J195">
        <v>1</v>
      </c>
      <c r="K195">
        <v>0</v>
      </c>
      <c r="L195" t="s">
        <v>21</v>
      </c>
      <c r="M195">
        <v>16</v>
      </c>
      <c r="N195">
        <v>8</v>
      </c>
      <c r="O195">
        <v>65</v>
      </c>
      <c r="P195">
        <v>493</v>
      </c>
      <c r="Q195">
        <v>518</v>
      </c>
      <c r="R195" t="s">
        <v>29</v>
      </c>
      <c r="S195" t="s">
        <v>23</v>
      </c>
      <c r="T195" t="str">
        <f t="shared" ref="T195:T258" si="25">PROPER(TRIM(F195))</f>
        <v>Feroz Shah Kotla</v>
      </c>
      <c r="U195" t="str">
        <f t="shared" ref="U195:U258" si="26">PROPER(TRIM(R195))</f>
        <v>Delhi</v>
      </c>
      <c r="V195" t="str">
        <f t="shared" ref="V195:V258" si="27">PROPER(TRIM(S195))</f>
        <v>India</v>
      </c>
      <c r="W195">
        <f t="shared" ref="W195:W258" si="28">YEAR(B195)</f>
        <v>2011</v>
      </c>
      <c r="X195">
        <f t="shared" ref="X195:X258" si="29">MONTH(B195)</f>
        <v>4</v>
      </c>
      <c r="Y195" t="str">
        <f>VLOOKUP(C195, Team_Lookup!$A:$C, 2, FALSE)</f>
        <v>Delhi Daredevils</v>
      </c>
      <c r="Z195" t="str">
        <f>VLOOKUP(C195, Team_Lookup!$A:$C, 3, FALSE)</f>
        <v>DD</v>
      </c>
      <c r="AA195" t="str">
        <f>VLOOKUP(D195, Team_Lookup!$A:$C, 2, FALSE)</f>
        <v>Deccan Chargers</v>
      </c>
      <c r="AB195" t="str">
        <f>VLOOKUP(G195, Team_Lookup!$A:$C, 2, FALSE)</f>
        <v>Deccan Chargers</v>
      </c>
      <c r="AC195" t="str">
        <f>VLOOKUP(N195, Team_Lookup!$A:$C, 2, FALSE)</f>
        <v>Deccan Chargers</v>
      </c>
      <c r="AD195" t="str">
        <f t="shared" ref="AD195:AD258" si="30">IF(OR(J195=0, OR(L195="Tie", L195="No Result")), "Non-Standard", "Standard")</f>
        <v>Standard</v>
      </c>
      <c r="AE195" t="str">
        <f t="shared" ref="AE195:AE258" si="31">IF(AND(J195=1, L195="by wickets"), "Chasing",
   IF(AND(J195=1, L195="by runs"), "Defending", "Other"))</f>
        <v>Defending</v>
      </c>
      <c r="AF195">
        <f t="shared" ref="AF195:AF258" si="32">IF(G195=N195,1,0)</f>
        <v>1</v>
      </c>
      <c r="AJ195" s="6"/>
    </row>
    <row r="196" spans="1:36" x14ac:dyDescent="0.35">
      <c r="A196">
        <v>501223</v>
      </c>
      <c r="B196" s="1">
        <v>40653</v>
      </c>
      <c r="C196">
        <v>7</v>
      </c>
      <c r="D196">
        <v>10</v>
      </c>
      <c r="E196">
        <v>4</v>
      </c>
      <c r="F196" t="s">
        <v>30</v>
      </c>
      <c r="G196">
        <v>10</v>
      </c>
      <c r="H196" t="s">
        <v>25</v>
      </c>
      <c r="I196">
        <v>0</v>
      </c>
      <c r="J196">
        <v>1</v>
      </c>
      <c r="K196">
        <v>0</v>
      </c>
      <c r="L196" t="s">
        <v>28</v>
      </c>
      <c r="M196">
        <v>7</v>
      </c>
      <c r="N196">
        <v>7</v>
      </c>
      <c r="O196">
        <v>126</v>
      </c>
      <c r="P196">
        <v>470</v>
      </c>
      <c r="Q196">
        <v>492</v>
      </c>
      <c r="R196" t="s">
        <v>31</v>
      </c>
      <c r="S196" t="s">
        <v>23</v>
      </c>
      <c r="T196" t="str">
        <f t="shared" si="25"/>
        <v>Wankhede Stadium</v>
      </c>
      <c r="U196" t="str">
        <f t="shared" si="26"/>
        <v>Mumbai</v>
      </c>
      <c r="V196" t="str">
        <f t="shared" si="27"/>
        <v>India</v>
      </c>
      <c r="W196">
        <f t="shared" si="28"/>
        <v>2011</v>
      </c>
      <c r="X196">
        <f t="shared" si="29"/>
        <v>4</v>
      </c>
      <c r="Y196" t="str">
        <f>VLOOKUP(C196, Team_Lookup!$A:$C, 2, FALSE)</f>
        <v>Mumbai Indians</v>
      </c>
      <c r="Z196" t="str">
        <f>VLOOKUP(C196, Team_Lookup!$A:$C, 3, FALSE)</f>
        <v>MI</v>
      </c>
      <c r="AA196" t="str">
        <f>VLOOKUP(D196, Team_Lookup!$A:$C, 2, FALSE)</f>
        <v>Pune Warriors</v>
      </c>
      <c r="AB196" t="str">
        <f>VLOOKUP(G196, Team_Lookup!$A:$C, 2, FALSE)</f>
        <v>Pune Warriors</v>
      </c>
      <c r="AC196" t="str">
        <f>VLOOKUP(N196, Team_Lookup!$A:$C, 2, FALSE)</f>
        <v>Mumbai Indians</v>
      </c>
      <c r="AD196" t="str">
        <f t="shared" si="30"/>
        <v>Standard</v>
      </c>
      <c r="AE196" t="str">
        <f t="shared" si="31"/>
        <v>Chasing</v>
      </c>
      <c r="AF196">
        <f t="shared" si="32"/>
        <v>0</v>
      </c>
      <c r="AJ196" s="6"/>
    </row>
    <row r="197" spans="1:36" x14ac:dyDescent="0.35">
      <c r="A197">
        <v>501224</v>
      </c>
      <c r="B197" s="1">
        <v>40653</v>
      </c>
      <c r="C197">
        <v>1</v>
      </c>
      <c r="D197">
        <v>9</v>
      </c>
      <c r="E197">
        <v>4</v>
      </c>
      <c r="F197" t="s">
        <v>32</v>
      </c>
      <c r="G197">
        <v>1</v>
      </c>
      <c r="H197" t="s">
        <v>20</v>
      </c>
      <c r="I197">
        <v>0</v>
      </c>
      <c r="J197">
        <v>1</v>
      </c>
      <c r="K197">
        <v>0</v>
      </c>
      <c r="L197" t="s">
        <v>21</v>
      </c>
      <c r="M197">
        <v>6</v>
      </c>
      <c r="N197">
        <v>9</v>
      </c>
      <c r="O197">
        <v>64</v>
      </c>
      <c r="P197">
        <v>472</v>
      </c>
      <c r="Q197">
        <v>513</v>
      </c>
      <c r="R197" t="s">
        <v>33</v>
      </c>
      <c r="S197" t="s">
        <v>23</v>
      </c>
      <c r="T197" t="str">
        <f t="shared" si="25"/>
        <v>Eden Gardens</v>
      </c>
      <c r="U197" t="str">
        <f t="shared" si="26"/>
        <v>Kolkata</v>
      </c>
      <c r="V197" t="str">
        <f t="shared" si="27"/>
        <v>India</v>
      </c>
      <c r="W197">
        <f t="shared" si="28"/>
        <v>2011</v>
      </c>
      <c r="X197">
        <f t="shared" si="29"/>
        <v>4</v>
      </c>
      <c r="Y197" t="str">
        <f>VLOOKUP(C197, Team_Lookup!$A:$C, 2, FALSE)</f>
        <v>Kolkata Knight Riders</v>
      </c>
      <c r="Z197" t="str">
        <f>VLOOKUP(C197, Team_Lookup!$A:$C, 3, FALSE)</f>
        <v>KKR</v>
      </c>
      <c r="AA197" t="str">
        <f>VLOOKUP(D197, Team_Lookup!$A:$C, 2, FALSE)</f>
        <v>Kochi Tuskers Kerala</v>
      </c>
      <c r="AB197" t="str">
        <f>VLOOKUP(G197, Team_Lookup!$A:$C, 2, FALSE)</f>
        <v>Kolkata Knight Riders</v>
      </c>
      <c r="AC197" t="str">
        <f>VLOOKUP(N197, Team_Lookup!$A:$C, 2, FALSE)</f>
        <v>Kochi Tuskers Kerala</v>
      </c>
      <c r="AD197" t="str">
        <f t="shared" si="30"/>
        <v>Standard</v>
      </c>
      <c r="AE197" t="str">
        <f t="shared" si="31"/>
        <v>Defending</v>
      </c>
      <c r="AF197">
        <f t="shared" si="32"/>
        <v>0</v>
      </c>
      <c r="AJ197" s="6"/>
    </row>
    <row r="198" spans="1:36" x14ac:dyDescent="0.35">
      <c r="A198">
        <v>501225</v>
      </c>
      <c r="B198" s="1">
        <v>40654</v>
      </c>
      <c r="C198">
        <v>4</v>
      </c>
      <c r="D198">
        <v>5</v>
      </c>
      <c r="E198">
        <v>4</v>
      </c>
      <c r="F198" t="s">
        <v>24</v>
      </c>
      <c r="G198">
        <v>5</v>
      </c>
      <c r="H198" t="s">
        <v>20</v>
      </c>
      <c r="I198">
        <v>0</v>
      </c>
      <c r="J198">
        <v>1</v>
      </c>
      <c r="K198">
        <v>0</v>
      </c>
      <c r="L198" t="s">
        <v>21</v>
      </c>
      <c r="M198">
        <v>48</v>
      </c>
      <c r="N198">
        <v>4</v>
      </c>
      <c r="O198">
        <v>100</v>
      </c>
      <c r="P198">
        <v>483</v>
      </c>
      <c r="Q198">
        <v>493</v>
      </c>
      <c r="R198" t="s">
        <v>26</v>
      </c>
      <c r="S198" t="s">
        <v>23</v>
      </c>
      <c r="T198" t="str">
        <f t="shared" si="25"/>
        <v>Punjab Cricket Association Stadium, Mohali</v>
      </c>
      <c r="U198" t="str">
        <f t="shared" si="26"/>
        <v>Chandigarh</v>
      </c>
      <c r="V198" t="str">
        <f t="shared" si="27"/>
        <v>India</v>
      </c>
      <c r="W198">
        <f t="shared" si="28"/>
        <v>2011</v>
      </c>
      <c r="X198">
        <f t="shared" si="29"/>
        <v>4</v>
      </c>
      <c r="Y198" t="str">
        <f>VLOOKUP(C198, Team_Lookup!$A:$C, 2, FALSE)</f>
        <v>Kings XI Punjab</v>
      </c>
      <c r="Z198" t="str">
        <f>VLOOKUP(C198, Team_Lookup!$A:$C, 3, FALSE)</f>
        <v>KXIP</v>
      </c>
      <c r="AA198" t="str">
        <f>VLOOKUP(D198, Team_Lookup!$A:$C, 2, FALSE)</f>
        <v>Rajasthan Royals</v>
      </c>
      <c r="AB198" t="str">
        <f>VLOOKUP(G198, Team_Lookup!$A:$C, 2, FALSE)</f>
        <v>Rajasthan Royals</v>
      </c>
      <c r="AC198" t="str">
        <f>VLOOKUP(N198, Team_Lookup!$A:$C, 2, FALSE)</f>
        <v>Kings XI Punjab</v>
      </c>
      <c r="AD198" t="str">
        <f t="shared" si="30"/>
        <v>Standard</v>
      </c>
      <c r="AE198" t="str">
        <f t="shared" si="31"/>
        <v>Defending</v>
      </c>
      <c r="AF198">
        <f t="shared" si="32"/>
        <v>0</v>
      </c>
      <c r="AJ198" s="6"/>
    </row>
    <row r="199" spans="1:36" x14ac:dyDescent="0.35">
      <c r="A199">
        <v>501226</v>
      </c>
      <c r="B199" s="1">
        <v>40655</v>
      </c>
      <c r="C199">
        <v>7</v>
      </c>
      <c r="D199">
        <v>3</v>
      </c>
      <c r="E199">
        <v>4</v>
      </c>
      <c r="F199" t="s">
        <v>30</v>
      </c>
      <c r="G199">
        <v>3</v>
      </c>
      <c r="H199" t="s">
        <v>20</v>
      </c>
      <c r="I199">
        <v>0</v>
      </c>
      <c r="J199">
        <v>1</v>
      </c>
      <c r="K199">
        <v>0</v>
      </c>
      <c r="L199" t="s">
        <v>21</v>
      </c>
      <c r="M199">
        <v>8</v>
      </c>
      <c r="N199">
        <v>7</v>
      </c>
      <c r="O199">
        <v>50</v>
      </c>
      <c r="P199">
        <v>470</v>
      </c>
      <c r="Q199">
        <v>492</v>
      </c>
      <c r="R199" t="s">
        <v>31</v>
      </c>
      <c r="S199" t="s">
        <v>23</v>
      </c>
      <c r="T199" t="str">
        <f t="shared" si="25"/>
        <v>Wankhede Stadium</v>
      </c>
      <c r="U199" t="str">
        <f t="shared" si="26"/>
        <v>Mumbai</v>
      </c>
      <c r="V199" t="str">
        <f t="shared" si="27"/>
        <v>India</v>
      </c>
      <c r="W199">
        <f t="shared" si="28"/>
        <v>2011</v>
      </c>
      <c r="X199">
        <f t="shared" si="29"/>
        <v>4</v>
      </c>
      <c r="Y199" t="str">
        <f>VLOOKUP(C199, Team_Lookup!$A:$C, 2, FALSE)</f>
        <v>Mumbai Indians</v>
      </c>
      <c r="Z199" t="str">
        <f>VLOOKUP(C199, Team_Lookup!$A:$C, 3, FALSE)</f>
        <v>MI</v>
      </c>
      <c r="AA199" t="str">
        <f>VLOOKUP(D199, Team_Lookup!$A:$C, 2, FALSE)</f>
        <v>Chennai Super Kings</v>
      </c>
      <c r="AB199" t="str">
        <f>VLOOKUP(G199, Team_Lookup!$A:$C, 2, FALSE)</f>
        <v>Chennai Super Kings</v>
      </c>
      <c r="AC199" t="str">
        <f>VLOOKUP(N199, Team_Lookup!$A:$C, 2, FALSE)</f>
        <v>Mumbai Indians</v>
      </c>
      <c r="AD199" t="str">
        <f t="shared" si="30"/>
        <v>Standard</v>
      </c>
      <c r="AE199" t="str">
        <f t="shared" si="31"/>
        <v>Defending</v>
      </c>
      <c r="AF199">
        <f t="shared" si="32"/>
        <v>0</v>
      </c>
      <c r="AJ199" s="6"/>
    </row>
    <row r="200" spans="1:36" x14ac:dyDescent="0.35">
      <c r="A200">
        <v>501227</v>
      </c>
      <c r="B200" s="1">
        <v>40655</v>
      </c>
      <c r="C200">
        <v>1</v>
      </c>
      <c r="D200">
        <v>2</v>
      </c>
      <c r="E200">
        <v>4</v>
      </c>
      <c r="F200" t="s">
        <v>32</v>
      </c>
      <c r="G200">
        <v>2</v>
      </c>
      <c r="H200" t="s">
        <v>20</v>
      </c>
      <c r="I200">
        <v>0</v>
      </c>
      <c r="J200">
        <v>1</v>
      </c>
      <c r="K200">
        <v>0</v>
      </c>
      <c r="L200" t="s">
        <v>28</v>
      </c>
      <c r="M200">
        <v>9</v>
      </c>
      <c r="N200">
        <v>2</v>
      </c>
      <c r="O200">
        <v>162</v>
      </c>
      <c r="P200">
        <v>485</v>
      </c>
      <c r="Q200">
        <v>513</v>
      </c>
      <c r="R200" t="s">
        <v>33</v>
      </c>
      <c r="S200" t="s">
        <v>23</v>
      </c>
      <c r="T200" t="str">
        <f t="shared" si="25"/>
        <v>Eden Gardens</v>
      </c>
      <c r="U200" t="str">
        <f t="shared" si="26"/>
        <v>Kolkata</v>
      </c>
      <c r="V200" t="str">
        <f t="shared" si="27"/>
        <v>India</v>
      </c>
      <c r="W200">
        <f t="shared" si="28"/>
        <v>2011</v>
      </c>
      <c r="X200">
        <f t="shared" si="29"/>
        <v>4</v>
      </c>
      <c r="Y200" t="str">
        <f>VLOOKUP(C200, Team_Lookup!$A:$C, 2, FALSE)</f>
        <v>Kolkata Knight Riders</v>
      </c>
      <c r="Z200" t="str">
        <f>VLOOKUP(C200, Team_Lookup!$A:$C, 3, FALSE)</f>
        <v>KKR</v>
      </c>
      <c r="AA200" t="str">
        <f>VLOOKUP(D200, Team_Lookup!$A:$C, 2, FALSE)</f>
        <v>Royal Challengers Bangalore</v>
      </c>
      <c r="AB200" t="str">
        <f>VLOOKUP(G200, Team_Lookup!$A:$C, 2, FALSE)</f>
        <v>Royal Challengers Bangalore</v>
      </c>
      <c r="AC200" t="str">
        <f>VLOOKUP(N200, Team_Lookup!$A:$C, 2, FALSE)</f>
        <v>Royal Challengers Bangalore</v>
      </c>
      <c r="AD200" t="str">
        <f t="shared" si="30"/>
        <v>Standard</v>
      </c>
      <c r="AE200" t="str">
        <f t="shared" si="31"/>
        <v>Chasing</v>
      </c>
      <c r="AF200">
        <f t="shared" si="32"/>
        <v>1</v>
      </c>
      <c r="AJ200" s="6"/>
    </row>
    <row r="201" spans="1:36" x14ac:dyDescent="0.35">
      <c r="A201">
        <v>501228</v>
      </c>
      <c r="B201" s="1">
        <v>40656</v>
      </c>
      <c r="C201">
        <v>6</v>
      </c>
      <c r="D201">
        <v>4</v>
      </c>
      <c r="E201">
        <v>4</v>
      </c>
      <c r="F201" t="s">
        <v>27</v>
      </c>
      <c r="G201">
        <v>4</v>
      </c>
      <c r="H201" t="s">
        <v>20</v>
      </c>
      <c r="I201">
        <v>0</v>
      </c>
      <c r="J201">
        <v>1</v>
      </c>
      <c r="K201">
        <v>0</v>
      </c>
      <c r="L201" t="s">
        <v>21</v>
      </c>
      <c r="M201">
        <v>29</v>
      </c>
      <c r="N201">
        <v>6</v>
      </c>
      <c r="O201">
        <v>187</v>
      </c>
      <c r="P201">
        <v>483</v>
      </c>
      <c r="Q201">
        <v>477</v>
      </c>
      <c r="R201" t="s">
        <v>29</v>
      </c>
      <c r="S201" t="s">
        <v>23</v>
      </c>
      <c r="T201" t="str">
        <f t="shared" si="25"/>
        <v>Feroz Shah Kotla</v>
      </c>
      <c r="U201" t="str">
        <f t="shared" si="26"/>
        <v>Delhi</v>
      </c>
      <c r="V201" t="str">
        <f t="shared" si="27"/>
        <v>India</v>
      </c>
      <c r="W201">
        <f t="shared" si="28"/>
        <v>2011</v>
      </c>
      <c r="X201">
        <f t="shared" si="29"/>
        <v>4</v>
      </c>
      <c r="Y201" t="str">
        <f>VLOOKUP(C201, Team_Lookup!$A:$C, 2, FALSE)</f>
        <v>Delhi Daredevils</v>
      </c>
      <c r="Z201" t="str">
        <f>VLOOKUP(C201, Team_Lookup!$A:$C, 3, FALSE)</f>
        <v>DD</v>
      </c>
      <c r="AA201" t="str">
        <f>VLOOKUP(D201, Team_Lookup!$A:$C, 2, FALSE)</f>
        <v>Kings XI Punjab</v>
      </c>
      <c r="AB201" t="str">
        <f>VLOOKUP(G201, Team_Lookup!$A:$C, 2, FALSE)</f>
        <v>Kings XI Punjab</v>
      </c>
      <c r="AC201" t="str">
        <f>VLOOKUP(N201, Team_Lookup!$A:$C, 2, FALSE)</f>
        <v>Delhi Daredevils</v>
      </c>
      <c r="AD201" t="str">
        <f t="shared" si="30"/>
        <v>Standard</v>
      </c>
      <c r="AE201" t="str">
        <f t="shared" si="31"/>
        <v>Defending</v>
      </c>
      <c r="AF201">
        <f t="shared" si="32"/>
        <v>0</v>
      </c>
      <c r="AJ201" s="6"/>
    </row>
    <row r="202" spans="1:36" x14ac:dyDescent="0.35">
      <c r="A202">
        <v>501229</v>
      </c>
      <c r="B202" s="1">
        <v>40657</v>
      </c>
      <c r="C202">
        <v>8</v>
      </c>
      <c r="D202">
        <v>7</v>
      </c>
      <c r="E202">
        <v>4</v>
      </c>
      <c r="F202" t="s">
        <v>36</v>
      </c>
      <c r="G202">
        <v>8</v>
      </c>
      <c r="H202" t="s">
        <v>20</v>
      </c>
      <c r="I202">
        <v>0</v>
      </c>
      <c r="J202">
        <v>1</v>
      </c>
      <c r="K202">
        <v>0</v>
      </c>
      <c r="L202" t="s">
        <v>21</v>
      </c>
      <c r="M202">
        <v>37</v>
      </c>
      <c r="N202">
        <v>7</v>
      </c>
      <c r="O202">
        <v>194</v>
      </c>
      <c r="P202">
        <v>482</v>
      </c>
      <c r="Q202">
        <v>517</v>
      </c>
      <c r="R202" t="s">
        <v>37</v>
      </c>
      <c r="S202" t="s">
        <v>23</v>
      </c>
      <c r="T202" t="str">
        <f t="shared" si="25"/>
        <v>Rajiv Gandhi International Stadium, Uppal</v>
      </c>
      <c r="U202" t="str">
        <f t="shared" si="26"/>
        <v>Hyderabad</v>
      </c>
      <c r="V202" t="str">
        <f t="shared" si="27"/>
        <v>India</v>
      </c>
      <c r="W202">
        <f t="shared" si="28"/>
        <v>2011</v>
      </c>
      <c r="X202">
        <f t="shared" si="29"/>
        <v>4</v>
      </c>
      <c r="Y202" t="str">
        <f>VLOOKUP(C202, Team_Lookup!$A:$C, 2, FALSE)</f>
        <v>Deccan Chargers</v>
      </c>
      <c r="Z202" t="str">
        <f>VLOOKUP(C202, Team_Lookup!$A:$C, 3, FALSE)</f>
        <v>DC</v>
      </c>
      <c r="AA202" t="str">
        <f>VLOOKUP(D202, Team_Lookup!$A:$C, 2, FALSE)</f>
        <v>Mumbai Indians</v>
      </c>
      <c r="AB202" t="str">
        <f>VLOOKUP(G202, Team_Lookup!$A:$C, 2, FALSE)</f>
        <v>Deccan Chargers</v>
      </c>
      <c r="AC202" t="str">
        <f>VLOOKUP(N202, Team_Lookup!$A:$C, 2, FALSE)</f>
        <v>Mumbai Indians</v>
      </c>
      <c r="AD202" t="str">
        <f t="shared" si="30"/>
        <v>Standard</v>
      </c>
      <c r="AE202" t="str">
        <f t="shared" si="31"/>
        <v>Defending</v>
      </c>
      <c r="AF202">
        <f t="shared" si="32"/>
        <v>0</v>
      </c>
      <c r="AJ202" s="6"/>
    </row>
    <row r="203" spans="1:36" x14ac:dyDescent="0.35">
      <c r="A203">
        <v>501230</v>
      </c>
      <c r="B203" s="1">
        <v>40657</v>
      </c>
      <c r="C203">
        <v>5</v>
      </c>
      <c r="D203">
        <v>9</v>
      </c>
      <c r="E203">
        <v>4</v>
      </c>
      <c r="F203" t="s">
        <v>34</v>
      </c>
      <c r="G203">
        <v>5</v>
      </c>
      <c r="H203" t="s">
        <v>20</v>
      </c>
      <c r="I203">
        <v>0</v>
      </c>
      <c r="J203">
        <v>1</v>
      </c>
      <c r="K203">
        <v>0</v>
      </c>
      <c r="L203" t="s">
        <v>28</v>
      </c>
      <c r="M203">
        <v>8</v>
      </c>
      <c r="N203">
        <v>5</v>
      </c>
      <c r="O203">
        <v>38</v>
      </c>
      <c r="P203">
        <v>478</v>
      </c>
      <c r="Q203">
        <v>488</v>
      </c>
      <c r="R203" t="s">
        <v>35</v>
      </c>
      <c r="S203" t="s">
        <v>23</v>
      </c>
      <c r="T203" t="str">
        <f t="shared" si="25"/>
        <v>Sawai Mansingh Stadium</v>
      </c>
      <c r="U203" t="str">
        <f t="shared" si="26"/>
        <v>Jaipur</v>
      </c>
      <c r="V203" t="str">
        <f t="shared" si="27"/>
        <v>India</v>
      </c>
      <c r="W203">
        <f t="shared" si="28"/>
        <v>2011</v>
      </c>
      <c r="X203">
        <f t="shared" si="29"/>
        <v>4</v>
      </c>
      <c r="Y203" t="str">
        <f>VLOOKUP(C203, Team_Lookup!$A:$C, 2, FALSE)</f>
        <v>Rajasthan Royals</v>
      </c>
      <c r="Z203" t="str">
        <f>VLOOKUP(C203, Team_Lookup!$A:$C, 3, FALSE)</f>
        <v>RR</v>
      </c>
      <c r="AA203" t="str">
        <f>VLOOKUP(D203, Team_Lookup!$A:$C, 2, FALSE)</f>
        <v>Kochi Tuskers Kerala</v>
      </c>
      <c r="AB203" t="str">
        <f>VLOOKUP(G203, Team_Lookup!$A:$C, 2, FALSE)</f>
        <v>Rajasthan Royals</v>
      </c>
      <c r="AC203" t="str">
        <f>VLOOKUP(N203, Team_Lookup!$A:$C, 2, FALSE)</f>
        <v>Rajasthan Royals</v>
      </c>
      <c r="AD203" t="str">
        <f t="shared" si="30"/>
        <v>Standard</v>
      </c>
      <c r="AE203" t="str">
        <f t="shared" si="31"/>
        <v>Chasing</v>
      </c>
      <c r="AF203">
        <f t="shared" si="32"/>
        <v>1</v>
      </c>
      <c r="AJ203" s="6"/>
    </row>
    <row r="204" spans="1:36" x14ac:dyDescent="0.35">
      <c r="A204">
        <v>501231</v>
      </c>
      <c r="B204" s="1">
        <v>40658</v>
      </c>
      <c r="C204">
        <v>3</v>
      </c>
      <c r="D204">
        <v>10</v>
      </c>
      <c r="E204">
        <v>4</v>
      </c>
      <c r="F204" t="s">
        <v>38</v>
      </c>
      <c r="G204">
        <v>10</v>
      </c>
      <c r="H204" t="s">
        <v>20</v>
      </c>
      <c r="I204">
        <v>0</v>
      </c>
      <c r="J204">
        <v>1</v>
      </c>
      <c r="K204">
        <v>0</v>
      </c>
      <c r="L204" t="s">
        <v>21</v>
      </c>
      <c r="M204">
        <v>25</v>
      </c>
      <c r="N204">
        <v>3</v>
      </c>
      <c r="O204">
        <v>19</v>
      </c>
      <c r="P204">
        <v>472</v>
      </c>
      <c r="Q204">
        <v>513</v>
      </c>
      <c r="R204" t="s">
        <v>39</v>
      </c>
      <c r="S204" t="s">
        <v>23</v>
      </c>
      <c r="T204" t="str">
        <f t="shared" si="25"/>
        <v>Ma Chidambaram Stadium, Chepauk</v>
      </c>
      <c r="U204" t="str">
        <f t="shared" si="26"/>
        <v>Chennai</v>
      </c>
      <c r="V204" t="str">
        <f t="shared" si="27"/>
        <v>India</v>
      </c>
      <c r="W204">
        <f t="shared" si="28"/>
        <v>2011</v>
      </c>
      <c r="X204">
        <f t="shared" si="29"/>
        <v>4</v>
      </c>
      <c r="Y204" t="str">
        <f>VLOOKUP(C204, Team_Lookup!$A:$C, 2, FALSE)</f>
        <v>Chennai Super Kings</v>
      </c>
      <c r="Z204" t="str">
        <f>VLOOKUP(C204, Team_Lookup!$A:$C, 3, FALSE)</f>
        <v>CSK</v>
      </c>
      <c r="AA204" t="str">
        <f>VLOOKUP(D204, Team_Lookup!$A:$C, 2, FALSE)</f>
        <v>Pune Warriors</v>
      </c>
      <c r="AB204" t="str">
        <f>VLOOKUP(G204, Team_Lookup!$A:$C, 2, FALSE)</f>
        <v>Pune Warriors</v>
      </c>
      <c r="AC204" t="str">
        <f>VLOOKUP(N204, Team_Lookup!$A:$C, 2, FALSE)</f>
        <v>Chennai Super Kings</v>
      </c>
      <c r="AD204" t="str">
        <f t="shared" si="30"/>
        <v>Standard</v>
      </c>
      <c r="AE204" t="str">
        <f t="shared" si="31"/>
        <v>Defending</v>
      </c>
      <c r="AF204">
        <f t="shared" si="32"/>
        <v>0</v>
      </c>
      <c r="AJ204" s="6"/>
    </row>
    <row r="205" spans="1:36" x14ac:dyDescent="0.35">
      <c r="A205">
        <v>501232</v>
      </c>
      <c r="B205" s="1">
        <v>40659</v>
      </c>
      <c r="C205">
        <v>6</v>
      </c>
      <c r="D205">
        <v>2</v>
      </c>
      <c r="E205">
        <v>4</v>
      </c>
      <c r="F205" t="s">
        <v>27</v>
      </c>
      <c r="G205">
        <v>2</v>
      </c>
      <c r="H205" t="s">
        <v>20</v>
      </c>
      <c r="I205">
        <v>0</v>
      </c>
      <c r="J205">
        <v>1</v>
      </c>
      <c r="K205">
        <v>0</v>
      </c>
      <c r="L205" t="s">
        <v>28</v>
      </c>
      <c r="M205">
        <v>3</v>
      </c>
      <c r="N205">
        <v>2</v>
      </c>
      <c r="O205">
        <v>8</v>
      </c>
      <c r="P205">
        <v>483</v>
      </c>
      <c r="Q205">
        <v>518</v>
      </c>
      <c r="R205" t="s">
        <v>29</v>
      </c>
      <c r="S205" t="s">
        <v>23</v>
      </c>
      <c r="T205" t="str">
        <f t="shared" si="25"/>
        <v>Feroz Shah Kotla</v>
      </c>
      <c r="U205" t="str">
        <f t="shared" si="26"/>
        <v>Delhi</v>
      </c>
      <c r="V205" t="str">
        <f t="shared" si="27"/>
        <v>India</v>
      </c>
      <c r="W205">
        <f t="shared" si="28"/>
        <v>2011</v>
      </c>
      <c r="X205">
        <f t="shared" si="29"/>
        <v>4</v>
      </c>
      <c r="Y205" t="str">
        <f>VLOOKUP(C205, Team_Lookup!$A:$C, 2, FALSE)</f>
        <v>Delhi Daredevils</v>
      </c>
      <c r="Z205" t="str">
        <f>VLOOKUP(C205, Team_Lookup!$A:$C, 3, FALSE)</f>
        <v>DD</v>
      </c>
      <c r="AA205" t="str">
        <f>VLOOKUP(D205, Team_Lookup!$A:$C, 2, FALSE)</f>
        <v>Royal Challengers Bangalore</v>
      </c>
      <c r="AB205" t="str">
        <f>VLOOKUP(G205, Team_Lookup!$A:$C, 2, FALSE)</f>
        <v>Royal Challengers Bangalore</v>
      </c>
      <c r="AC205" t="str">
        <f>VLOOKUP(N205, Team_Lookup!$A:$C, 2, FALSE)</f>
        <v>Royal Challengers Bangalore</v>
      </c>
      <c r="AD205" t="str">
        <f t="shared" si="30"/>
        <v>Standard</v>
      </c>
      <c r="AE205" t="str">
        <f t="shared" si="31"/>
        <v>Chasing</v>
      </c>
      <c r="AF205">
        <f t="shared" si="32"/>
        <v>1</v>
      </c>
      <c r="AJ205" s="6"/>
    </row>
    <row r="206" spans="1:36" x14ac:dyDescent="0.35">
      <c r="A206">
        <v>501233</v>
      </c>
      <c r="B206" s="1">
        <v>40660</v>
      </c>
      <c r="C206">
        <v>10</v>
      </c>
      <c r="D206">
        <v>3</v>
      </c>
      <c r="E206">
        <v>4</v>
      </c>
      <c r="F206" t="s">
        <v>40</v>
      </c>
      <c r="G206">
        <v>10</v>
      </c>
      <c r="H206" t="s">
        <v>25</v>
      </c>
      <c r="I206">
        <v>0</v>
      </c>
      <c r="J206">
        <v>1</v>
      </c>
      <c r="K206">
        <v>0</v>
      </c>
      <c r="L206" t="s">
        <v>28</v>
      </c>
      <c r="M206">
        <v>8</v>
      </c>
      <c r="N206">
        <v>3</v>
      </c>
      <c r="O206">
        <v>248</v>
      </c>
      <c r="P206">
        <v>470</v>
      </c>
      <c r="Q206">
        <v>487</v>
      </c>
      <c r="R206" t="s">
        <v>31</v>
      </c>
      <c r="S206" t="s">
        <v>23</v>
      </c>
      <c r="T206" t="str">
        <f t="shared" si="25"/>
        <v>Dr Dy Patil Sports Academy</v>
      </c>
      <c r="U206" t="str">
        <f t="shared" si="26"/>
        <v>Mumbai</v>
      </c>
      <c r="V206" t="str">
        <f t="shared" si="27"/>
        <v>India</v>
      </c>
      <c r="W206">
        <f t="shared" si="28"/>
        <v>2011</v>
      </c>
      <c r="X206">
        <f t="shared" si="29"/>
        <v>4</v>
      </c>
      <c r="Y206" t="str">
        <f>VLOOKUP(C206, Team_Lookup!$A:$C, 2, FALSE)</f>
        <v>Pune Warriors</v>
      </c>
      <c r="Z206" t="str">
        <f>VLOOKUP(C206, Team_Lookup!$A:$C, 3, FALSE)</f>
        <v>PW</v>
      </c>
      <c r="AA206" t="str">
        <f>VLOOKUP(D206, Team_Lookup!$A:$C, 2, FALSE)</f>
        <v>Chennai Super Kings</v>
      </c>
      <c r="AB206" t="str">
        <f>VLOOKUP(G206, Team_Lookup!$A:$C, 2, FALSE)</f>
        <v>Pune Warriors</v>
      </c>
      <c r="AC206" t="str">
        <f>VLOOKUP(N206, Team_Lookup!$A:$C, 2, FALSE)</f>
        <v>Chennai Super Kings</v>
      </c>
      <c r="AD206" t="str">
        <f t="shared" si="30"/>
        <v>Standard</v>
      </c>
      <c r="AE206" t="str">
        <f t="shared" si="31"/>
        <v>Chasing</v>
      </c>
      <c r="AF206">
        <f t="shared" si="32"/>
        <v>0</v>
      </c>
      <c r="AJ206" s="6"/>
    </row>
    <row r="207" spans="1:36" x14ac:dyDescent="0.35">
      <c r="A207">
        <v>501234</v>
      </c>
      <c r="B207" s="1">
        <v>40660</v>
      </c>
      <c r="C207">
        <v>9</v>
      </c>
      <c r="D207">
        <v>8</v>
      </c>
      <c r="E207">
        <v>4</v>
      </c>
      <c r="F207" t="s">
        <v>69</v>
      </c>
      <c r="G207">
        <v>9</v>
      </c>
      <c r="H207" t="s">
        <v>20</v>
      </c>
      <c r="I207">
        <v>0</v>
      </c>
      <c r="J207">
        <v>1</v>
      </c>
      <c r="K207">
        <v>0</v>
      </c>
      <c r="L207" t="s">
        <v>21</v>
      </c>
      <c r="M207">
        <v>55</v>
      </c>
      <c r="N207">
        <v>8</v>
      </c>
      <c r="O207">
        <v>84</v>
      </c>
      <c r="P207">
        <v>482</v>
      </c>
      <c r="Q207">
        <v>517</v>
      </c>
      <c r="R207" t="s">
        <v>70</v>
      </c>
      <c r="S207" t="s">
        <v>23</v>
      </c>
      <c r="T207" t="str">
        <f t="shared" si="25"/>
        <v>Nehru Stadium</v>
      </c>
      <c r="U207" t="str">
        <f t="shared" si="26"/>
        <v>Kochi</v>
      </c>
      <c r="V207" t="str">
        <f t="shared" si="27"/>
        <v>India</v>
      </c>
      <c r="W207">
        <f t="shared" si="28"/>
        <v>2011</v>
      </c>
      <c r="X207">
        <f t="shared" si="29"/>
        <v>4</v>
      </c>
      <c r="Y207" t="str">
        <f>VLOOKUP(C207, Team_Lookup!$A:$C, 2, FALSE)</f>
        <v>Kochi Tuskers Kerala</v>
      </c>
      <c r="Z207" t="str">
        <f>VLOOKUP(C207, Team_Lookup!$A:$C, 3, FALSE)</f>
        <v>KTK</v>
      </c>
      <c r="AA207" t="str">
        <f>VLOOKUP(D207, Team_Lookup!$A:$C, 2, FALSE)</f>
        <v>Deccan Chargers</v>
      </c>
      <c r="AB207" t="str">
        <f>VLOOKUP(G207, Team_Lookup!$A:$C, 2, FALSE)</f>
        <v>Kochi Tuskers Kerala</v>
      </c>
      <c r="AC207" t="str">
        <f>VLOOKUP(N207, Team_Lookup!$A:$C, 2, FALSE)</f>
        <v>Deccan Chargers</v>
      </c>
      <c r="AD207" t="str">
        <f t="shared" si="30"/>
        <v>Standard</v>
      </c>
      <c r="AE207" t="str">
        <f t="shared" si="31"/>
        <v>Defending</v>
      </c>
      <c r="AF207">
        <f t="shared" si="32"/>
        <v>0</v>
      </c>
      <c r="AJ207" s="6"/>
    </row>
    <row r="208" spans="1:36" x14ac:dyDescent="0.35">
      <c r="A208">
        <v>501235</v>
      </c>
      <c r="B208" s="1">
        <v>40661</v>
      </c>
      <c r="C208">
        <v>6</v>
      </c>
      <c r="D208">
        <v>1</v>
      </c>
      <c r="E208">
        <v>4</v>
      </c>
      <c r="F208" t="s">
        <v>27</v>
      </c>
      <c r="G208">
        <v>6</v>
      </c>
      <c r="H208" t="s">
        <v>20</v>
      </c>
      <c r="I208">
        <v>0</v>
      </c>
      <c r="J208">
        <v>1</v>
      </c>
      <c r="K208">
        <v>0</v>
      </c>
      <c r="L208" t="s">
        <v>21</v>
      </c>
      <c r="M208">
        <v>17</v>
      </c>
      <c r="N208">
        <v>1</v>
      </c>
      <c r="O208">
        <v>87</v>
      </c>
      <c r="P208">
        <v>493</v>
      </c>
      <c r="Q208">
        <v>518</v>
      </c>
      <c r="R208" t="s">
        <v>29</v>
      </c>
      <c r="S208" t="s">
        <v>23</v>
      </c>
      <c r="T208" t="str">
        <f t="shared" si="25"/>
        <v>Feroz Shah Kotla</v>
      </c>
      <c r="U208" t="str">
        <f t="shared" si="26"/>
        <v>Delhi</v>
      </c>
      <c r="V208" t="str">
        <f t="shared" si="27"/>
        <v>India</v>
      </c>
      <c r="W208">
        <f t="shared" si="28"/>
        <v>2011</v>
      </c>
      <c r="X208">
        <f t="shared" si="29"/>
        <v>4</v>
      </c>
      <c r="Y208" t="str">
        <f>VLOOKUP(C208, Team_Lookup!$A:$C, 2, FALSE)</f>
        <v>Delhi Daredevils</v>
      </c>
      <c r="Z208" t="str">
        <f>VLOOKUP(C208, Team_Lookup!$A:$C, 3, FALSE)</f>
        <v>DD</v>
      </c>
      <c r="AA208" t="str">
        <f>VLOOKUP(D208, Team_Lookup!$A:$C, 2, FALSE)</f>
        <v>Kolkata Knight Riders</v>
      </c>
      <c r="AB208" t="str">
        <f>VLOOKUP(G208, Team_Lookup!$A:$C, 2, FALSE)</f>
        <v>Delhi Daredevils</v>
      </c>
      <c r="AC208" t="str">
        <f>VLOOKUP(N208, Team_Lookup!$A:$C, 2, FALSE)</f>
        <v>Kolkata Knight Riders</v>
      </c>
      <c r="AD208" t="str">
        <f t="shared" si="30"/>
        <v>Standard</v>
      </c>
      <c r="AE208" t="str">
        <f t="shared" si="31"/>
        <v>Defending</v>
      </c>
      <c r="AF208">
        <f t="shared" si="32"/>
        <v>0</v>
      </c>
      <c r="AJ208" s="6"/>
    </row>
    <row r="209" spans="1:36" x14ac:dyDescent="0.35">
      <c r="A209">
        <v>501236</v>
      </c>
      <c r="B209" s="1">
        <v>40662</v>
      </c>
      <c r="C209">
        <v>5</v>
      </c>
      <c r="D209">
        <v>7</v>
      </c>
      <c r="E209">
        <v>4</v>
      </c>
      <c r="F209" t="s">
        <v>34</v>
      </c>
      <c r="G209">
        <v>5</v>
      </c>
      <c r="H209" t="s">
        <v>20</v>
      </c>
      <c r="I209">
        <v>0</v>
      </c>
      <c r="J209">
        <v>1</v>
      </c>
      <c r="K209">
        <v>0</v>
      </c>
      <c r="L209" t="s">
        <v>28</v>
      </c>
      <c r="M209">
        <v>7</v>
      </c>
      <c r="N209">
        <v>5</v>
      </c>
      <c r="O209">
        <v>192</v>
      </c>
      <c r="P209">
        <v>470</v>
      </c>
      <c r="Q209">
        <v>488</v>
      </c>
      <c r="R209" t="s">
        <v>35</v>
      </c>
      <c r="S209" t="s">
        <v>23</v>
      </c>
      <c r="T209" t="str">
        <f t="shared" si="25"/>
        <v>Sawai Mansingh Stadium</v>
      </c>
      <c r="U209" t="str">
        <f t="shared" si="26"/>
        <v>Jaipur</v>
      </c>
      <c r="V209" t="str">
        <f t="shared" si="27"/>
        <v>India</v>
      </c>
      <c r="W209">
        <f t="shared" si="28"/>
        <v>2011</v>
      </c>
      <c r="X209">
        <f t="shared" si="29"/>
        <v>4</v>
      </c>
      <c r="Y209" t="str">
        <f>VLOOKUP(C209, Team_Lookup!$A:$C, 2, FALSE)</f>
        <v>Rajasthan Royals</v>
      </c>
      <c r="Z209" t="str">
        <f>VLOOKUP(C209, Team_Lookup!$A:$C, 3, FALSE)</f>
        <v>RR</v>
      </c>
      <c r="AA209" t="str">
        <f>VLOOKUP(D209, Team_Lookup!$A:$C, 2, FALSE)</f>
        <v>Mumbai Indians</v>
      </c>
      <c r="AB209" t="str">
        <f>VLOOKUP(G209, Team_Lookup!$A:$C, 2, FALSE)</f>
        <v>Rajasthan Royals</v>
      </c>
      <c r="AC209" t="str">
        <f>VLOOKUP(N209, Team_Lookup!$A:$C, 2, FALSE)</f>
        <v>Rajasthan Royals</v>
      </c>
      <c r="AD209" t="str">
        <f t="shared" si="30"/>
        <v>Standard</v>
      </c>
      <c r="AE209" t="str">
        <f t="shared" si="31"/>
        <v>Chasing</v>
      </c>
      <c r="AF209">
        <f t="shared" si="32"/>
        <v>1</v>
      </c>
      <c r="AJ209" s="6"/>
    </row>
    <row r="210" spans="1:36" x14ac:dyDescent="0.35">
      <c r="A210">
        <v>501237</v>
      </c>
      <c r="B210" s="1">
        <v>40662</v>
      </c>
      <c r="C210">
        <v>2</v>
      </c>
      <c r="D210">
        <v>10</v>
      </c>
      <c r="E210">
        <v>4</v>
      </c>
      <c r="F210" t="s">
        <v>19</v>
      </c>
      <c r="G210">
        <v>10</v>
      </c>
      <c r="H210" t="s">
        <v>20</v>
      </c>
      <c r="I210">
        <v>0</v>
      </c>
      <c r="J210">
        <v>1</v>
      </c>
      <c r="K210">
        <v>0</v>
      </c>
      <c r="L210" t="s">
        <v>21</v>
      </c>
      <c r="M210">
        <v>26</v>
      </c>
      <c r="N210">
        <v>2</v>
      </c>
      <c r="O210">
        <v>8</v>
      </c>
      <c r="P210">
        <v>472</v>
      </c>
      <c r="Q210">
        <v>485</v>
      </c>
      <c r="R210" t="s">
        <v>22</v>
      </c>
      <c r="S210" t="s">
        <v>23</v>
      </c>
      <c r="T210" t="str">
        <f t="shared" si="25"/>
        <v>M Chinnaswamy Stadium</v>
      </c>
      <c r="U210" t="str">
        <f t="shared" si="26"/>
        <v>Bangalore</v>
      </c>
      <c r="V210" t="str">
        <f t="shared" si="27"/>
        <v>India</v>
      </c>
      <c r="W210">
        <f t="shared" si="28"/>
        <v>2011</v>
      </c>
      <c r="X210">
        <f t="shared" si="29"/>
        <v>4</v>
      </c>
      <c r="Y210" t="str">
        <f>VLOOKUP(C210, Team_Lookup!$A:$C, 2, FALSE)</f>
        <v>Royal Challengers Bangalore</v>
      </c>
      <c r="Z210" t="str">
        <f>VLOOKUP(C210, Team_Lookup!$A:$C, 3, FALSE)</f>
        <v>RCB</v>
      </c>
      <c r="AA210" t="str">
        <f>VLOOKUP(D210, Team_Lookup!$A:$C, 2, FALSE)</f>
        <v>Pune Warriors</v>
      </c>
      <c r="AB210" t="str">
        <f>VLOOKUP(G210, Team_Lookup!$A:$C, 2, FALSE)</f>
        <v>Pune Warriors</v>
      </c>
      <c r="AC210" t="str">
        <f>VLOOKUP(N210, Team_Lookup!$A:$C, 2, FALSE)</f>
        <v>Royal Challengers Bangalore</v>
      </c>
      <c r="AD210" t="str">
        <f t="shared" si="30"/>
        <v>Standard</v>
      </c>
      <c r="AE210" t="str">
        <f t="shared" si="31"/>
        <v>Defending</v>
      </c>
      <c r="AF210">
        <f t="shared" si="32"/>
        <v>0</v>
      </c>
      <c r="AJ210" s="6"/>
    </row>
    <row r="211" spans="1:36" x14ac:dyDescent="0.35">
      <c r="A211">
        <v>501238</v>
      </c>
      <c r="B211" s="1">
        <v>40663</v>
      </c>
      <c r="C211">
        <v>9</v>
      </c>
      <c r="D211">
        <v>6</v>
      </c>
      <c r="E211">
        <v>4</v>
      </c>
      <c r="F211" t="s">
        <v>69</v>
      </c>
      <c r="G211">
        <v>6</v>
      </c>
      <c r="H211" t="s">
        <v>25</v>
      </c>
      <c r="I211">
        <v>0</v>
      </c>
      <c r="J211">
        <v>1</v>
      </c>
      <c r="K211">
        <v>0</v>
      </c>
      <c r="L211" t="s">
        <v>21</v>
      </c>
      <c r="M211">
        <v>38</v>
      </c>
      <c r="N211">
        <v>6</v>
      </c>
      <c r="O211">
        <v>41</v>
      </c>
      <c r="P211">
        <v>482</v>
      </c>
      <c r="Q211">
        <v>517</v>
      </c>
      <c r="R211" t="s">
        <v>70</v>
      </c>
      <c r="S211" t="s">
        <v>23</v>
      </c>
      <c r="T211" t="str">
        <f t="shared" si="25"/>
        <v>Nehru Stadium</v>
      </c>
      <c r="U211" t="str">
        <f t="shared" si="26"/>
        <v>Kochi</v>
      </c>
      <c r="V211" t="str">
        <f t="shared" si="27"/>
        <v>India</v>
      </c>
      <c r="W211">
        <f t="shared" si="28"/>
        <v>2011</v>
      </c>
      <c r="X211">
        <f t="shared" si="29"/>
        <v>4</v>
      </c>
      <c r="Y211" t="str">
        <f>VLOOKUP(C211, Team_Lookup!$A:$C, 2, FALSE)</f>
        <v>Kochi Tuskers Kerala</v>
      </c>
      <c r="Z211" t="str">
        <f>VLOOKUP(C211, Team_Lookup!$A:$C, 3, FALSE)</f>
        <v>KTK</v>
      </c>
      <c r="AA211" t="str">
        <f>VLOOKUP(D211, Team_Lookup!$A:$C, 2, FALSE)</f>
        <v>Delhi Daredevils</v>
      </c>
      <c r="AB211" t="str">
        <f>VLOOKUP(G211, Team_Lookup!$A:$C, 2, FALSE)</f>
        <v>Delhi Daredevils</v>
      </c>
      <c r="AC211" t="str">
        <f>VLOOKUP(N211, Team_Lookup!$A:$C, 2, FALSE)</f>
        <v>Delhi Daredevils</v>
      </c>
      <c r="AD211" t="str">
        <f t="shared" si="30"/>
        <v>Standard</v>
      </c>
      <c r="AE211" t="str">
        <f t="shared" si="31"/>
        <v>Defending</v>
      </c>
      <c r="AF211">
        <f t="shared" si="32"/>
        <v>1</v>
      </c>
      <c r="AJ211" s="6"/>
    </row>
    <row r="212" spans="1:36" x14ac:dyDescent="0.35">
      <c r="A212">
        <v>501239</v>
      </c>
      <c r="B212" s="1">
        <v>40663</v>
      </c>
      <c r="C212">
        <v>1</v>
      </c>
      <c r="D212">
        <v>4</v>
      </c>
      <c r="E212">
        <v>4</v>
      </c>
      <c r="F212" t="s">
        <v>32</v>
      </c>
      <c r="G212">
        <v>1</v>
      </c>
      <c r="H212" t="s">
        <v>20</v>
      </c>
      <c r="I212">
        <v>0</v>
      </c>
      <c r="J212">
        <v>1</v>
      </c>
      <c r="K212">
        <v>0</v>
      </c>
      <c r="L212" t="s">
        <v>28</v>
      </c>
      <c r="M212">
        <v>8</v>
      </c>
      <c r="N212">
        <v>1</v>
      </c>
      <c r="O212">
        <v>140</v>
      </c>
      <c r="P212">
        <v>492</v>
      </c>
      <c r="Q212">
        <v>487</v>
      </c>
      <c r="R212" t="s">
        <v>33</v>
      </c>
      <c r="S212" t="s">
        <v>23</v>
      </c>
      <c r="T212" t="str">
        <f t="shared" si="25"/>
        <v>Eden Gardens</v>
      </c>
      <c r="U212" t="str">
        <f t="shared" si="26"/>
        <v>Kolkata</v>
      </c>
      <c r="V212" t="str">
        <f t="shared" si="27"/>
        <v>India</v>
      </c>
      <c r="W212">
        <f t="shared" si="28"/>
        <v>2011</v>
      </c>
      <c r="X212">
        <f t="shared" si="29"/>
        <v>4</v>
      </c>
      <c r="Y212" t="str">
        <f>VLOOKUP(C212, Team_Lookup!$A:$C, 2, FALSE)</f>
        <v>Kolkata Knight Riders</v>
      </c>
      <c r="Z212" t="str">
        <f>VLOOKUP(C212, Team_Lookup!$A:$C, 3, FALSE)</f>
        <v>KKR</v>
      </c>
      <c r="AA212" t="str">
        <f>VLOOKUP(D212, Team_Lookup!$A:$C, 2, FALSE)</f>
        <v>Kings XI Punjab</v>
      </c>
      <c r="AB212" t="str">
        <f>VLOOKUP(G212, Team_Lookup!$A:$C, 2, FALSE)</f>
        <v>Kolkata Knight Riders</v>
      </c>
      <c r="AC212" t="str">
        <f>VLOOKUP(N212, Team_Lookup!$A:$C, 2, FALSE)</f>
        <v>Kolkata Knight Riders</v>
      </c>
      <c r="AD212" t="str">
        <f t="shared" si="30"/>
        <v>Standard</v>
      </c>
      <c r="AE212" t="str">
        <f t="shared" si="31"/>
        <v>Chasing</v>
      </c>
      <c r="AF212">
        <f t="shared" si="32"/>
        <v>1</v>
      </c>
      <c r="AJ212" s="6"/>
    </row>
    <row r="213" spans="1:36" x14ac:dyDescent="0.35">
      <c r="A213">
        <v>501240</v>
      </c>
      <c r="B213" s="1">
        <v>40664</v>
      </c>
      <c r="C213">
        <v>5</v>
      </c>
      <c r="D213">
        <v>10</v>
      </c>
      <c r="E213">
        <v>4</v>
      </c>
      <c r="F213" t="s">
        <v>34</v>
      </c>
      <c r="G213">
        <v>5</v>
      </c>
      <c r="H213" t="s">
        <v>20</v>
      </c>
      <c r="I213">
        <v>0</v>
      </c>
      <c r="J213">
        <v>1</v>
      </c>
      <c r="K213">
        <v>0</v>
      </c>
      <c r="L213" t="s">
        <v>28</v>
      </c>
      <c r="M213">
        <v>6</v>
      </c>
      <c r="N213">
        <v>5</v>
      </c>
      <c r="O213">
        <v>52</v>
      </c>
      <c r="P213">
        <v>488</v>
      </c>
      <c r="Q213">
        <v>490</v>
      </c>
      <c r="R213" t="s">
        <v>35</v>
      </c>
      <c r="S213" t="s">
        <v>23</v>
      </c>
      <c r="T213" t="str">
        <f t="shared" si="25"/>
        <v>Sawai Mansingh Stadium</v>
      </c>
      <c r="U213" t="str">
        <f t="shared" si="26"/>
        <v>Jaipur</v>
      </c>
      <c r="V213" t="str">
        <f t="shared" si="27"/>
        <v>India</v>
      </c>
      <c r="W213">
        <f t="shared" si="28"/>
        <v>2011</v>
      </c>
      <c r="X213">
        <f t="shared" si="29"/>
        <v>5</v>
      </c>
      <c r="Y213" t="str">
        <f>VLOOKUP(C213, Team_Lookup!$A:$C, 2, FALSE)</f>
        <v>Rajasthan Royals</v>
      </c>
      <c r="Z213" t="str">
        <f>VLOOKUP(C213, Team_Lookup!$A:$C, 3, FALSE)</f>
        <v>RR</v>
      </c>
      <c r="AA213" t="str">
        <f>VLOOKUP(D213, Team_Lookup!$A:$C, 2, FALSE)</f>
        <v>Pune Warriors</v>
      </c>
      <c r="AB213" t="str">
        <f>VLOOKUP(G213, Team_Lookup!$A:$C, 2, FALSE)</f>
        <v>Rajasthan Royals</v>
      </c>
      <c r="AC213" t="str">
        <f>VLOOKUP(N213, Team_Lookup!$A:$C, 2, FALSE)</f>
        <v>Rajasthan Royals</v>
      </c>
      <c r="AD213" t="str">
        <f t="shared" si="30"/>
        <v>Standard</v>
      </c>
      <c r="AE213" t="str">
        <f t="shared" si="31"/>
        <v>Chasing</v>
      </c>
      <c r="AF213">
        <f t="shared" si="32"/>
        <v>1</v>
      </c>
      <c r="AJ213" s="6"/>
    </row>
    <row r="214" spans="1:36" x14ac:dyDescent="0.35">
      <c r="A214">
        <v>501241</v>
      </c>
      <c r="B214" s="1">
        <v>40664</v>
      </c>
      <c r="C214">
        <v>3</v>
      </c>
      <c r="D214">
        <v>8</v>
      </c>
      <c r="E214">
        <v>4</v>
      </c>
      <c r="F214" t="s">
        <v>38</v>
      </c>
      <c r="G214">
        <v>3</v>
      </c>
      <c r="H214" t="s">
        <v>25</v>
      </c>
      <c r="I214">
        <v>0</v>
      </c>
      <c r="J214">
        <v>1</v>
      </c>
      <c r="K214">
        <v>0</v>
      </c>
      <c r="L214" t="s">
        <v>21</v>
      </c>
      <c r="M214">
        <v>19</v>
      </c>
      <c r="N214">
        <v>3</v>
      </c>
      <c r="O214">
        <v>109</v>
      </c>
      <c r="P214">
        <v>472</v>
      </c>
      <c r="Q214">
        <v>513</v>
      </c>
      <c r="R214" t="s">
        <v>39</v>
      </c>
      <c r="S214" t="s">
        <v>23</v>
      </c>
      <c r="T214" t="str">
        <f t="shared" si="25"/>
        <v>Ma Chidambaram Stadium, Chepauk</v>
      </c>
      <c r="U214" t="str">
        <f t="shared" si="26"/>
        <v>Chennai</v>
      </c>
      <c r="V214" t="str">
        <f t="shared" si="27"/>
        <v>India</v>
      </c>
      <c r="W214">
        <f t="shared" si="28"/>
        <v>2011</v>
      </c>
      <c r="X214">
        <f t="shared" si="29"/>
        <v>5</v>
      </c>
      <c r="Y214" t="str">
        <f>VLOOKUP(C214, Team_Lookup!$A:$C, 2, FALSE)</f>
        <v>Chennai Super Kings</v>
      </c>
      <c r="Z214" t="str">
        <f>VLOOKUP(C214, Team_Lookup!$A:$C, 3, FALSE)</f>
        <v>CSK</v>
      </c>
      <c r="AA214" t="str">
        <f>VLOOKUP(D214, Team_Lookup!$A:$C, 2, FALSE)</f>
        <v>Deccan Chargers</v>
      </c>
      <c r="AB214" t="str">
        <f>VLOOKUP(G214, Team_Lookup!$A:$C, 2, FALSE)</f>
        <v>Chennai Super Kings</v>
      </c>
      <c r="AC214" t="str">
        <f>VLOOKUP(N214, Team_Lookup!$A:$C, 2, FALSE)</f>
        <v>Chennai Super Kings</v>
      </c>
      <c r="AD214" t="str">
        <f t="shared" si="30"/>
        <v>Standard</v>
      </c>
      <c r="AE214" t="str">
        <f t="shared" si="31"/>
        <v>Defending</v>
      </c>
      <c r="AF214">
        <f t="shared" si="32"/>
        <v>1</v>
      </c>
      <c r="AJ214" s="6"/>
    </row>
    <row r="215" spans="1:36" x14ac:dyDescent="0.35">
      <c r="A215">
        <v>501242</v>
      </c>
      <c r="B215" s="1">
        <v>40665</v>
      </c>
      <c r="C215">
        <v>7</v>
      </c>
      <c r="D215">
        <v>4</v>
      </c>
      <c r="E215">
        <v>4</v>
      </c>
      <c r="F215" t="s">
        <v>30</v>
      </c>
      <c r="G215">
        <v>4</v>
      </c>
      <c r="H215" t="s">
        <v>20</v>
      </c>
      <c r="I215">
        <v>0</v>
      </c>
      <c r="J215">
        <v>1</v>
      </c>
      <c r="K215">
        <v>0</v>
      </c>
      <c r="L215" t="s">
        <v>21</v>
      </c>
      <c r="M215">
        <v>23</v>
      </c>
      <c r="N215">
        <v>7</v>
      </c>
      <c r="O215">
        <v>221</v>
      </c>
      <c r="P215">
        <v>482</v>
      </c>
      <c r="Q215">
        <v>493</v>
      </c>
      <c r="R215" t="s">
        <v>31</v>
      </c>
      <c r="S215" t="s">
        <v>23</v>
      </c>
      <c r="T215" t="str">
        <f t="shared" si="25"/>
        <v>Wankhede Stadium</v>
      </c>
      <c r="U215" t="str">
        <f t="shared" si="26"/>
        <v>Mumbai</v>
      </c>
      <c r="V215" t="str">
        <f t="shared" si="27"/>
        <v>India</v>
      </c>
      <c r="W215">
        <f t="shared" si="28"/>
        <v>2011</v>
      </c>
      <c r="X215">
        <f t="shared" si="29"/>
        <v>5</v>
      </c>
      <c r="Y215" t="str">
        <f>VLOOKUP(C215, Team_Lookup!$A:$C, 2, FALSE)</f>
        <v>Mumbai Indians</v>
      </c>
      <c r="Z215" t="str">
        <f>VLOOKUP(C215, Team_Lookup!$A:$C, 3, FALSE)</f>
        <v>MI</v>
      </c>
      <c r="AA215" t="str">
        <f>VLOOKUP(D215, Team_Lookup!$A:$C, 2, FALSE)</f>
        <v>Kings XI Punjab</v>
      </c>
      <c r="AB215" t="str">
        <f>VLOOKUP(G215, Team_Lookup!$A:$C, 2, FALSE)</f>
        <v>Kings XI Punjab</v>
      </c>
      <c r="AC215" t="str">
        <f>VLOOKUP(N215, Team_Lookup!$A:$C, 2, FALSE)</f>
        <v>Mumbai Indians</v>
      </c>
      <c r="AD215" t="str">
        <f t="shared" si="30"/>
        <v>Standard</v>
      </c>
      <c r="AE215" t="str">
        <f t="shared" si="31"/>
        <v>Defending</v>
      </c>
      <c r="AF215">
        <f t="shared" si="32"/>
        <v>0</v>
      </c>
      <c r="AJ215" s="6"/>
    </row>
    <row r="216" spans="1:36" x14ac:dyDescent="0.35">
      <c r="A216">
        <v>501243</v>
      </c>
      <c r="B216" s="1">
        <v>40665</v>
      </c>
      <c r="C216">
        <v>6</v>
      </c>
      <c r="D216">
        <v>9</v>
      </c>
      <c r="E216">
        <v>4</v>
      </c>
      <c r="F216" t="s">
        <v>27</v>
      </c>
      <c r="G216">
        <v>9</v>
      </c>
      <c r="H216" t="s">
        <v>20</v>
      </c>
      <c r="I216">
        <v>0</v>
      </c>
      <c r="J216">
        <v>1</v>
      </c>
      <c r="K216">
        <v>0</v>
      </c>
      <c r="L216" t="s">
        <v>28</v>
      </c>
      <c r="M216">
        <v>7</v>
      </c>
      <c r="N216">
        <v>9</v>
      </c>
      <c r="O216">
        <v>294</v>
      </c>
      <c r="P216">
        <v>470</v>
      </c>
      <c r="Q216">
        <v>487</v>
      </c>
      <c r="R216" t="s">
        <v>29</v>
      </c>
      <c r="S216" t="s">
        <v>23</v>
      </c>
      <c r="T216" t="str">
        <f t="shared" si="25"/>
        <v>Feroz Shah Kotla</v>
      </c>
      <c r="U216" t="str">
        <f t="shared" si="26"/>
        <v>Delhi</v>
      </c>
      <c r="V216" t="str">
        <f t="shared" si="27"/>
        <v>India</v>
      </c>
      <c r="W216">
        <f t="shared" si="28"/>
        <v>2011</v>
      </c>
      <c r="X216">
        <f t="shared" si="29"/>
        <v>5</v>
      </c>
      <c r="Y216" t="str">
        <f>VLOOKUP(C216, Team_Lookup!$A:$C, 2, FALSE)</f>
        <v>Delhi Daredevils</v>
      </c>
      <c r="Z216" t="str">
        <f>VLOOKUP(C216, Team_Lookup!$A:$C, 3, FALSE)</f>
        <v>DD</v>
      </c>
      <c r="AA216" t="str">
        <f>VLOOKUP(D216, Team_Lookup!$A:$C, 2, FALSE)</f>
        <v>Kochi Tuskers Kerala</v>
      </c>
      <c r="AB216" t="str">
        <f>VLOOKUP(G216, Team_Lookup!$A:$C, 2, FALSE)</f>
        <v>Kochi Tuskers Kerala</v>
      </c>
      <c r="AC216" t="str">
        <f>VLOOKUP(N216, Team_Lookup!$A:$C, 2, FALSE)</f>
        <v>Kochi Tuskers Kerala</v>
      </c>
      <c r="AD216" t="str">
        <f t="shared" si="30"/>
        <v>Standard</v>
      </c>
      <c r="AE216" t="str">
        <f t="shared" si="31"/>
        <v>Chasing</v>
      </c>
      <c r="AF216">
        <f t="shared" si="32"/>
        <v>1</v>
      </c>
      <c r="AJ216" s="6"/>
    </row>
    <row r="217" spans="1:36" x14ac:dyDescent="0.35">
      <c r="A217">
        <v>501244</v>
      </c>
      <c r="B217" s="1">
        <v>40666</v>
      </c>
      <c r="C217">
        <v>8</v>
      </c>
      <c r="D217">
        <v>1</v>
      </c>
      <c r="E217">
        <v>4</v>
      </c>
      <c r="F217" t="s">
        <v>36</v>
      </c>
      <c r="G217">
        <v>8</v>
      </c>
      <c r="H217" t="s">
        <v>20</v>
      </c>
      <c r="I217">
        <v>0</v>
      </c>
      <c r="J217">
        <v>1</v>
      </c>
      <c r="K217">
        <v>0</v>
      </c>
      <c r="L217" t="s">
        <v>21</v>
      </c>
      <c r="M217">
        <v>20</v>
      </c>
      <c r="N217">
        <v>1</v>
      </c>
      <c r="O217">
        <v>31</v>
      </c>
      <c r="P217">
        <v>483</v>
      </c>
      <c r="Q217">
        <v>518</v>
      </c>
      <c r="R217" t="s">
        <v>37</v>
      </c>
      <c r="S217" t="s">
        <v>23</v>
      </c>
      <c r="T217" t="str">
        <f t="shared" si="25"/>
        <v>Rajiv Gandhi International Stadium, Uppal</v>
      </c>
      <c r="U217" t="str">
        <f t="shared" si="26"/>
        <v>Hyderabad</v>
      </c>
      <c r="V217" t="str">
        <f t="shared" si="27"/>
        <v>India</v>
      </c>
      <c r="W217">
        <f t="shared" si="28"/>
        <v>2011</v>
      </c>
      <c r="X217">
        <f t="shared" si="29"/>
        <v>5</v>
      </c>
      <c r="Y217" t="str">
        <f>VLOOKUP(C217, Team_Lookup!$A:$C, 2, FALSE)</f>
        <v>Deccan Chargers</v>
      </c>
      <c r="Z217" t="str">
        <f>VLOOKUP(C217, Team_Lookup!$A:$C, 3, FALSE)</f>
        <v>DC</v>
      </c>
      <c r="AA217" t="str">
        <f>VLOOKUP(D217, Team_Lookup!$A:$C, 2, FALSE)</f>
        <v>Kolkata Knight Riders</v>
      </c>
      <c r="AB217" t="str">
        <f>VLOOKUP(G217, Team_Lookup!$A:$C, 2, FALSE)</f>
        <v>Deccan Chargers</v>
      </c>
      <c r="AC217" t="str">
        <f>VLOOKUP(N217, Team_Lookup!$A:$C, 2, FALSE)</f>
        <v>Kolkata Knight Riders</v>
      </c>
      <c r="AD217" t="str">
        <f t="shared" si="30"/>
        <v>Standard</v>
      </c>
      <c r="AE217" t="str">
        <f t="shared" si="31"/>
        <v>Defending</v>
      </c>
      <c r="AF217">
        <f t="shared" si="32"/>
        <v>0</v>
      </c>
      <c r="AJ217" s="6"/>
    </row>
    <row r="218" spans="1:36" x14ac:dyDescent="0.35">
      <c r="A218">
        <v>501245</v>
      </c>
      <c r="B218" s="1">
        <v>40667</v>
      </c>
      <c r="C218">
        <v>3</v>
      </c>
      <c r="D218">
        <v>5</v>
      </c>
      <c r="E218">
        <v>4</v>
      </c>
      <c r="F218" t="s">
        <v>38</v>
      </c>
      <c r="G218">
        <v>5</v>
      </c>
      <c r="H218" t="s">
        <v>25</v>
      </c>
      <c r="I218">
        <v>0</v>
      </c>
      <c r="J218">
        <v>1</v>
      </c>
      <c r="K218">
        <v>0</v>
      </c>
      <c r="L218" t="s">
        <v>28</v>
      </c>
      <c r="M218">
        <v>8</v>
      </c>
      <c r="N218">
        <v>3</v>
      </c>
      <c r="O218">
        <v>19</v>
      </c>
      <c r="P218">
        <v>485</v>
      </c>
      <c r="Q218">
        <v>513</v>
      </c>
      <c r="R218" t="s">
        <v>39</v>
      </c>
      <c r="S218" t="s">
        <v>23</v>
      </c>
      <c r="T218" t="str">
        <f t="shared" si="25"/>
        <v>Ma Chidambaram Stadium, Chepauk</v>
      </c>
      <c r="U218" t="str">
        <f t="shared" si="26"/>
        <v>Chennai</v>
      </c>
      <c r="V218" t="str">
        <f t="shared" si="27"/>
        <v>India</v>
      </c>
      <c r="W218">
        <f t="shared" si="28"/>
        <v>2011</v>
      </c>
      <c r="X218">
        <f t="shared" si="29"/>
        <v>5</v>
      </c>
      <c r="Y218" t="str">
        <f>VLOOKUP(C218, Team_Lookup!$A:$C, 2, FALSE)</f>
        <v>Chennai Super Kings</v>
      </c>
      <c r="Z218" t="str">
        <f>VLOOKUP(C218, Team_Lookup!$A:$C, 3, FALSE)</f>
        <v>CSK</v>
      </c>
      <c r="AA218" t="str">
        <f>VLOOKUP(D218, Team_Lookup!$A:$C, 2, FALSE)</f>
        <v>Rajasthan Royals</v>
      </c>
      <c r="AB218" t="str">
        <f>VLOOKUP(G218, Team_Lookup!$A:$C, 2, FALSE)</f>
        <v>Rajasthan Royals</v>
      </c>
      <c r="AC218" t="str">
        <f>VLOOKUP(N218, Team_Lookup!$A:$C, 2, FALSE)</f>
        <v>Chennai Super Kings</v>
      </c>
      <c r="AD218" t="str">
        <f t="shared" si="30"/>
        <v>Standard</v>
      </c>
      <c r="AE218" t="str">
        <f t="shared" si="31"/>
        <v>Chasing</v>
      </c>
      <c r="AF218">
        <f t="shared" si="32"/>
        <v>0</v>
      </c>
      <c r="AJ218" s="6"/>
    </row>
    <row r="219" spans="1:36" x14ac:dyDescent="0.35">
      <c r="A219">
        <v>501246</v>
      </c>
      <c r="B219" s="1">
        <v>40667</v>
      </c>
      <c r="C219">
        <v>10</v>
      </c>
      <c r="D219">
        <v>7</v>
      </c>
      <c r="E219">
        <v>4</v>
      </c>
      <c r="F219" t="s">
        <v>40</v>
      </c>
      <c r="G219">
        <v>10</v>
      </c>
      <c r="H219" t="s">
        <v>20</v>
      </c>
      <c r="I219">
        <v>0</v>
      </c>
      <c r="J219">
        <v>1</v>
      </c>
      <c r="K219">
        <v>0</v>
      </c>
      <c r="L219" t="s">
        <v>21</v>
      </c>
      <c r="M219">
        <v>21</v>
      </c>
      <c r="N219">
        <v>7</v>
      </c>
      <c r="O219">
        <v>235</v>
      </c>
      <c r="P219">
        <v>482</v>
      </c>
      <c r="Q219">
        <v>490</v>
      </c>
      <c r="R219" t="s">
        <v>31</v>
      </c>
      <c r="S219" t="s">
        <v>23</v>
      </c>
      <c r="T219" t="str">
        <f t="shared" si="25"/>
        <v>Dr Dy Patil Sports Academy</v>
      </c>
      <c r="U219" t="str">
        <f t="shared" si="26"/>
        <v>Mumbai</v>
      </c>
      <c r="V219" t="str">
        <f t="shared" si="27"/>
        <v>India</v>
      </c>
      <c r="W219">
        <f t="shared" si="28"/>
        <v>2011</v>
      </c>
      <c r="X219">
        <f t="shared" si="29"/>
        <v>5</v>
      </c>
      <c r="Y219" t="str">
        <f>VLOOKUP(C219, Team_Lookup!$A:$C, 2, FALSE)</f>
        <v>Pune Warriors</v>
      </c>
      <c r="Z219" t="str">
        <f>VLOOKUP(C219, Team_Lookup!$A:$C, 3, FALSE)</f>
        <v>PW</v>
      </c>
      <c r="AA219" t="str">
        <f>VLOOKUP(D219, Team_Lookup!$A:$C, 2, FALSE)</f>
        <v>Mumbai Indians</v>
      </c>
      <c r="AB219" t="str">
        <f>VLOOKUP(G219, Team_Lookup!$A:$C, 2, FALSE)</f>
        <v>Pune Warriors</v>
      </c>
      <c r="AC219" t="str">
        <f>VLOOKUP(N219, Team_Lookup!$A:$C, 2, FALSE)</f>
        <v>Mumbai Indians</v>
      </c>
      <c r="AD219" t="str">
        <f t="shared" si="30"/>
        <v>Standard</v>
      </c>
      <c r="AE219" t="str">
        <f t="shared" si="31"/>
        <v>Defending</v>
      </c>
      <c r="AF219">
        <f t="shared" si="32"/>
        <v>0</v>
      </c>
      <c r="AJ219" s="6"/>
    </row>
    <row r="220" spans="1:36" x14ac:dyDescent="0.35">
      <c r="A220">
        <v>501247</v>
      </c>
      <c r="B220" s="1">
        <v>40668</v>
      </c>
      <c r="C220">
        <v>9</v>
      </c>
      <c r="D220">
        <v>1</v>
      </c>
      <c r="E220">
        <v>4</v>
      </c>
      <c r="F220" t="s">
        <v>69</v>
      </c>
      <c r="G220">
        <v>1</v>
      </c>
      <c r="H220" t="s">
        <v>20</v>
      </c>
      <c r="I220">
        <v>0</v>
      </c>
      <c r="J220">
        <v>1</v>
      </c>
      <c r="K220">
        <v>0</v>
      </c>
      <c r="L220" t="s">
        <v>21</v>
      </c>
      <c r="M220">
        <v>17</v>
      </c>
      <c r="N220">
        <v>9</v>
      </c>
      <c r="O220">
        <v>104</v>
      </c>
      <c r="P220">
        <v>489</v>
      </c>
      <c r="Q220">
        <v>518</v>
      </c>
      <c r="R220" t="s">
        <v>70</v>
      </c>
      <c r="S220" t="s">
        <v>23</v>
      </c>
      <c r="T220" t="str">
        <f t="shared" si="25"/>
        <v>Nehru Stadium</v>
      </c>
      <c r="U220" t="str">
        <f t="shared" si="26"/>
        <v>Kochi</v>
      </c>
      <c r="V220" t="str">
        <f t="shared" si="27"/>
        <v>India</v>
      </c>
      <c r="W220">
        <f t="shared" si="28"/>
        <v>2011</v>
      </c>
      <c r="X220">
        <f t="shared" si="29"/>
        <v>5</v>
      </c>
      <c r="Y220" t="str">
        <f>VLOOKUP(C220, Team_Lookup!$A:$C, 2, FALSE)</f>
        <v>Kochi Tuskers Kerala</v>
      </c>
      <c r="Z220" t="str">
        <f>VLOOKUP(C220, Team_Lookup!$A:$C, 3, FALSE)</f>
        <v>KTK</v>
      </c>
      <c r="AA220" t="str">
        <f>VLOOKUP(D220, Team_Lookup!$A:$C, 2, FALSE)</f>
        <v>Kolkata Knight Riders</v>
      </c>
      <c r="AB220" t="str">
        <f>VLOOKUP(G220, Team_Lookup!$A:$C, 2, FALSE)</f>
        <v>Kolkata Knight Riders</v>
      </c>
      <c r="AC220" t="str">
        <f>VLOOKUP(N220, Team_Lookup!$A:$C, 2, FALSE)</f>
        <v>Kochi Tuskers Kerala</v>
      </c>
      <c r="AD220" t="str">
        <f t="shared" si="30"/>
        <v>Standard</v>
      </c>
      <c r="AE220" t="str">
        <f t="shared" si="31"/>
        <v>Defending</v>
      </c>
      <c r="AF220">
        <f t="shared" si="32"/>
        <v>0</v>
      </c>
      <c r="AJ220" s="6"/>
    </row>
    <row r="221" spans="1:36" x14ac:dyDescent="0.35">
      <c r="A221">
        <v>501248</v>
      </c>
      <c r="B221" s="1">
        <v>40668</v>
      </c>
      <c r="C221">
        <v>8</v>
      </c>
      <c r="D221">
        <v>6</v>
      </c>
      <c r="E221">
        <v>4</v>
      </c>
      <c r="F221" t="s">
        <v>36</v>
      </c>
      <c r="G221">
        <v>6</v>
      </c>
      <c r="H221" t="s">
        <v>20</v>
      </c>
      <c r="I221">
        <v>0</v>
      </c>
      <c r="J221">
        <v>1</v>
      </c>
      <c r="K221">
        <v>0</v>
      </c>
      <c r="L221" t="s">
        <v>28</v>
      </c>
      <c r="M221">
        <v>4</v>
      </c>
      <c r="N221">
        <v>6</v>
      </c>
      <c r="O221">
        <v>41</v>
      </c>
      <c r="P221">
        <v>470</v>
      </c>
      <c r="Q221">
        <v>492</v>
      </c>
      <c r="R221" t="s">
        <v>37</v>
      </c>
      <c r="S221" t="s">
        <v>23</v>
      </c>
      <c r="T221" t="str">
        <f t="shared" si="25"/>
        <v>Rajiv Gandhi International Stadium, Uppal</v>
      </c>
      <c r="U221" t="str">
        <f t="shared" si="26"/>
        <v>Hyderabad</v>
      </c>
      <c r="V221" t="str">
        <f t="shared" si="27"/>
        <v>India</v>
      </c>
      <c r="W221">
        <f t="shared" si="28"/>
        <v>2011</v>
      </c>
      <c r="X221">
        <f t="shared" si="29"/>
        <v>5</v>
      </c>
      <c r="Y221" t="str">
        <f>VLOOKUP(C221, Team_Lookup!$A:$C, 2, FALSE)</f>
        <v>Deccan Chargers</v>
      </c>
      <c r="Z221" t="str">
        <f>VLOOKUP(C221, Team_Lookup!$A:$C, 3, FALSE)</f>
        <v>DC</v>
      </c>
      <c r="AA221" t="str">
        <f>VLOOKUP(D221, Team_Lookup!$A:$C, 2, FALSE)</f>
        <v>Delhi Daredevils</v>
      </c>
      <c r="AB221" t="str">
        <f>VLOOKUP(G221, Team_Lookup!$A:$C, 2, FALSE)</f>
        <v>Delhi Daredevils</v>
      </c>
      <c r="AC221" t="str">
        <f>VLOOKUP(N221, Team_Lookup!$A:$C, 2, FALSE)</f>
        <v>Delhi Daredevils</v>
      </c>
      <c r="AD221" t="str">
        <f t="shared" si="30"/>
        <v>Standard</v>
      </c>
      <c r="AE221" t="str">
        <f t="shared" si="31"/>
        <v>Chasing</v>
      </c>
      <c r="AF221">
        <f t="shared" si="32"/>
        <v>1</v>
      </c>
      <c r="AJ221" s="6"/>
    </row>
    <row r="222" spans="1:36" x14ac:dyDescent="0.35">
      <c r="A222">
        <v>501249</v>
      </c>
      <c r="B222" s="1">
        <v>40669</v>
      </c>
      <c r="C222">
        <v>2</v>
      </c>
      <c r="D222">
        <v>4</v>
      </c>
      <c r="E222">
        <v>4</v>
      </c>
      <c r="F222" t="s">
        <v>19</v>
      </c>
      <c r="G222">
        <v>4</v>
      </c>
      <c r="H222" t="s">
        <v>20</v>
      </c>
      <c r="I222">
        <v>0</v>
      </c>
      <c r="J222">
        <v>1</v>
      </c>
      <c r="K222">
        <v>0</v>
      </c>
      <c r="L222" t="s">
        <v>21</v>
      </c>
      <c r="M222">
        <v>85</v>
      </c>
      <c r="N222">
        <v>2</v>
      </c>
      <c r="O222">
        <v>162</v>
      </c>
      <c r="P222">
        <v>472</v>
      </c>
      <c r="Q222">
        <v>513</v>
      </c>
      <c r="R222" t="s">
        <v>22</v>
      </c>
      <c r="S222" t="s">
        <v>23</v>
      </c>
      <c r="T222" t="str">
        <f t="shared" si="25"/>
        <v>M Chinnaswamy Stadium</v>
      </c>
      <c r="U222" t="str">
        <f t="shared" si="26"/>
        <v>Bangalore</v>
      </c>
      <c r="V222" t="str">
        <f t="shared" si="27"/>
        <v>India</v>
      </c>
      <c r="W222">
        <f t="shared" si="28"/>
        <v>2011</v>
      </c>
      <c r="X222">
        <f t="shared" si="29"/>
        <v>5</v>
      </c>
      <c r="Y222" t="str">
        <f>VLOOKUP(C222, Team_Lookup!$A:$C, 2, FALSE)</f>
        <v>Royal Challengers Bangalore</v>
      </c>
      <c r="Z222" t="str">
        <f>VLOOKUP(C222, Team_Lookup!$A:$C, 3, FALSE)</f>
        <v>RCB</v>
      </c>
      <c r="AA222" t="str">
        <f>VLOOKUP(D222, Team_Lookup!$A:$C, 2, FALSE)</f>
        <v>Kings XI Punjab</v>
      </c>
      <c r="AB222" t="str">
        <f>VLOOKUP(G222, Team_Lookup!$A:$C, 2, FALSE)</f>
        <v>Kings XI Punjab</v>
      </c>
      <c r="AC222" t="str">
        <f>VLOOKUP(N222, Team_Lookup!$A:$C, 2, FALSE)</f>
        <v>Royal Challengers Bangalore</v>
      </c>
      <c r="AD222" t="str">
        <f t="shared" si="30"/>
        <v>Standard</v>
      </c>
      <c r="AE222" t="str">
        <f t="shared" si="31"/>
        <v>Defending</v>
      </c>
      <c r="AF222">
        <f t="shared" si="32"/>
        <v>0</v>
      </c>
      <c r="AJ222" s="6"/>
    </row>
    <row r="223" spans="1:36" x14ac:dyDescent="0.35">
      <c r="A223">
        <v>501250</v>
      </c>
      <c r="B223" s="1">
        <v>40670</v>
      </c>
      <c r="C223">
        <v>1</v>
      </c>
      <c r="D223">
        <v>3</v>
      </c>
      <c r="E223">
        <v>4</v>
      </c>
      <c r="F223" t="s">
        <v>32</v>
      </c>
      <c r="G223">
        <v>3</v>
      </c>
      <c r="H223" t="s">
        <v>25</v>
      </c>
      <c r="I223">
        <v>0</v>
      </c>
      <c r="J223">
        <v>1</v>
      </c>
      <c r="K223">
        <v>1</v>
      </c>
      <c r="L223" t="s">
        <v>21</v>
      </c>
      <c r="M223">
        <v>10</v>
      </c>
      <c r="N223">
        <v>1</v>
      </c>
      <c r="O223">
        <v>140</v>
      </c>
      <c r="P223">
        <v>470</v>
      </c>
      <c r="Q223">
        <v>493</v>
      </c>
      <c r="R223" t="s">
        <v>33</v>
      </c>
      <c r="S223" t="s">
        <v>23</v>
      </c>
      <c r="T223" t="str">
        <f t="shared" si="25"/>
        <v>Eden Gardens</v>
      </c>
      <c r="U223" t="str">
        <f t="shared" si="26"/>
        <v>Kolkata</v>
      </c>
      <c r="V223" t="str">
        <f t="shared" si="27"/>
        <v>India</v>
      </c>
      <c r="W223">
        <f t="shared" si="28"/>
        <v>2011</v>
      </c>
      <c r="X223">
        <f t="shared" si="29"/>
        <v>5</v>
      </c>
      <c r="Y223" t="str">
        <f>VLOOKUP(C223, Team_Lookup!$A:$C, 2, FALSE)</f>
        <v>Kolkata Knight Riders</v>
      </c>
      <c r="Z223" t="str">
        <f>VLOOKUP(C223, Team_Lookup!$A:$C, 3, FALSE)</f>
        <v>KKR</v>
      </c>
      <c r="AA223" t="str">
        <f>VLOOKUP(D223, Team_Lookup!$A:$C, 2, FALSE)</f>
        <v>Chennai Super Kings</v>
      </c>
      <c r="AB223" t="str">
        <f>VLOOKUP(G223, Team_Lookup!$A:$C, 2, FALSE)</f>
        <v>Chennai Super Kings</v>
      </c>
      <c r="AC223" t="str">
        <f>VLOOKUP(N223, Team_Lookup!$A:$C, 2, FALSE)</f>
        <v>Kolkata Knight Riders</v>
      </c>
      <c r="AD223" t="str">
        <f t="shared" si="30"/>
        <v>Standard</v>
      </c>
      <c r="AE223" t="str">
        <f t="shared" si="31"/>
        <v>Defending</v>
      </c>
      <c r="AF223">
        <f t="shared" si="32"/>
        <v>0</v>
      </c>
      <c r="AJ223" s="6"/>
    </row>
    <row r="224" spans="1:36" x14ac:dyDescent="0.35">
      <c r="A224">
        <v>501251</v>
      </c>
      <c r="B224" s="1">
        <v>40670</v>
      </c>
      <c r="C224">
        <v>7</v>
      </c>
      <c r="D224">
        <v>6</v>
      </c>
      <c r="E224">
        <v>4</v>
      </c>
      <c r="F224" t="s">
        <v>30</v>
      </c>
      <c r="G224">
        <v>6</v>
      </c>
      <c r="H224" t="s">
        <v>20</v>
      </c>
      <c r="I224">
        <v>0</v>
      </c>
      <c r="J224">
        <v>1</v>
      </c>
      <c r="K224">
        <v>0</v>
      </c>
      <c r="L224" t="s">
        <v>21</v>
      </c>
      <c r="M224">
        <v>32</v>
      </c>
      <c r="N224">
        <v>7</v>
      </c>
      <c r="O224">
        <v>208</v>
      </c>
      <c r="P224">
        <v>486</v>
      </c>
      <c r="Q224">
        <v>490</v>
      </c>
      <c r="R224" t="s">
        <v>31</v>
      </c>
      <c r="S224" t="s">
        <v>23</v>
      </c>
      <c r="T224" t="str">
        <f t="shared" si="25"/>
        <v>Wankhede Stadium</v>
      </c>
      <c r="U224" t="str">
        <f t="shared" si="26"/>
        <v>Mumbai</v>
      </c>
      <c r="V224" t="str">
        <f t="shared" si="27"/>
        <v>India</v>
      </c>
      <c r="W224">
        <f t="shared" si="28"/>
        <v>2011</v>
      </c>
      <c r="X224">
        <f t="shared" si="29"/>
        <v>5</v>
      </c>
      <c r="Y224" t="str">
        <f>VLOOKUP(C224, Team_Lookup!$A:$C, 2, FALSE)</f>
        <v>Mumbai Indians</v>
      </c>
      <c r="Z224" t="str">
        <f>VLOOKUP(C224, Team_Lookup!$A:$C, 3, FALSE)</f>
        <v>MI</v>
      </c>
      <c r="AA224" t="str">
        <f>VLOOKUP(D224, Team_Lookup!$A:$C, 2, FALSE)</f>
        <v>Delhi Daredevils</v>
      </c>
      <c r="AB224" t="str">
        <f>VLOOKUP(G224, Team_Lookup!$A:$C, 2, FALSE)</f>
        <v>Delhi Daredevils</v>
      </c>
      <c r="AC224" t="str">
        <f>VLOOKUP(N224, Team_Lookup!$A:$C, 2, FALSE)</f>
        <v>Mumbai Indians</v>
      </c>
      <c r="AD224" t="str">
        <f t="shared" si="30"/>
        <v>Standard</v>
      </c>
      <c r="AE224" t="str">
        <f t="shared" si="31"/>
        <v>Defending</v>
      </c>
      <c r="AF224">
        <f t="shared" si="32"/>
        <v>0</v>
      </c>
      <c r="AJ224" s="6"/>
    </row>
    <row r="225" spans="1:36" x14ac:dyDescent="0.35">
      <c r="A225">
        <v>501252</v>
      </c>
      <c r="B225" s="1">
        <v>40671</v>
      </c>
      <c r="C225">
        <v>2</v>
      </c>
      <c r="D225">
        <v>9</v>
      </c>
      <c r="E225">
        <v>4</v>
      </c>
      <c r="F225" t="s">
        <v>19</v>
      </c>
      <c r="G225">
        <v>9</v>
      </c>
      <c r="H225" t="s">
        <v>25</v>
      </c>
      <c r="I225">
        <v>0</v>
      </c>
      <c r="J225">
        <v>1</v>
      </c>
      <c r="K225">
        <v>0</v>
      </c>
      <c r="L225" t="s">
        <v>28</v>
      </c>
      <c r="M225">
        <v>9</v>
      </c>
      <c r="N225">
        <v>2</v>
      </c>
      <c r="O225">
        <v>162</v>
      </c>
      <c r="P225">
        <v>472</v>
      </c>
      <c r="Q225">
        <v>485</v>
      </c>
      <c r="R225" t="s">
        <v>22</v>
      </c>
      <c r="S225" t="s">
        <v>23</v>
      </c>
      <c r="T225" t="str">
        <f t="shared" si="25"/>
        <v>M Chinnaswamy Stadium</v>
      </c>
      <c r="U225" t="str">
        <f t="shared" si="26"/>
        <v>Bangalore</v>
      </c>
      <c r="V225" t="str">
        <f t="shared" si="27"/>
        <v>India</v>
      </c>
      <c r="W225">
        <f t="shared" si="28"/>
        <v>2011</v>
      </c>
      <c r="X225">
        <f t="shared" si="29"/>
        <v>5</v>
      </c>
      <c r="Y225" t="str">
        <f>VLOOKUP(C225, Team_Lookup!$A:$C, 2, FALSE)</f>
        <v>Royal Challengers Bangalore</v>
      </c>
      <c r="Z225" t="str">
        <f>VLOOKUP(C225, Team_Lookup!$A:$C, 3, FALSE)</f>
        <v>RCB</v>
      </c>
      <c r="AA225" t="str">
        <f>VLOOKUP(D225, Team_Lookup!$A:$C, 2, FALSE)</f>
        <v>Kochi Tuskers Kerala</v>
      </c>
      <c r="AB225" t="str">
        <f>VLOOKUP(G225, Team_Lookup!$A:$C, 2, FALSE)</f>
        <v>Kochi Tuskers Kerala</v>
      </c>
      <c r="AC225" t="str">
        <f>VLOOKUP(N225, Team_Lookup!$A:$C, 2, FALSE)</f>
        <v>Royal Challengers Bangalore</v>
      </c>
      <c r="AD225" t="str">
        <f t="shared" si="30"/>
        <v>Standard</v>
      </c>
      <c r="AE225" t="str">
        <f t="shared" si="31"/>
        <v>Chasing</v>
      </c>
      <c r="AF225">
        <f t="shared" si="32"/>
        <v>0</v>
      </c>
      <c r="AJ225" s="6"/>
    </row>
    <row r="226" spans="1:36" x14ac:dyDescent="0.35">
      <c r="A226">
        <v>501253</v>
      </c>
      <c r="B226" s="1">
        <v>40671</v>
      </c>
      <c r="C226">
        <v>4</v>
      </c>
      <c r="D226">
        <v>10</v>
      </c>
      <c r="E226">
        <v>4</v>
      </c>
      <c r="F226" t="s">
        <v>24</v>
      </c>
      <c r="G226">
        <v>4</v>
      </c>
      <c r="H226" t="s">
        <v>25</v>
      </c>
      <c r="I226">
        <v>0</v>
      </c>
      <c r="J226">
        <v>1</v>
      </c>
      <c r="K226">
        <v>0</v>
      </c>
      <c r="L226" t="s">
        <v>28</v>
      </c>
      <c r="M226">
        <v>5</v>
      </c>
      <c r="N226">
        <v>10</v>
      </c>
      <c r="O226">
        <v>235</v>
      </c>
      <c r="P226">
        <v>488</v>
      </c>
      <c r="Q226">
        <v>518</v>
      </c>
      <c r="R226" t="s">
        <v>26</v>
      </c>
      <c r="S226" t="s">
        <v>23</v>
      </c>
      <c r="T226" t="str">
        <f t="shared" si="25"/>
        <v>Punjab Cricket Association Stadium, Mohali</v>
      </c>
      <c r="U226" t="str">
        <f t="shared" si="26"/>
        <v>Chandigarh</v>
      </c>
      <c r="V226" t="str">
        <f t="shared" si="27"/>
        <v>India</v>
      </c>
      <c r="W226">
        <f t="shared" si="28"/>
        <v>2011</v>
      </c>
      <c r="X226">
        <f t="shared" si="29"/>
        <v>5</v>
      </c>
      <c r="Y226" t="str">
        <f>VLOOKUP(C226, Team_Lookup!$A:$C, 2, FALSE)</f>
        <v>Kings XI Punjab</v>
      </c>
      <c r="Z226" t="str">
        <f>VLOOKUP(C226, Team_Lookup!$A:$C, 3, FALSE)</f>
        <v>KXIP</v>
      </c>
      <c r="AA226" t="str">
        <f>VLOOKUP(D226, Team_Lookup!$A:$C, 2, FALSE)</f>
        <v>Pune Warriors</v>
      </c>
      <c r="AB226" t="str">
        <f>VLOOKUP(G226, Team_Lookup!$A:$C, 2, FALSE)</f>
        <v>Kings XI Punjab</v>
      </c>
      <c r="AC226" t="str">
        <f>VLOOKUP(N226, Team_Lookup!$A:$C, 2, FALSE)</f>
        <v>Pune Warriors</v>
      </c>
      <c r="AD226" t="str">
        <f t="shared" si="30"/>
        <v>Standard</v>
      </c>
      <c r="AE226" t="str">
        <f t="shared" si="31"/>
        <v>Chasing</v>
      </c>
      <c r="AF226">
        <f t="shared" si="32"/>
        <v>0</v>
      </c>
      <c r="AJ226" s="6"/>
    </row>
    <row r="227" spans="1:36" x14ac:dyDescent="0.35">
      <c r="A227">
        <v>501254</v>
      </c>
      <c r="B227" s="1">
        <v>40672</v>
      </c>
      <c r="C227">
        <v>5</v>
      </c>
      <c r="D227">
        <v>3</v>
      </c>
      <c r="E227">
        <v>4</v>
      </c>
      <c r="F227" t="s">
        <v>34</v>
      </c>
      <c r="G227">
        <v>5</v>
      </c>
      <c r="H227" t="s">
        <v>20</v>
      </c>
      <c r="I227">
        <v>0</v>
      </c>
      <c r="J227">
        <v>1</v>
      </c>
      <c r="K227">
        <v>0</v>
      </c>
      <c r="L227" t="s">
        <v>21</v>
      </c>
      <c r="M227">
        <v>63</v>
      </c>
      <c r="N227">
        <v>3</v>
      </c>
      <c r="O227">
        <v>185</v>
      </c>
      <c r="P227">
        <v>486</v>
      </c>
      <c r="Q227">
        <v>490</v>
      </c>
      <c r="R227" t="s">
        <v>35</v>
      </c>
      <c r="S227" t="s">
        <v>23</v>
      </c>
      <c r="T227" t="str">
        <f t="shared" si="25"/>
        <v>Sawai Mansingh Stadium</v>
      </c>
      <c r="U227" t="str">
        <f t="shared" si="26"/>
        <v>Jaipur</v>
      </c>
      <c r="V227" t="str">
        <f t="shared" si="27"/>
        <v>India</v>
      </c>
      <c r="W227">
        <f t="shared" si="28"/>
        <v>2011</v>
      </c>
      <c r="X227">
        <f t="shared" si="29"/>
        <v>5</v>
      </c>
      <c r="Y227" t="str">
        <f>VLOOKUP(C227, Team_Lookup!$A:$C, 2, FALSE)</f>
        <v>Rajasthan Royals</v>
      </c>
      <c r="Z227" t="str">
        <f>VLOOKUP(C227, Team_Lookup!$A:$C, 3, FALSE)</f>
        <v>RR</v>
      </c>
      <c r="AA227" t="str">
        <f>VLOOKUP(D227, Team_Lookup!$A:$C, 2, FALSE)</f>
        <v>Chennai Super Kings</v>
      </c>
      <c r="AB227" t="str">
        <f>VLOOKUP(G227, Team_Lookup!$A:$C, 2, FALSE)</f>
        <v>Rajasthan Royals</v>
      </c>
      <c r="AC227" t="str">
        <f>VLOOKUP(N227, Team_Lookup!$A:$C, 2, FALSE)</f>
        <v>Chennai Super Kings</v>
      </c>
      <c r="AD227" t="str">
        <f t="shared" si="30"/>
        <v>Standard</v>
      </c>
      <c r="AE227" t="str">
        <f t="shared" si="31"/>
        <v>Defending</v>
      </c>
      <c r="AF227">
        <f t="shared" si="32"/>
        <v>0</v>
      </c>
      <c r="AJ227" s="6"/>
    </row>
    <row r="228" spans="1:36" x14ac:dyDescent="0.35">
      <c r="A228">
        <v>501255</v>
      </c>
      <c r="B228" s="1">
        <v>40673</v>
      </c>
      <c r="C228">
        <v>8</v>
      </c>
      <c r="D228">
        <v>10</v>
      </c>
      <c r="E228">
        <v>4</v>
      </c>
      <c r="F228" t="s">
        <v>36</v>
      </c>
      <c r="G228">
        <v>8</v>
      </c>
      <c r="H228" t="s">
        <v>25</v>
      </c>
      <c r="I228">
        <v>0</v>
      </c>
      <c r="J228">
        <v>1</v>
      </c>
      <c r="K228">
        <v>0</v>
      </c>
      <c r="L228" t="s">
        <v>28</v>
      </c>
      <c r="M228">
        <v>6</v>
      </c>
      <c r="N228">
        <v>10</v>
      </c>
      <c r="O228">
        <v>253</v>
      </c>
      <c r="P228">
        <v>470</v>
      </c>
      <c r="Q228">
        <v>492</v>
      </c>
      <c r="R228" t="s">
        <v>37</v>
      </c>
      <c r="S228" t="s">
        <v>23</v>
      </c>
      <c r="T228" t="str">
        <f t="shared" si="25"/>
        <v>Rajiv Gandhi International Stadium, Uppal</v>
      </c>
      <c r="U228" t="str">
        <f t="shared" si="26"/>
        <v>Hyderabad</v>
      </c>
      <c r="V228" t="str">
        <f t="shared" si="27"/>
        <v>India</v>
      </c>
      <c r="W228">
        <f t="shared" si="28"/>
        <v>2011</v>
      </c>
      <c r="X228">
        <f t="shared" si="29"/>
        <v>5</v>
      </c>
      <c r="Y228" t="str">
        <f>VLOOKUP(C228, Team_Lookup!$A:$C, 2, FALSE)</f>
        <v>Deccan Chargers</v>
      </c>
      <c r="Z228" t="str">
        <f>VLOOKUP(C228, Team_Lookup!$A:$C, 3, FALSE)</f>
        <v>DC</v>
      </c>
      <c r="AA228" t="str">
        <f>VLOOKUP(D228, Team_Lookup!$A:$C, 2, FALSE)</f>
        <v>Pune Warriors</v>
      </c>
      <c r="AB228" t="str">
        <f>VLOOKUP(G228, Team_Lookup!$A:$C, 2, FALSE)</f>
        <v>Deccan Chargers</v>
      </c>
      <c r="AC228" t="str">
        <f>VLOOKUP(N228, Team_Lookup!$A:$C, 2, FALSE)</f>
        <v>Pune Warriors</v>
      </c>
      <c r="AD228" t="str">
        <f t="shared" si="30"/>
        <v>Standard</v>
      </c>
      <c r="AE228" t="str">
        <f t="shared" si="31"/>
        <v>Chasing</v>
      </c>
      <c r="AF228">
        <f t="shared" si="32"/>
        <v>0</v>
      </c>
      <c r="AJ228" s="6"/>
    </row>
    <row r="229" spans="1:36" x14ac:dyDescent="0.35">
      <c r="A229">
        <v>501256</v>
      </c>
      <c r="B229" s="1">
        <v>40673</v>
      </c>
      <c r="C229">
        <v>4</v>
      </c>
      <c r="D229">
        <v>7</v>
      </c>
      <c r="E229">
        <v>4</v>
      </c>
      <c r="F229" t="s">
        <v>24</v>
      </c>
      <c r="G229">
        <v>7</v>
      </c>
      <c r="H229" t="s">
        <v>20</v>
      </c>
      <c r="I229">
        <v>0</v>
      </c>
      <c r="J229">
        <v>1</v>
      </c>
      <c r="K229">
        <v>0</v>
      </c>
      <c r="L229" t="s">
        <v>21</v>
      </c>
      <c r="M229">
        <v>76</v>
      </c>
      <c r="N229">
        <v>4</v>
      </c>
      <c r="O229">
        <v>302</v>
      </c>
      <c r="P229">
        <v>488</v>
      </c>
      <c r="Q229">
        <v>518</v>
      </c>
      <c r="R229" t="s">
        <v>26</v>
      </c>
      <c r="S229" t="s">
        <v>23</v>
      </c>
      <c r="T229" t="str">
        <f t="shared" si="25"/>
        <v>Punjab Cricket Association Stadium, Mohali</v>
      </c>
      <c r="U229" t="str">
        <f t="shared" si="26"/>
        <v>Chandigarh</v>
      </c>
      <c r="V229" t="str">
        <f t="shared" si="27"/>
        <v>India</v>
      </c>
      <c r="W229">
        <f t="shared" si="28"/>
        <v>2011</v>
      </c>
      <c r="X229">
        <f t="shared" si="29"/>
        <v>5</v>
      </c>
      <c r="Y229" t="str">
        <f>VLOOKUP(C229, Team_Lookup!$A:$C, 2, FALSE)</f>
        <v>Kings XI Punjab</v>
      </c>
      <c r="Z229" t="str">
        <f>VLOOKUP(C229, Team_Lookup!$A:$C, 3, FALSE)</f>
        <v>KXIP</v>
      </c>
      <c r="AA229" t="str">
        <f>VLOOKUP(D229, Team_Lookup!$A:$C, 2, FALSE)</f>
        <v>Mumbai Indians</v>
      </c>
      <c r="AB229" t="str">
        <f>VLOOKUP(G229, Team_Lookup!$A:$C, 2, FALSE)</f>
        <v>Mumbai Indians</v>
      </c>
      <c r="AC229" t="str">
        <f>VLOOKUP(N229, Team_Lookup!$A:$C, 2, FALSE)</f>
        <v>Kings XI Punjab</v>
      </c>
      <c r="AD229" t="str">
        <f t="shared" si="30"/>
        <v>Standard</v>
      </c>
      <c r="AE229" t="str">
        <f t="shared" si="31"/>
        <v>Defending</v>
      </c>
      <c r="AF229">
        <f t="shared" si="32"/>
        <v>0</v>
      </c>
      <c r="AJ229" s="6"/>
    </row>
    <row r="230" spans="1:36" x14ac:dyDescent="0.35">
      <c r="A230">
        <v>501257</v>
      </c>
      <c r="B230" s="1">
        <v>40674</v>
      </c>
      <c r="C230">
        <v>5</v>
      </c>
      <c r="D230">
        <v>2</v>
      </c>
      <c r="E230">
        <v>4</v>
      </c>
      <c r="F230" t="s">
        <v>34</v>
      </c>
      <c r="G230">
        <v>2</v>
      </c>
      <c r="H230" t="s">
        <v>20</v>
      </c>
      <c r="I230">
        <v>0</v>
      </c>
      <c r="J230">
        <v>1</v>
      </c>
      <c r="K230">
        <v>0</v>
      </c>
      <c r="L230" t="s">
        <v>28</v>
      </c>
      <c r="M230">
        <v>9</v>
      </c>
      <c r="N230">
        <v>2</v>
      </c>
      <c r="O230">
        <v>270</v>
      </c>
      <c r="P230">
        <v>482</v>
      </c>
      <c r="Q230">
        <v>486</v>
      </c>
      <c r="R230" t="s">
        <v>35</v>
      </c>
      <c r="S230" t="s">
        <v>23</v>
      </c>
      <c r="T230" t="str">
        <f t="shared" si="25"/>
        <v>Sawai Mansingh Stadium</v>
      </c>
      <c r="U230" t="str">
        <f t="shared" si="26"/>
        <v>Jaipur</v>
      </c>
      <c r="V230" t="str">
        <f t="shared" si="27"/>
        <v>India</v>
      </c>
      <c r="W230">
        <f t="shared" si="28"/>
        <v>2011</v>
      </c>
      <c r="X230">
        <f t="shared" si="29"/>
        <v>5</v>
      </c>
      <c r="Y230" t="str">
        <f>VLOOKUP(C230, Team_Lookup!$A:$C, 2, FALSE)</f>
        <v>Rajasthan Royals</v>
      </c>
      <c r="Z230" t="str">
        <f>VLOOKUP(C230, Team_Lookup!$A:$C, 3, FALSE)</f>
        <v>RR</v>
      </c>
      <c r="AA230" t="str">
        <f>VLOOKUP(D230, Team_Lookup!$A:$C, 2, FALSE)</f>
        <v>Royal Challengers Bangalore</v>
      </c>
      <c r="AB230" t="str">
        <f>VLOOKUP(G230, Team_Lookup!$A:$C, 2, FALSE)</f>
        <v>Royal Challengers Bangalore</v>
      </c>
      <c r="AC230" t="str">
        <f>VLOOKUP(N230, Team_Lookup!$A:$C, 2, FALSE)</f>
        <v>Royal Challengers Bangalore</v>
      </c>
      <c r="AD230" t="str">
        <f t="shared" si="30"/>
        <v>Standard</v>
      </c>
      <c r="AE230" t="str">
        <f t="shared" si="31"/>
        <v>Chasing</v>
      </c>
      <c r="AF230">
        <f t="shared" si="32"/>
        <v>1</v>
      </c>
      <c r="AJ230" s="6"/>
    </row>
    <row r="231" spans="1:36" x14ac:dyDescent="0.35">
      <c r="A231">
        <v>501258</v>
      </c>
      <c r="B231" s="1">
        <v>40675</v>
      </c>
      <c r="C231">
        <v>3</v>
      </c>
      <c r="D231">
        <v>6</v>
      </c>
      <c r="E231">
        <v>4</v>
      </c>
      <c r="F231" t="s">
        <v>38</v>
      </c>
      <c r="G231">
        <v>3</v>
      </c>
      <c r="H231" t="s">
        <v>25</v>
      </c>
      <c r="I231">
        <v>0</v>
      </c>
      <c r="J231">
        <v>1</v>
      </c>
      <c r="K231">
        <v>0</v>
      </c>
      <c r="L231" t="s">
        <v>21</v>
      </c>
      <c r="M231">
        <v>18</v>
      </c>
      <c r="N231">
        <v>3</v>
      </c>
      <c r="O231">
        <v>20</v>
      </c>
      <c r="P231">
        <v>492</v>
      </c>
      <c r="Q231">
        <v>487</v>
      </c>
      <c r="R231" t="s">
        <v>39</v>
      </c>
      <c r="S231" t="s">
        <v>23</v>
      </c>
      <c r="T231" t="str">
        <f t="shared" si="25"/>
        <v>Ma Chidambaram Stadium, Chepauk</v>
      </c>
      <c r="U231" t="str">
        <f t="shared" si="26"/>
        <v>Chennai</v>
      </c>
      <c r="V231" t="str">
        <f t="shared" si="27"/>
        <v>India</v>
      </c>
      <c r="W231">
        <f t="shared" si="28"/>
        <v>2011</v>
      </c>
      <c r="X231">
        <f t="shared" si="29"/>
        <v>5</v>
      </c>
      <c r="Y231" t="str">
        <f>VLOOKUP(C231, Team_Lookup!$A:$C, 2, FALSE)</f>
        <v>Chennai Super Kings</v>
      </c>
      <c r="Z231" t="str">
        <f>VLOOKUP(C231, Team_Lookup!$A:$C, 3, FALSE)</f>
        <v>CSK</v>
      </c>
      <c r="AA231" t="str">
        <f>VLOOKUP(D231, Team_Lookup!$A:$C, 2, FALSE)</f>
        <v>Delhi Daredevils</v>
      </c>
      <c r="AB231" t="str">
        <f>VLOOKUP(G231, Team_Lookup!$A:$C, 2, FALSE)</f>
        <v>Chennai Super Kings</v>
      </c>
      <c r="AC231" t="str">
        <f>VLOOKUP(N231, Team_Lookup!$A:$C, 2, FALSE)</f>
        <v>Chennai Super Kings</v>
      </c>
      <c r="AD231" t="str">
        <f t="shared" si="30"/>
        <v>Standard</v>
      </c>
      <c r="AE231" t="str">
        <f t="shared" si="31"/>
        <v>Defending</v>
      </c>
      <c r="AF231">
        <f t="shared" si="32"/>
        <v>1</v>
      </c>
      <c r="AJ231" s="6"/>
    </row>
    <row r="232" spans="1:36" x14ac:dyDescent="0.35">
      <c r="A232">
        <v>501259</v>
      </c>
      <c r="B232" s="1">
        <v>40676</v>
      </c>
      <c r="C232">
        <v>9</v>
      </c>
      <c r="D232">
        <v>4</v>
      </c>
      <c r="E232">
        <v>4</v>
      </c>
      <c r="F232" t="s">
        <v>71</v>
      </c>
      <c r="G232">
        <v>4</v>
      </c>
      <c r="H232" t="s">
        <v>20</v>
      </c>
      <c r="I232">
        <v>0</v>
      </c>
      <c r="J232">
        <v>1</v>
      </c>
      <c r="K232">
        <v>0</v>
      </c>
      <c r="L232" t="s">
        <v>28</v>
      </c>
      <c r="M232">
        <v>6</v>
      </c>
      <c r="N232">
        <v>4</v>
      </c>
      <c r="O232">
        <v>88</v>
      </c>
      <c r="P232">
        <v>483</v>
      </c>
      <c r="Q232">
        <v>518</v>
      </c>
      <c r="R232" t="s">
        <v>72</v>
      </c>
      <c r="S232" t="s">
        <v>23</v>
      </c>
      <c r="T232" t="str">
        <f t="shared" si="25"/>
        <v>Holkar Cricket Stadium</v>
      </c>
      <c r="U232" t="str">
        <f t="shared" si="26"/>
        <v>Indore</v>
      </c>
      <c r="V232" t="str">
        <f t="shared" si="27"/>
        <v>India</v>
      </c>
      <c r="W232">
        <f t="shared" si="28"/>
        <v>2011</v>
      </c>
      <c r="X232">
        <f t="shared" si="29"/>
        <v>5</v>
      </c>
      <c r="Y232" t="str">
        <f>VLOOKUP(C232, Team_Lookup!$A:$C, 2, FALSE)</f>
        <v>Kochi Tuskers Kerala</v>
      </c>
      <c r="Z232" t="str">
        <f>VLOOKUP(C232, Team_Lookup!$A:$C, 3, FALSE)</f>
        <v>KTK</v>
      </c>
      <c r="AA232" t="str">
        <f>VLOOKUP(D232, Team_Lookup!$A:$C, 2, FALSE)</f>
        <v>Kings XI Punjab</v>
      </c>
      <c r="AB232" t="str">
        <f>VLOOKUP(G232, Team_Lookup!$A:$C, 2, FALSE)</f>
        <v>Kings XI Punjab</v>
      </c>
      <c r="AC232" t="str">
        <f>VLOOKUP(N232, Team_Lookup!$A:$C, 2, FALSE)</f>
        <v>Kings XI Punjab</v>
      </c>
      <c r="AD232" t="str">
        <f t="shared" si="30"/>
        <v>Standard</v>
      </c>
      <c r="AE232" t="str">
        <f t="shared" si="31"/>
        <v>Chasing</v>
      </c>
      <c r="AF232">
        <f t="shared" si="32"/>
        <v>1</v>
      </c>
      <c r="AJ232" s="6"/>
    </row>
    <row r="233" spans="1:36" x14ac:dyDescent="0.35">
      <c r="A233">
        <v>501260</v>
      </c>
      <c r="B233" s="1">
        <v>40677</v>
      </c>
      <c r="C233">
        <v>2</v>
      </c>
      <c r="D233">
        <v>1</v>
      </c>
      <c r="E233">
        <v>4</v>
      </c>
      <c r="F233" t="s">
        <v>19</v>
      </c>
      <c r="G233">
        <v>2</v>
      </c>
      <c r="H233" t="s">
        <v>20</v>
      </c>
      <c r="I233">
        <v>0</v>
      </c>
      <c r="J233">
        <v>1</v>
      </c>
      <c r="K233">
        <v>1</v>
      </c>
      <c r="L233" t="s">
        <v>28</v>
      </c>
      <c r="M233">
        <v>4</v>
      </c>
      <c r="N233">
        <v>2</v>
      </c>
      <c r="O233">
        <v>162</v>
      </c>
      <c r="P233">
        <v>477</v>
      </c>
      <c r="Q233">
        <v>513</v>
      </c>
      <c r="R233" t="s">
        <v>22</v>
      </c>
      <c r="S233" t="s">
        <v>23</v>
      </c>
      <c r="T233" t="str">
        <f t="shared" si="25"/>
        <v>M Chinnaswamy Stadium</v>
      </c>
      <c r="U233" t="str">
        <f t="shared" si="26"/>
        <v>Bangalore</v>
      </c>
      <c r="V233" t="str">
        <f t="shared" si="27"/>
        <v>India</v>
      </c>
      <c r="W233">
        <f t="shared" si="28"/>
        <v>2011</v>
      </c>
      <c r="X233">
        <f t="shared" si="29"/>
        <v>5</v>
      </c>
      <c r="Y233" t="str">
        <f>VLOOKUP(C233, Team_Lookup!$A:$C, 2, FALSE)</f>
        <v>Royal Challengers Bangalore</v>
      </c>
      <c r="Z233" t="str">
        <f>VLOOKUP(C233, Team_Lookup!$A:$C, 3, FALSE)</f>
        <v>RCB</v>
      </c>
      <c r="AA233" t="str">
        <f>VLOOKUP(D233, Team_Lookup!$A:$C, 2, FALSE)</f>
        <v>Kolkata Knight Riders</v>
      </c>
      <c r="AB233" t="str">
        <f>VLOOKUP(G233, Team_Lookup!$A:$C, 2, FALSE)</f>
        <v>Royal Challengers Bangalore</v>
      </c>
      <c r="AC233" t="str">
        <f>VLOOKUP(N233, Team_Lookup!$A:$C, 2, FALSE)</f>
        <v>Royal Challengers Bangalore</v>
      </c>
      <c r="AD233" t="str">
        <f t="shared" si="30"/>
        <v>Standard</v>
      </c>
      <c r="AE233" t="str">
        <f t="shared" si="31"/>
        <v>Chasing</v>
      </c>
      <c r="AF233">
        <f t="shared" si="32"/>
        <v>1</v>
      </c>
      <c r="AJ233" s="6"/>
    </row>
    <row r="234" spans="1:36" x14ac:dyDescent="0.35">
      <c r="A234">
        <v>501261</v>
      </c>
      <c r="B234" s="1">
        <v>40677</v>
      </c>
      <c r="C234">
        <v>7</v>
      </c>
      <c r="D234">
        <v>8</v>
      </c>
      <c r="E234">
        <v>4</v>
      </c>
      <c r="F234" t="s">
        <v>30</v>
      </c>
      <c r="G234">
        <v>8</v>
      </c>
      <c r="H234" t="s">
        <v>25</v>
      </c>
      <c r="I234">
        <v>0</v>
      </c>
      <c r="J234">
        <v>1</v>
      </c>
      <c r="K234">
        <v>0</v>
      </c>
      <c r="L234" t="s">
        <v>21</v>
      </c>
      <c r="M234">
        <v>10</v>
      </c>
      <c r="N234">
        <v>8</v>
      </c>
      <c r="O234">
        <v>136</v>
      </c>
      <c r="P234">
        <v>489</v>
      </c>
      <c r="Q234">
        <v>488</v>
      </c>
      <c r="R234" t="s">
        <v>31</v>
      </c>
      <c r="S234" t="s">
        <v>23</v>
      </c>
      <c r="T234" t="str">
        <f t="shared" si="25"/>
        <v>Wankhede Stadium</v>
      </c>
      <c r="U234" t="str">
        <f t="shared" si="26"/>
        <v>Mumbai</v>
      </c>
      <c r="V234" t="str">
        <f t="shared" si="27"/>
        <v>India</v>
      </c>
      <c r="W234">
        <f t="shared" si="28"/>
        <v>2011</v>
      </c>
      <c r="X234">
        <f t="shared" si="29"/>
        <v>5</v>
      </c>
      <c r="Y234" t="str">
        <f>VLOOKUP(C234, Team_Lookup!$A:$C, 2, FALSE)</f>
        <v>Mumbai Indians</v>
      </c>
      <c r="Z234" t="str">
        <f>VLOOKUP(C234, Team_Lookup!$A:$C, 3, FALSE)</f>
        <v>MI</v>
      </c>
      <c r="AA234" t="str">
        <f>VLOOKUP(D234, Team_Lookup!$A:$C, 2, FALSE)</f>
        <v>Deccan Chargers</v>
      </c>
      <c r="AB234" t="str">
        <f>VLOOKUP(G234, Team_Lookup!$A:$C, 2, FALSE)</f>
        <v>Deccan Chargers</v>
      </c>
      <c r="AC234" t="str">
        <f>VLOOKUP(N234, Team_Lookup!$A:$C, 2, FALSE)</f>
        <v>Deccan Chargers</v>
      </c>
      <c r="AD234" t="str">
        <f t="shared" si="30"/>
        <v>Standard</v>
      </c>
      <c r="AE234" t="str">
        <f t="shared" si="31"/>
        <v>Defending</v>
      </c>
      <c r="AF234">
        <f t="shared" si="32"/>
        <v>1</v>
      </c>
      <c r="AJ234" s="6"/>
    </row>
    <row r="235" spans="1:36" x14ac:dyDescent="0.35">
      <c r="A235">
        <v>501262</v>
      </c>
      <c r="B235" s="1">
        <v>40678</v>
      </c>
      <c r="C235">
        <v>4</v>
      </c>
      <c r="D235">
        <v>6</v>
      </c>
      <c r="E235">
        <v>4</v>
      </c>
      <c r="F235" t="s">
        <v>67</v>
      </c>
      <c r="G235">
        <v>6</v>
      </c>
      <c r="H235" t="s">
        <v>20</v>
      </c>
      <c r="I235">
        <v>0</v>
      </c>
      <c r="J235">
        <v>1</v>
      </c>
      <c r="K235">
        <v>0</v>
      </c>
      <c r="L235" t="s">
        <v>21</v>
      </c>
      <c r="M235">
        <v>29</v>
      </c>
      <c r="N235">
        <v>4</v>
      </c>
      <c r="O235">
        <v>67</v>
      </c>
      <c r="P235">
        <v>470</v>
      </c>
      <c r="Q235">
        <v>487</v>
      </c>
      <c r="R235" t="s">
        <v>68</v>
      </c>
      <c r="S235" t="s">
        <v>23</v>
      </c>
      <c r="T235" t="str">
        <f t="shared" si="25"/>
        <v>Himachal Pradesh Cricket Association Stadium</v>
      </c>
      <c r="U235" t="str">
        <f t="shared" si="26"/>
        <v>Dharamsala</v>
      </c>
      <c r="V235" t="str">
        <f t="shared" si="27"/>
        <v>India</v>
      </c>
      <c r="W235">
        <f t="shared" si="28"/>
        <v>2011</v>
      </c>
      <c r="X235">
        <f t="shared" si="29"/>
        <v>5</v>
      </c>
      <c r="Y235" t="str">
        <f>VLOOKUP(C235, Team_Lookup!$A:$C, 2, FALSE)</f>
        <v>Kings XI Punjab</v>
      </c>
      <c r="Z235" t="str">
        <f>VLOOKUP(C235, Team_Lookup!$A:$C, 3, FALSE)</f>
        <v>KXIP</v>
      </c>
      <c r="AA235" t="str">
        <f>VLOOKUP(D235, Team_Lookup!$A:$C, 2, FALSE)</f>
        <v>Delhi Daredevils</v>
      </c>
      <c r="AB235" t="str">
        <f>VLOOKUP(G235, Team_Lookup!$A:$C, 2, FALSE)</f>
        <v>Delhi Daredevils</v>
      </c>
      <c r="AC235" t="str">
        <f>VLOOKUP(N235, Team_Lookup!$A:$C, 2, FALSE)</f>
        <v>Kings XI Punjab</v>
      </c>
      <c r="AD235" t="str">
        <f t="shared" si="30"/>
        <v>Standard</v>
      </c>
      <c r="AE235" t="str">
        <f t="shared" si="31"/>
        <v>Defending</v>
      </c>
      <c r="AF235">
        <f t="shared" si="32"/>
        <v>0</v>
      </c>
      <c r="AJ235" s="6"/>
    </row>
    <row r="236" spans="1:36" x14ac:dyDescent="0.35">
      <c r="A236">
        <v>501263</v>
      </c>
      <c r="B236" s="1">
        <v>40678</v>
      </c>
      <c r="C236">
        <v>9</v>
      </c>
      <c r="D236">
        <v>5</v>
      </c>
      <c r="E236">
        <v>4</v>
      </c>
      <c r="F236" t="s">
        <v>71</v>
      </c>
      <c r="G236">
        <v>9</v>
      </c>
      <c r="H236" t="s">
        <v>20</v>
      </c>
      <c r="I236">
        <v>0</v>
      </c>
      <c r="J236">
        <v>1</v>
      </c>
      <c r="K236">
        <v>0</v>
      </c>
      <c r="L236" t="s">
        <v>28</v>
      </c>
      <c r="M236">
        <v>8</v>
      </c>
      <c r="N236">
        <v>9</v>
      </c>
      <c r="O236">
        <v>104</v>
      </c>
      <c r="P236">
        <v>493</v>
      </c>
      <c r="Q236">
        <v>518</v>
      </c>
      <c r="R236" t="s">
        <v>72</v>
      </c>
      <c r="S236" t="s">
        <v>23</v>
      </c>
      <c r="T236" t="str">
        <f t="shared" si="25"/>
        <v>Holkar Cricket Stadium</v>
      </c>
      <c r="U236" t="str">
        <f t="shared" si="26"/>
        <v>Indore</v>
      </c>
      <c r="V236" t="str">
        <f t="shared" si="27"/>
        <v>India</v>
      </c>
      <c r="W236">
        <f t="shared" si="28"/>
        <v>2011</v>
      </c>
      <c r="X236">
        <f t="shared" si="29"/>
        <v>5</v>
      </c>
      <c r="Y236" t="str">
        <f>VLOOKUP(C236, Team_Lookup!$A:$C, 2, FALSE)</f>
        <v>Kochi Tuskers Kerala</v>
      </c>
      <c r="Z236" t="str">
        <f>VLOOKUP(C236, Team_Lookup!$A:$C, 3, FALSE)</f>
        <v>KTK</v>
      </c>
      <c r="AA236" t="str">
        <f>VLOOKUP(D236, Team_Lookup!$A:$C, 2, FALSE)</f>
        <v>Rajasthan Royals</v>
      </c>
      <c r="AB236" t="str">
        <f>VLOOKUP(G236, Team_Lookup!$A:$C, 2, FALSE)</f>
        <v>Kochi Tuskers Kerala</v>
      </c>
      <c r="AC236" t="str">
        <f>VLOOKUP(N236, Team_Lookup!$A:$C, 2, FALSE)</f>
        <v>Kochi Tuskers Kerala</v>
      </c>
      <c r="AD236" t="str">
        <f t="shared" si="30"/>
        <v>Standard</v>
      </c>
      <c r="AE236" t="str">
        <f t="shared" si="31"/>
        <v>Chasing</v>
      </c>
      <c r="AF236">
        <f t="shared" si="32"/>
        <v>1</v>
      </c>
      <c r="AJ236" s="6"/>
    </row>
    <row r="237" spans="1:36" x14ac:dyDescent="0.35">
      <c r="A237">
        <v>501264</v>
      </c>
      <c r="B237" s="1">
        <v>40679</v>
      </c>
      <c r="C237">
        <v>10</v>
      </c>
      <c r="D237">
        <v>8</v>
      </c>
      <c r="E237">
        <v>4</v>
      </c>
      <c r="F237" t="s">
        <v>40</v>
      </c>
      <c r="G237">
        <v>8</v>
      </c>
      <c r="H237" t="s">
        <v>20</v>
      </c>
      <c r="I237">
        <v>0</v>
      </c>
      <c r="J237">
        <v>1</v>
      </c>
      <c r="K237">
        <v>0</v>
      </c>
      <c r="L237" t="s">
        <v>28</v>
      </c>
      <c r="M237">
        <v>6</v>
      </c>
      <c r="N237">
        <v>8</v>
      </c>
      <c r="O237">
        <v>136</v>
      </c>
      <c r="P237">
        <v>489</v>
      </c>
      <c r="Q237">
        <v>488</v>
      </c>
      <c r="R237" t="s">
        <v>31</v>
      </c>
      <c r="S237" t="s">
        <v>23</v>
      </c>
      <c r="T237" t="str">
        <f t="shared" si="25"/>
        <v>Dr Dy Patil Sports Academy</v>
      </c>
      <c r="U237" t="str">
        <f t="shared" si="26"/>
        <v>Mumbai</v>
      </c>
      <c r="V237" t="str">
        <f t="shared" si="27"/>
        <v>India</v>
      </c>
      <c r="W237">
        <f t="shared" si="28"/>
        <v>2011</v>
      </c>
      <c r="X237">
        <f t="shared" si="29"/>
        <v>5</v>
      </c>
      <c r="Y237" t="str">
        <f>VLOOKUP(C237, Team_Lookup!$A:$C, 2, FALSE)</f>
        <v>Pune Warriors</v>
      </c>
      <c r="Z237" t="str">
        <f>VLOOKUP(C237, Team_Lookup!$A:$C, 3, FALSE)</f>
        <v>PW</v>
      </c>
      <c r="AA237" t="str">
        <f>VLOOKUP(D237, Team_Lookup!$A:$C, 2, FALSE)</f>
        <v>Deccan Chargers</v>
      </c>
      <c r="AB237" t="str">
        <f>VLOOKUP(G237, Team_Lookup!$A:$C, 2, FALSE)</f>
        <v>Deccan Chargers</v>
      </c>
      <c r="AC237" t="str">
        <f>VLOOKUP(N237, Team_Lookup!$A:$C, 2, FALSE)</f>
        <v>Deccan Chargers</v>
      </c>
      <c r="AD237" t="str">
        <f t="shared" si="30"/>
        <v>Standard</v>
      </c>
      <c r="AE237" t="str">
        <f t="shared" si="31"/>
        <v>Chasing</v>
      </c>
      <c r="AF237">
        <f t="shared" si="32"/>
        <v>1</v>
      </c>
      <c r="AJ237" s="6"/>
    </row>
    <row r="238" spans="1:36" x14ac:dyDescent="0.35">
      <c r="A238">
        <v>501265</v>
      </c>
      <c r="B238" s="1">
        <v>40680</v>
      </c>
      <c r="C238">
        <v>4</v>
      </c>
      <c r="D238">
        <v>2</v>
      </c>
      <c r="E238">
        <v>4</v>
      </c>
      <c r="F238" t="s">
        <v>67</v>
      </c>
      <c r="G238">
        <v>4</v>
      </c>
      <c r="H238" t="s">
        <v>25</v>
      </c>
      <c r="I238">
        <v>0</v>
      </c>
      <c r="J238">
        <v>1</v>
      </c>
      <c r="K238">
        <v>0</v>
      </c>
      <c r="L238" t="s">
        <v>21</v>
      </c>
      <c r="M238">
        <v>111</v>
      </c>
      <c r="N238">
        <v>4</v>
      </c>
      <c r="O238">
        <v>53</v>
      </c>
      <c r="P238">
        <v>470</v>
      </c>
      <c r="Q238">
        <v>492</v>
      </c>
      <c r="R238" t="s">
        <v>68</v>
      </c>
      <c r="S238" t="s">
        <v>23</v>
      </c>
      <c r="T238" t="str">
        <f t="shared" si="25"/>
        <v>Himachal Pradesh Cricket Association Stadium</v>
      </c>
      <c r="U238" t="str">
        <f t="shared" si="26"/>
        <v>Dharamsala</v>
      </c>
      <c r="V238" t="str">
        <f t="shared" si="27"/>
        <v>India</v>
      </c>
      <c r="W238">
        <f t="shared" si="28"/>
        <v>2011</v>
      </c>
      <c r="X238">
        <f t="shared" si="29"/>
        <v>5</v>
      </c>
      <c r="Y238" t="str">
        <f>VLOOKUP(C238, Team_Lookup!$A:$C, 2, FALSE)</f>
        <v>Kings XI Punjab</v>
      </c>
      <c r="Z238" t="str">
        <f>VLOOKUP(C238, Team_Lookup!$A:$C, 3, FALSE)</f>
        <v>KXIP</v>
      </c>
      <c r="AA238" t="str">
        <f>VLOOKUP(D238, Team_Lookup!$A:$C, 2, FALSE)</f>
        <v>Royal Challengers Bangalore</v>
      </c>
      <c r="AB238" t="str">
        <f>VLOOKUP(G238, Team_Lookup!$A:$C, 2, FALSE)</f>
        <v>Kings XI Punjab</v>
      </c>
      <c r="AC238" t="str">
        <f>VLOOKUP(N238, Team_Lookup!$A:$C, 2, FALSE)</f>
        <v>Kings XI Punjab</v>
      </c>
      <c r="AD238" t="str">
        <f t="shared" si="30"/>
        <v>Standard</v>
      </c>
      <c r="AE238" t="str">
        <f t="shared" si="31"/>
        <v>Defending</v>
      </c>
      <c r="AF238">
        <f t="shared" si="32"/>
        <v>1</v>
      </c>
      <c r="AJ238" s="6"/>
    </row>
    <row r="239" spans="1:36" x14ac:dyDescent="0.35">
      <c r="A239">
        <v>501266</v>
      </c>
      <c r="B239" s="1">
        <v>40681</v>
      </c>
      <c r="C239">
        <v>3</v>
      </c>
      <c r="D239">
        <v>9</v>
      </c>
      <c r="E239">
        <v>4</v>
      </c>
      <c r="F239" t="s">
        <v>38</v>
      </c>
      <c r="G239">
        <v>3</v>
      </c>
      <c r="H239" t="s">
        <v>25</v>
      </c>
      <c r="I239">
        <v>0</v>
      </c>
      <c r="J239">
        <v>1</v>
      </c>
      <c r="K239">
        <v>0</v>
      </c>
      <c r="L239" t="s">
        <v>21</v>
      </c>
      <c r="M239">
        <v>11</v>
      </c>
      <c r="N239">
        <v>3</v>
      </c>
      <c r="O239">
        <v>62</v>
      </c>
      <c r="P239">
        <v>482</v>
      </c>
      <c r="Q239">
        <v>477</v>
      </c>
      <c r="R239" t="s">
        <v>39</v>
      </c>
      <c r="S239" t="s">
        <v>23</v>
      </c>
      <c r="T239" t="str">
        <f t="shared" si="25"/>
        <v>Ma Chidambaram Stadium, Chepauk</v>
      </c>
      <c r="U239" t="str">
        <f t="shared" si="26"/>
        <v>Chennai</v>
      </c>
      <c r="V239" t="str">
        <f t="shared" si="27"/>
        <v>India</v>
      </c>
      <c r="W239">
        <f t="shared" si="28"/>
        <v>2011</v>
      </c>
      <c r="X239">
        <f t="shared" si="29"/>
        <v>5</v>
      </c>
      <c r="Y239" t="str">
        <f>VLOOKUP(C239, Team_Lookup!$A:$C, 2, FALSE)</f>
        <v>Chennai Super Kings</v>
      </c>
      <c r="Z239" t="str">
        <f>VLOOKUP(C239, Team_Lookup!$A:$C, 3, FALSE)</f>
        <v>CSK</v>
      </c>
      <c r="AA239" t="str">
        <f>VLOOKUP(D239, Team_Lookup!$A:$C, 2, FALSE)</f>
        <v>Kochi Tuskers Kerala</v>
      </c>
      <c r="AB239" t="str">
        <f>VLOOKUP(G239, Team_Lookup!$A:$C, 2, FALSE)</f>
        <v>Chennai Super Kings</v>
      </c>
      <c r="AC239" t="str">
        <f>VLOOKUP(N239, Team_Lookup!$A:$C, 2, FALSE)</f>
        <v>Chennai Super Kings</v>
      </c>
      <c r="AD239" t="str">
        <f t="shared" si="30"/>
        <v>Standard</v>
      </c>
      <c r="AE239" t="str">
        <f t="shared" si="31"/>
        <v>Defending</v>
      </c>
      <c r="AF239">
        <f t="shared" si="32"/>
        <v>1</v>
      </c>
      <c r="AJ239" s="6"/>
    </row>
    <row r="240" spans="1:36" x14ac:dyDescent="0.35">
      <c r="A240">
        <v>501267</v>
      </c>
      <c r="B240" s="1">
        <v>40682</v>
      </c>
      <c r="C240">
        <v>10</v>
      </c>
      <c r="D240">
        <v>1</v>
      </c>
      <c r="E240">
        <v>4</v>
      </c>
      <c r="F240" t="s">
        <v>40</v>
      </c>
      <c r="G240">
        <v>1</v>
      </c>
      <c r="H240" t="s">
        <v>20</v>
      </c>
      <c r="I240">
        <v>0</v>
      </c>
      <c r="J240">
        <v>1</v>
      </c>
      <c r="K240">
        <v>0</v>
      </c>
      <c r="L240" t="s">
        <v>28</v>
      </c>
      <c r="M240">
        <v>7</v>
      </c>
      <c r="N240">
        <v>1</v>
      </c>
      <c r="O240">
        <v>31</v>
      </c>
      <c r="P240">
        <v>489</v>
      </c>
      <c r="Q240">
        <v>490</v>
      </c>
      <c r="R240" t="s">
        <v>31</v>
      </c>
      <c r="S240" t="s">
        <v>23</v>
      </c>
      <c r="T240" t="str">
        <f t="shared" si="25"/>
        <v>Dr Dy Patil Sports Academy</v>
      </c>
      <c r="U240" t="str">
        <f t="shared" si="26"/>
        <v>Mumbai</v>
      </c>
      <c r="V240" t="str">
        <f t="shared" si="27"/>
        <v>India</v>
      </c>
      <c r="W240">
        <f t="shared" si="28"/>
        <v>2011</v>
      </c>
      <c r="X240">
        <f t="shared" si="29"/>
        <v>5</v>
      </c>
      <c r="Y240" t="str">
        <f>VLOOKUP(C240, Team_Lookup!$A:$C, 2, FALSE)</f>
        <v>Pune Warriors</v>
      </c>
      <c r="Z240" t="str">
        <f>VLOOKUP(C240, Team_Lookup!$A:$C, 3, FALSE)</f>
        <v>PW</v>
      </c>
      <c r="AA240" t="str">
        <f>VLOOKUP(D240, Team_Lookup!$A:$C, 2, FALSE)</f>
        <v>Kolkata Knight Riders</v>
      </c>
      <c r="AB240" t="str">
        <f>VLOOKUP(G240, Team_Lookup!$A:$C, 2, FALSE)</f>
        <v>Kolkata Knight Riders</v>
      </c>
      <c r="AC240" t="str">
        <f>VLOOKUP(N240, Team_Lookup!$A:$C, 2, FALSE)</f>
        <v>Kolkata Knight Riders</v>
      </c>
      <c r="AD240" t="str">
        <f t="shared" si="30"/>
        <v>Standard</v>
      </c>
      <c r="AE240" t="str">
        <f t="shared" si="31"/>
        <v>Chasing</v>
      </c>
      <c r="AF240">
        <f t="shared" si="32"/>
        <v>1</v>
      </c>
      <c r="AJ240" s="6"/>
    </row>
    <row r="241" spans="1:36" x14ac:dyDescent="0.35">
      <c r="A241">
        <v>501268</v>
      </c>
      <c r="B241" s="1">
        <v>40683</v>
      </c>
      <c r="C241">
        <v>7</v>
      </c>
      <c r="D241">
        <v>5</v>
      </c>
      <c r="E241">
        <v>4</v>
      </c>
      <c r="F241" t="s">
        <v>30</v>
      </c>
      <c r="G241">
        <v>7</v>
      </c>
      <c r="H241" t="s">
        <v>25</v>
      </c>
      <c r="I241">
        <v>0</v>
      </c>
      <c r="J241">
        <v>1</v>
      </c>
      <c r="K241">
        <v>0</v>
      </c>
      <c r="L241" t="s">
        <v>28</v>
      </c>
      <c r="M241">
        <v>10</v>
      </c>
      <c r="N241">
        <v>5</v>
      </c>
      <c r="O241">
        <v>32</v>
      </c>
      <c r="P241">
        <v>477</v>
      </c>
      <c r="Q241">
        <v>493</v>
      </c>
      <c r="R241" t="s">
        <v>31</v>
      </c>
      <c r="S241" t="s">
        <v>23</v>
      </c>
      <c r="T241" t="str">
        <f t="shared" si="25"/>
        <v>Wankhede Stadium</v>
      </c>
      <c r="U241" t="str">
        <f t="shared" si="26"/>
        <v>Mumbai</v>
      </c>
      <c r="V241" t="str">
        <f t="shared" si="27"/>
        <v>India</v>
      </c>
      <c r="W241">
        <f t="shared" si="28"/>
        <v>2011</v>
      </c>
      <c r="X241">
        <f t="shared" si="29"/>
        <v>5</v>
      </c>
      <c r="Y241" t="str">
        <f>VLOOKUP(C241, Team_Lookup!$A:$C, 2, FALSE)</f>
        <v>Mumbai Indians</v>
      </c>
      <c r="Z241" t="str">
        <f>VLOOKUP(C241, Team_Lookup!$A:$C, 3, FALSE)</f>
        <v>MI</v>
      </c>
      <c r="AA241" t="str">
        <f>VLOOKUP(D241, Team_Lookup!$A:$C, 2, FALSE)</f>
        <v>Rajasthan Royals</v>
      </c>
      <c r="AB241" t="str">
        <f>VLOOKUP(G241, Team_Lookup!$A:$C, 2, FALSE)</f>
        <v>Mumbai Indians</v>
      </c>
      <c r="AC241" t="str">
        <f>VLOOKUP(N241, Team_Lookup!$A:$C, 2, FALSE)</f>
        <v>Rajasthan Royals</v>
      </c>
      <c r="AD241" t="str">
        <f t="shared" si="30"/>
        <v>Standard</v>
      </c>
      <c r="AE241" t="str">
        <f t="shared" si="31"/>
        <v>Chasing</v>
      </c>
      <c r="AF241">
        <f t="shared" si="32"/>
        <v>0</v>
      </c>
      <c r="AJ241" s="6"/>
    </row>
    <row r="242" spans="1:36" x14ac:dyDescent="0.35">
      <c r="A242">
        <v>501269</v>
      </c>
      <c r="B242" s="1">
        <v>40684</v>
      </c>
      <c r="C242">
        <v>4</v>
      </c>
      <c r="D242">
        <v>8</v>
      </c>
      <c r="E242">
        <v>4</v>
      </c>
      <c r="F242" t="s">
        <v>67</v>
      </c>
      <c r="G242">
        <v>4</v>
      </c>
      <c r="H242" t="s">
        <v>20</v>
      </c>
      <c r="I242">
        <v>0</v>
      </c>
      <c r="J242">
        <v>1</v>
      </c>
      <c r="K242">
        <v>0</v>
      </c>
      <c r="L242" t="s">
        <v>21</v>
      </c>
      <c r="M242">
        <v>82</v>
      </c>
      <c r="N242">
        <v>8</v>
      </c>
      <c r="O242">
        <v>42</v>
      </c>
      <c r="P242">
        <v>470</v>
      </c>
      <c r="Q242">
        <v>492</v>
      </c>
      <c r="R242" t="s">
        <v>68</v>
      </c>
      <c r="S242" t="s">
        <v>23</v>
      </c>
      <c r="T242" t="str">
        <f t="shared" si="25"/>
        <v>Himachal Pradesh Cricket Association Stadium</v>
      </c>
      <c r="U242" t="str">
        <f t="shared" si="26"/>
        <v>Dharamsala</v>
      </c>
      <c r="V242" t="str">
        <f t="shared" si="27"/>
        <v>India</v>
      </c>
      <c r="W242">
        <f t="shared" si="28"/>
        <v>2011</v>
      </c>
      <c r="X242">
        <f t="shared" si="29"/>
        <v>5</v>
      </c>
      <c r="Y242" t="str">
        <f>VLOOKUP(C242, Team_Lookup!$A:$C, 2, FALSE)</f>
        <v>Kings XI Punjab</v>
      </c>
      <c r="Z242" t="str">
        <f>VLOOKUP(C242, Team_Lookup!$A:$C, 3, FALSE)</f>
        <v>KXIP</v>
      </c>
      <c r="AA242" t="str">
        <f>VLOOKUP(D242, Team_Lookup!$A:$C, 2, FALSE)</f>
        <v>Deccan Chargers</v>
      </c>
      <c r="AB242" t="str">
        <f>VLOOKUP(G242, Team_Lookup!$A:$C, 2, FALSE)</f>
        <v>Kings XI Punjab</v>
      </c>
      <c r="AC242" t="str">
        <f>VLOOKUP(N242, Team_Lookup!$A:$C, 2, FALSE)</f>
        <v>Deccan Chargers</v>
      </c>
      <c r="AD242" t="str">
        <f t="shared" si="30"/>
        <v>Standard</v>
      </c>
      <c r="AE242" t="str">
        <f t="shared" si="31"/>
        <v>Defending</v>
      </c>
      <c r="AF242">
        <f t="shared" si="32"/>
        <v>0</v>
      </c>
      <c r="AJ242" s="6"/>
    </row>
    <row r="243" spans="1:36" x14ac:dyDescent="0.35">
      <c r="A243">
        <v>501270</v>
      </c>
      <c r="B243" s="1">
        <v>40684</v>
      </c>
      <c r="C243">
        <v>6</v>
      </c>
      <c r="D243">
        <v>10</v>
      </c>
      <c r="E243">
        <v>4</v>
      </c>
      <c r="F243" t="s">
        <v>27</v>
      </c>
      <c r="G243">
        <v>6</v>
      </c>
      <c r="H243" t="s">
        <v>25</v>
      </c>
      <c r="I243">
        <v>0</v>
      </c>
      <c r="J243">
        <v>0</v>
      </c>
      <c r="K243">
        <v>0</v>
      </c>
      <c r="L243" t="s">
        <v>73</v>
      </c>
      <c r="M243" t="s">
        <v>49</v>
      </c>
      <c r="P243">
        <v>485</v>
      </c>
      <c r="Q243">
        <v>518</v>
      </c>
      <c r="R243" t="s">
        <v>29</v>
      </c>
      <c r="S243" t="s">
        <v>23</v>
      </c>
      <c r="T243" t="str">
        <f t="shared" si="25"/>
        <v>Feroz Shah Kotla</v>
      </c>
      <c r="U243" t="str">
        <f t="shared" si="26"/>
        <v>Delhi</v>
      </c>
      <c r="V243" t="str">
        <f t="shared" si="27"/>
        <v>India</v>
      </c>
      <c r="W243">
        <f t="shared" si="28"/>
        <v>2011</v>
      </c>
      <c r="X243">
        <f t="shared" si="29"/>
        <v>5</v>
      </c>
      <c r="Y243" t="str">
        <f>VLOOKUP(C243, Team_Lookup!$A:$C, 2, FALSE)</f>
        <v>Delhi Daredevils</v>
      </c>
      <c r="Z243" t="str">
        <f>VLOOKUP(C243, Team_Lookup!$A:$C, 3, FALSE)</f>
        <v>DD</v>
      </c>
      <c r="AA243" t="str">
        <f>VLOOKUP(D243, Team_Lookup!$A:$C, 2, FALSE)</f>
        <v>Pune Warriors</v>
      </c>
      <c r="AB243" t="str">
        <f>VLOOKUP(G243, Team_Lookup!$A:$C, 2, FALSE)</f>
        <v>Delhi Daredevils</v>
      </c>
      <c r="AC243" t="e">
        <f>VLOOKUP(N243, Team_Lookup!$A:$C, 2, FALSE)</f>
        <v>#N/A</v>
      </c>
      <c r="AD243" t="str">
        <f t="shared" si="30"/>
        <v>Non-Standard</v>
      </c>
      <c r="AE243" t="str">
        <f t="shared" si="31"/>
        <v>Other</v>
      </c>
      <c r="AF243">
        <f t="shared" si="32"/>
        <v>0</v>
      </c>
      <c r="AJ243" s="6"/>
    </row>
    <row r="244" spans="1:36" x14ac:dyDescent="0.35">
      <c r="A244">
        <v>501271</v>
      </c>
      <c r="B244" s="1">
        <v>40685</v>
      </c>
      <c r="C244">
        <v>2</v>
      </c>
      <c r="D244">
        <v>3</v>
      </c>
      <c r="E244">
        <v>4</v>
      </c>
      <c r="F244" t="s">
        <v>19</v>
      </c>
      <c r="G244">
        <v>2</v>
      </c>
      <c r="H244" t="s">
        <v>20</v>
      </c>
      <c r="I244">
        <v>0</v>
      </c>
      <c r="J244">
        <v>1</v>
      </c>
      <c r="K244">
        <v>0</v>
      </c>
      <c r="L244" t="s">
        <v>28</v>
      </c>
      <c r="M244">
        <v>8</v>
      </c>
      <c r="N244">
        <v>2</v>
      </c>
      <c r="O244">
        <v>162</v>
      </c>
      <c r="P244">
        <v>486</v>
      </c>
      <c r="Q244">
        <v>477</v>
      </c>
      <c r="R244" t="s">
        <v>22</v>
      </c>
      <c r="S244" t="s">
        <v>23</v>
      </c>
      <c r="T244" t="str">
        <f t="shared" si="25"/>
        <v>M Chinnaswamy Stadium</v>
      </c>
      <c r="U244" t="str">
        <f t="shared" si="26"/>
        <v>Bangalore</v>
      </c>
      <c r="V244" t="str">
        <f t="shared" si="27"/>
        <v>India</v>
      </c>
      <c r="W244">
        <f t="shared" si="28"/>
        <v>2011</v>
      </c>
      <c r="X244">
        <f t="shared" si="29"/>
        <v>5</v>
      </c>
      <c r="Y244" t="str">
        <f>VLOOKUP(C244, Team_Lookup!$A:$C, 2, FALSE)</f>
        <v>Royal Challengers Bangalore</v>
      </c>
      <c r="Z244" t="str">
        <f>VLOOKUP(C244, Team_Lookup!$A:$C, 3, FALSE)</f>
        <v>RCB</v>
      </c>
      <c r="AA244" t="str">
        <f>VLOOKUP(D244, Team_Lookup!$A:$C, 2, FALSE)</f>
        <v>Chennai Super Kings</v>
      </c>
      <c r="AB244" t="str">
        <f>VLOOKUP(G244, Team_Lookup!$A:$C, 2, FALSE)</f>
        <v>Royal Challengers Bangalore</v>
      </c>
      <c r="AC244" t="str">
        <f>VLOOKUP(N244, Team_Lookup!$A:$C, 2, FALSE)</f>
        <v>Royal Challengers Bangalore</v>
      </c>
      <c r="AD244" t="str">
        <f t="shared" si="30"/>
        <v>Standard</v>
      </c>
      <c r="AE244" t="str">
        <f t="shared" si="31"/>
        <v>Chasing</v>
      </c>
      <c r="AF244">
        <f t="shared" si="32"/>
        <v>1</v>
      </c>
      <c r="AJ244" s="6"/>
    </row>
    <row r="245" spans="1:36" x14ac:dyDescent="0.35">
      <c r="A245">
        <v>501272</v>
      </c>
      <c r="B245" s="1">
        <v>40685</v>
      </c>
      <c r="C245">
        <v>1</v>
      </c>
      <c r="D245">
        <v>7</v>
      </c>
      <c r="E245">
        <v>4</v>
      </c>
      <c r="F245" t="s">
        <v>32</v>
      </c>
      <c r="G245">
        <v>7</v>
      </c>
      <c r="H245" t="s">
        <v>20</v>
      </c>
      <c r="I245">
        <v>0</v>
      </c>
      <c r="J245">
        <v>1</v>
      </c>
      <c r="K245">
        <v>0</v>
      </c>
      <c r="L245" t="s">
        <v>28</v>
      </c>
      <c r="M245">
        <v>5</v>
      </c>
      <c r="N245">
        <v>7</v>
      </c>
      <c r="O245">
        <v>275</v>
      </c>
      <c r="P245">
        <v>488</v>
      </c>
      <c r="Q245">
        <v>490</v>
      </c>
      <c r="R245" t="s">
        <v>33</v>
      </c>
      <c r="S245" t="s">
        <v>23</v>
      </c>
      <c r="T245" t="str">
        <f t="shared" si="25"/>
        <v>Eden Gardens</v>
      </c>
      <c r="U245" t="str">
        <f t="shared" si="26"/>
        <v>Kolkata</v>
      </c>
      <c r="V245" t="str">
        <f t="shared" si="27"/>
        <v>India</v>
      </c>
      <c r="W245">
        <f t="shared" si="28"/>
        <v>2011</v>
      </c>
      <c r="X245">
        <f t="shared" si="29"/>
        <v>5</v>
      </c>
      <c r="Y245" t="str">
        <f>VLOOKUP(C245, Team_Lookup!$A:$C, 2, FALSE)</f>
        <v>Kolkata Knight Riders</v>
      </c>
      <c r="Z245" t="str">
        <f>VLOOKUP(C245, Team_Lookup!$A:$C, 3, FALSE)</f>
        <v>KKR</v>
      </c>
      <c r="AA245" t="str">
        <f>VLOOKUP(D245, Team_Lookup!$A:$C, 2, FALSE)</f>
        <v>Mumbai Indians</v>
      </c>
      <c r="AB245" t="str">
        <f>VLOOKUP(G245, Team_Lookup!$A:$C, 2, FALSE)</f>
        <v>Mumbai Indians</v>
      </c>
      <c r="AC245" t="str">
        <f>VLOOKUP(N245, Team_Lookup!$A:$C, 2, FALSE)</f>
        <v>Mumbai Indians</v>
      </c>
      <c r="AD245" t="str">
        <f t="shared" si="30"/>
        <v>Standard</v>
      </c>
      <c r="AE245" t="str">
        <f t="shared" si="31"/>
        <v>Chasing</v>
      </c>
      <c r="AF245">
        <f t="shared" si="32"/>
        <v>1</v>
      </c>
      <c r="AJ245" s="6"/>
    </row>
    <row r="246" spans="1:36" x14ac:dyDescent="0.35">
      <c r="A246">
        <v>501273</v>
      </c>
      <c r="B246" s="1">
        <v>40687</v>
      </c>
      <c r="C246">
        <v>2</v>
      </c>
      <c r="D246">
        <v>3</v>
      </c>
      <c r="E246">
        <v>4</v>
      </c>
      <c r="F246" t="s">
        <v>30</v>
      </c>
      <c r="G246">
        <v>3</v>
      </c>
      <c r="H246" t="s">
        <v>20</v>
      </c>
      <c r="I246">
        <v>0</v>
      </c>
      <c r="J246">
        <v>1</v>
      </c>
      <c r="K246">
        <v>0</v>
      </c>
      <c r="L246" t="s">
        <v>28</v>
      </c>
      <c r="M246">
        <v>6</v>
      </c>
      <c r="N246">
        <v>3</v>
      </c>
      <c r="O246">
        <v>21</v>
      </c>
      <c r="P246">
        <v>470</v>
      </c>
      <c r="Q246">
        <v>490</v>
      </c>
      <c r="R246" t="s">
        <v>31</v>
      </c>
      <c r="S246" t="s">
        <v>23</v>
      </c>
      <c r="T246" t="str">
        <f t="shared" si="25"/>
        <v>Wankhede Stadium</v>
      </c>
      <c r="U246" t="str">
        <f t="shared" si="26"/>
        <v>Mumbai</v>
      </c>
      <c r="V246" t="str">
        <f t="shared" si="27"/>
        <v>India</v>
      </c>
      <c r="W246">
        <f t="shared" si="28"/>
        <v>2011</v>
      </c>
      <c r="X246">
        <f t="shared" si="29"/>
        <v>5</v>
      </c>
      <c r="Y246" t="str">
        <f>VLOOKUP(C246, Team_Lookup!$A:$C, 2, FALSE)</f>
        <v>Royal Challengers Bangalore</v>
      </c>
      <c r="Z246" t="str">
        <f>VLOOKUP(C246, Team_Lookup!$A:$C, 3, FALSE)</f>
        <v>RCB</v>
      </c>
      <c r="AA246" t="str">
        <f>VLOOKUP(D246, Team_Lookup!$A:$C, 2, FALSE)</f>
        <v>Chennai Super Kings</v>
      </c>
      <c r="AB246" t="str">
        <f>VLOOKUP(G246, Team_Lookup!$A:$C, 2, FALSE)</f>
        <v>Chennai Super Kings</v>
      </c>
      <c r="AC246" t="str">
        <f>VLOOKUP(N246, Team_Lookup!$A:$C, 2, FALSE)</f>
        <v>Chennai Super Kings</v>
      </c>
      <c r="AD246" t="str">
        <f t="shared" si="30"/>
        <v>Standard</v>
      </c>
      <c r="AE246" t="str">
        <f t="shared" si="31"/>
        <v>Chasing</v>
      </c>
      <c r="AF246">
        <f t="shared" si="32"/>
        <v>1</v>
      </c>
      <c r="AJ246" s="6"/>
    </row>
    <row r="247" spans="1:36" x14ac:dyDescent="0.35">
      <c r="A247">
        <v>501274</v>
      </c>
      <c r="B247" s="1">
        <v>40688</v>
      </c>
      <c r="C247">
        <v>7</v>
      </c>
      <c r="D247">
        <v>1</v>
      </c>
      <c r="E247">
        <v>4</v>
      </c>
      <c r="F247" t="s">
        <v>30</v>
      </c>
      <c r="G247">
        <v>7</v>
      </c>
      <c r="H247" t="s">
        <v>20</v>
      </c>
      <c r="I247">
        <v>0</v>
      </c>
      <c r="J247">
        <v>1</v>
      </c>
      <c r="K247">
        <v>0</v>
      </c>
      <c r="L247" t="s">
        <v>28</v>
      </c>
      <c r="M247">
        <v>4</v>
      </c>
      <c r="N247">
        <v>7</v>
      </c>
      <c r="O247">
        <v>126</v>
      </c>
      <c r="P247">
        <v>470</v>
      </c>
      <c r="Q247">
        <v>490</v>
      </c>
      <c r="R247" t="s">
        <v>31</v>
      </c>
      <c r="S247" t="s">
        <v>23</v>
      </c>
      <c r="T247" t="str">
        <f t="shared" si="25"/>
        <v>Wankhede Stadium</v>
      </c>
      <c r="U247" t="str">
        <f t="shared" si="26"/>
        <v>Mumbai</v>
      </c>
      <c r="V247" t="str">
        <f t="shared" si="27"/>
        <v>India</v>
      </c>
      <c r="W247">
        <f t="shared" si="28"/>
        <v>2011</v>
      </c>
      <c r="X247">
        <f t="shared" si="29"/>
        <v>5</v>
      </c>
      <c r="Y247" t="str">
        <f>VLOOKUP(C247, Team_Lookup!$A:$C, 2, FALSE)</f>
        <v>Mumbai Indians</v>
      </c>
      <c r="Z247" t="str">
        <f>VLOOKUP(C247, Team_Lookup!$A:$C, 3, FALSE)</f>
        <v>MI</v>
      </c>
      <c r="AA247" t="str">
        <f>VLOOKUP(D247, Team_Lookup!$A:$C, 2, FALSE)</f>
        <v>Kolkata Knight Riders</v>
      </c>
      <c r="AB247" t="str">
        <f>VLOOKUP(G247, Team_Lookup!$A:$C, 2, FALSE)</f>
        <v>Mumbai Indians</v>
      </c>
      <c r="AC247" t="str">
        <f>VLOOKUP(N247, Team_Lookup!$A:$C, 2, FALSE)</f>
        <v>Mumbai Indians</v>
      </c>
      <c r="AD247" t="str">
        <f t="shared" si="30"/>
        <v>Standard</v>
      </c>
      <c r="AE247" t="str">
        <f t="shared" si="31"/>
        <v>Chasing</v>
      </c>
      <c r="AF247">
        <f t="shared" si="32"/>
        <v>1</v>
      </c>
      <c r="AJ247" s="6"/>
    </row>
    <row r="248" spans="1:36" x14ac:dyDescent="0.35">
      <c r="A248">
        <v>501275</v>
      </c>
      <c r="B248" s="1">
        <v>40690</v>
      </c>
      <c r="C248">
        <v>2</v>
      </c>
      <c r="D248">
        <v>7</v>
      </c>
      <c r="E248">
        <v>4</v>
      </c>
      <c r="F248" t="s">
        <v>38</v>
      </c>
      <c r="G248">
        <v>7</v>
      </c>
      <c r="H248" t="s">
        <v>20</v>
      </c>
      <c r="I248">
        <v>0</v>
      </c>
      <c r="J248">
        <v>1</v>
      </c>
      <c r="K248">
        <v>0</v>
      </c>
      <c r="L248" t="s">
        <v>21</v>
      </c>
      <c r="M248">
        <v>43</v>
      </c>
      <c r="N248">
        <v>2</v>
      </c>
      <c r="O248">
        <v>162</v>
      </c>
      <c r="P248">
        <v>470</v>
      </c>
      <c r="Q248">
        <v>490</v>
      </c>
      <c r="R248" t="s">
        <v>39</v>
      </c>
      <c r="S248" t="s">
        <v>23</v>
      </c>
      <c r="T248" t="str">
        <f t="shared" si="25"/>
        <v>Ma Chidambaram Stadium, Chepauk</v>
      </c>
      <c r="U248" t="str">
        <f t="shared" si="26"/>
        <v>Chennai</v>
      </c>
      <c r="V248" t="str">
        <f t="shared" si="27"/>
        <v>India</v>
      </c>
      <c r="W248">
        <f t="shared" si="28"/>
        <v>2011</v>
      </c>
      <c r="X248">
        <f t="shared" si="29"/>
        <v>5</v>
      </c>
      <c r="Y248" t="str">
        <f>VLOOKUP(C248, Team_Lookup!$A:$C, 2, FALSE)</f>
        <v>Royal Challengers Bangalore</v>
      </c>
      <c r="Z248" t="str">
        <f>VLOOKUP(C248, Team_Lookup!$A:$C, 3, FALSE)</f>
        <v>RCB</v>
      </c>
      <c r="AA248" t="str">
        <f>VLOOKUP(D248, Team_Lookup!$A:$C, 2, FALSE)</f>
        <v>Mumbai Indians</v>
      </c>
      <c r="AB248" t="str">
        <f>VLOOKUP(G248, Team_Lookup!$A:$C, 2, FALSE)</f>
        <v>Mumbai Indians</v>
      </c>
      <c r="AC248" t="str">
        <f>VLOOKUP(N248, Team_Lookup!$A:$C, 2, FALSE)</f>
        <v>Royal Challengers Bangalore</v>
      </c>
      <c r="AD248" t="str">
        <f t="shared" si="30"/>
        <v>Standard</v>
      </c>
      <c r="AE248" t="str">
        <f t="shared" si="31"/>
        <v>Defending</v>
      </c>
      <c r="AF248">
        <f t="shared" si="32"/>
        <v>0</v>
      </c>
      <c r="AJ248" s="6"/>
    </row>
    <row r="249" spans="1:36" x14ac:dyDescent="0.35">
      <c r="A249">
        <v>501276</v>
      </c>
      <c r="B249" s="1">
        <v>40691</v>
      </c>
      <c r="C249">
        <v>3</v>
      </c>
      <c r="D249">
        <v>2</v>
      </c>
      <c r="E249">
        <v>4</v>
      </c>
      <c r="F249" t="s">
        <v>38</v>
      </c>
      <c r="G249">
        <v>3</v>
      </c>
      <c r="H249" t="s">
        <v>25</v>
      </c>
      <c r="I249">
        <v>0</v>
      </c>
      <c r="J249">
        <v>1</v>
      </c>
      <c r="K249">
        <v>0</v>
      </c>
      <c r="L249" t="s">
        <v>21</v>
      </c>
      <c r="M249">
        <v>58</v>
      </c>
      <c r="N249">
        <v>3</v>
      </c>
      <c r="O249">
        <v>185</v>
      </c>
      <c r="P249">
        <v>470</v>
      </c>
      <c r="Q249">
        <v>490</v>
      </c>
      <c r="R249" t="s">
        <v>39</v>
      </c>
      <c r="S249" t="s">
        <v>23</v>
      </c>
      <c r="T249" t="str">
        <f t="shared" si="25"/>
        <v>Ma Chidambaram Stadium, Chepauk</v>
      </c>
      <c r="U249" t="str">
        <f t="shared" si="26"/>
        <v>Chennai</v>
      </c>
      <c r="V249" t="str">
        <f t="shared" si="27"/>
        <v>India</v>
      </c>
      <c r="W249">
        <f t="shared" si="28"/>
        <v>2011</v>
      </c>
      <c r="X249">
        <f t="shared" si="29"/>
        <v>5</v>
      </c>
      <c r="Y249" t="str">
        <f>VLOOKUP(C249, Team_Lookup!$A:$C, 2, FALSE)</f>
        <v>Chennai Super Kings</v>
      </c>
      <c r="Z249" t="str">
        <f>VLOOKUP(C249, Team_Lookup!$A:$C, 3, FALSE)</f>
        <v>CSK</v>
      </c>
      <c r="AA249" t="str">
        <f>VLOOKUP(D249, Team_Lookup!$A:$C, 2, FALSE)</f>
        <v>Royal Challengers Bangalore</v>
      </c>
      <c r="AB249" t="str">
        <f>VLOOKUP(G249, Team_Lookup!$A:$C, 2, FALSE)</f>
        <v>Chennai Super Kings</v>
      </c>
      <c r="AC249" t="str">
        <f>VLOOKUP(N249, Team_Lookup!$A:$C, 2, FALSE)</f>
        <v>Chennai Super Kings</v>
      </c>
      <c r="AD249" t="str">
        <f t="shared" si="30"/>
        <v>Standard</v>
      </c>
      <c r="AE249" t="str">
        <f t="shared" si="31"/>
        <v>Defending</v>
      </c>
      <c r="AF249">
        <f t="shared" si="32"/>
        <v>1</v>
      </c>
      <c r="AJ249" s="6"/>
    </row>
    <row r="250" spans="1:36" x14ac:dyDescent="0.35">
      <c r="A250">
        <v>548311</v>
      </c>
      <c r="B250" s="1">
        <v>41003</v>
      </c>
      <c r="C250">
        <v>3</v>
      </c>
      <c r="D250">
        <v>7</v>
      </c>
      <c r="E250">
        <v>5</v>
      </c>
      <c r="F250" t="s">
        <v>38</v>
      </c>
      <c r="G250">
        <v>7</v>
      </c>
      <c r="H250" t="s">
        <v>20</v>
      </c>
      <c r="I250">
        <v>0</v>
      </c>
      <c r="J250">
        <v>1</v>
      </c>
      <c r="K250">
        <v>0</v>
      </c>
      <c r="L250" t="s">
        <v>28</v>
      </c>
      <c r="M250">
        <v>8</v>
      </c>
      <c r="N250">
        <v>7</v>
      </c>
      <c r="O250">
        <v>304</v>
      </c>
      <c r="P250">
        <v>494</v>
      </c>
      <c r="Q250">
        <v>490</v>
      </c>
      <c r="R250" t="s">
        <v>39</v>
      </c>
      <c r="S250" t="s">
        <v>23</v>
      </c>
      <c r="T250" t="str">
        <f t="shared" si="25"/>
        <v>Ma Chidambaram Stadium, Chepauk</v>
      </c>
      <c r="U250" t="str">
        <f t="shared" si="26"/>
        <v>Chennai</v>
      </c>
      <c r="V250" t="str">
        <f t="shared" si="27"/>
        <v>India</v>
      </c>
      <c r="W250">
        <f t="shared" si="28"/>
        <v>2012</v>
      </c>
      <c r="X250">
        <f t="shared" si="29"/>
        <v>4</v>
      </c>
      <c r="Y250" t="str">
        <f>VLOOKUP(C250, Team_Lookup!$A:$C, 2, FALSE)</f>
        <v>Chennai Super Kings</v>
      </c>
      <c r="Z250" t="str">
        <f>VLOOKUP(C250, Team_Lookup!$A:$C, 3, FALSE)</f>
        <v>CSK</v>
      </c>
      <c r="AA250" t="str">
        <f>VLOOKUP(D250, Team_Lookup!$A:$C, 2, FALSE)</f>
        <v>Mumbai Indians</v>
      </c>
      <c r="AB250" t="str">
        <f>VLOOKUP(G250, Team_Lookup!$A:$C, 2, FALSE)</f>
        <v>Mumbai Indians</v>
      </c>
      <c r="AC250" t="str">
        <f>VLOOKUP(N250, Team_Lookup!$A:$C, 2, FALSE)</f>
        <v>Mumbai Indians</v>
      </c>
      <c r="AD250" t="str">
        <f t="shared" si="30"/>
        <v>Standard</v>
      </c>
      <c r="AE250" t="str">
        <f t="shared" si="31"/>
        <v>Chasing</v>
      </c>
      <c r="AF250">
        <f t="shared" si="32"/>
        <v>1</v>
      </c>
      <c r="AJ250" s="6"/>
    </row>
    <row r="251" spans="1:36" x14ac:dyDescent="0.35">
      <c r="A251">
        <v>548312</v>
      </c>
      <c r="B251" s="1">
        <v>41004</v>
      </c>
      <c r="C251">
        <v>1</v>
      </c>
      <c r="D251">
        <v>6</v>
      </c>
      <c r="E251">
        <v>5</v>
      </c>
      <c r="F251" t="s">
        <v>32</v>
      </c>
      <c r="G251">
        <v>6</v>
      </c>
      <c r="H251" t="s">
        <v>20</v>
      </c>
      <c r="I251">
        <v>0</v>
      </c>
      <c r="J251">
        <v>1</v>
      </c>
      <c r="K251">
        <v>0</v>
      </c>
      <c r="L251" t="s">
        <v>28</v>
      </c>
      <c r="M251">
        <v>8</v>
      </c>
      <c r="N251">
        <v>6</v>
      </c>
      <c r="O251">
        <v>29</v>
      </c>
      <c r="P251">
        <v>483</v>
      </c>
      <c r="Q251">
        <v>482</v>
      </c>
      <c r="R251" t="s">
        <v>33</v>
      </c>
      <c r="S251" t="s">
        <v>23</v>
      </c>
      <c r="T251" t="str">
        <f t="shared" si="25"/>
        <v>Eden Gardens</v>
      </c>
      <c r="U251" t="str">
        <f t="shared" si="26"/>
        <v>Kolkata</v>
      </c>
      <c r="V251" t="str">
        <f t="shared" si="27"/>
        <v>India</v>
      </c>
      <c r="W251">
        <f t="shared" si="28"/>
        <v>2012</v>
      </c>
      <c r="X251">
        <f t="shared" si="29"/>
        <v>4</v>
      </c>
      <c r="Y251" t="str">
        <f>VLOOKUP(C251, Team_Lookup!$A:$C, 2, FALSE)</f>
        <v>Kolkata Knight Riders</v>
      </c>
      <c r="Z251" t="str">
        <f>VLOOKUP(C251, Team_Lookup!$A:$C, 3, FALSE)</f>
        <v>KKR</v>
      </c>
      <c r="AA251" t="str">
        <f>VLOOKUP(D251, Team_Lookup!$A:$C, 2, FALSE)</f>
        <v>Delhi Daredevils</v>
      </c>
      <c r="AB251" t="str">
        <f>VLOOKUP(G251, Team_Lookup!$A:$C, 2, FALSE)</f>
        <v>Delhi Daredevils</v>
      </c>
      <c r="AC251" t="str">
        <f>VLOOKUP(N251, Team_Lookup!$A:$C, 2, FALSE)</f>
        <v>Delhi Daredevils</v>
      </c>
      <c r="AD251" t="str">
        <f t="shared" si="30"/>
        <v>Standard</v>
      </c>
      <c r="AE251" t="str">
        <f t="shared" si="31"/>
        <v>Chasing</v>
      </c>
      <c r="AF251">
        <f t="shared" si="32"/>
        <v>1</v>
      </c>
      <c r="AJ251" s="6"/>
    </row>
    <row r="252" spans="1:36" x14ac:dyDescent="0.35">
      <c r="A252">
        <v>548313</v>
      </c>
      <c r="B252" s="1">
        <v>41005</v>
      </c>
      <c r="C252">
        <v>7</v>
      </c>
      <c r="D252">
        <v>10</v>
      </c>
      <c r="E252">
        <v>5</v>
      </c>
      <c r="F252" t="s">
        <v>30</v>
      </c>
      <c r="G252">
        <v>7</v>
      </c>
      <c r="H252" t="s">
        <v>20</v>
      </c>
      <c r="I252">
        <v>0</v>
      </c>
      <c r="J252">
        <v>1</v>
      </c>
      <c r="K252">
        <v>0</v>
      </c>
      <c r="L252" t="s">
        <v>21</v>
      </c>
      <c r="M252">
        <v>28</v>
      </c>
      <c r="N252">
        <v>10</v>
      </c>
      <c r="O252">
        <v>306</v>
      </c>
      <c r="P252">
        <v>495</v>
      </c>
      <c r="Q252">
        <v>490</v>
      </c>
      <c r="R252" t="s">
        <v>31</v>
      </c>
      <c r="S252" t="s">
        <v>23</v>
      </c>
      <c r="T252" t="str">
        <f t="shared" si="25"/>
        <v>Wankhede Stadium</v>
      </c>
      <c r="U252" t="str">
        <f t="shared" si="26"/>
        <v>Mumbai</v>
      </c>
      <c r="V252" t="str">
        <f t="shared" si="27"/>
        <v>India</v>
      </c>
      <c r="W252">
        <f t="shared" si="28"/>
        <v>2012</v>
      </c>
      <c r="X252">
        <f t="shared" si="29"/>
        <v>4</v>
      </c>
      <c r="Y252" t="str">
        <f>VLOOKUP(C252, Team_Lookup!$A:$C, 2, FALSE)</f>
        <v>Mumbai Indians</v>
      </c>
      <c r="Z252" t="str">
        <f>VLOOKUP(C252, Team_Lookup!$A:$C, 3, FALSE)</f>
        <v>MI</v>
      </c>
      <c r="AA252" t="str">
        <f>VLOOKUP(D252, Team_Lookup!$A:$C, 2, FALSE)</f>
        <v>Pune Warriors</v>
      </c>
      <c r="AB252" t="str">
        <f>VLOOKUP(G252, Team_Lookup!$A:$C, 2, FALSE)</f>
        <v>Mumbai Indians</v>
      </c>
      <c r="AC252" t="str">
        <f>VLOOKUP(N252, Team_Lookup!$A:$C, 2, FALSE)</f>
        <v>Pune Warriors</v>
      </c>
      <c r="AD252" t="str">
        <f t="shared" si="30"/>
        <v>Standard</v>
      </c>
      <c r="AE252" t="str">
        <f t="shared" si="31"/>
        <v>Defending</v>
      </c>
      <c r="AF252">
        <f t="shared" si="32"/>
        <v>0</v>
      </c>
      <c r="AJ252" s="6"/>
    </row>
    <row r="253" spans="1:36" x14ac:dyDescent="0.35">
      <c r="A253">
        <v>548314</v>
      </c>
      <c r="B253" s="1">
        <v>41005</v>
      </c>
      <c r="C253">
        <v>5</v>
      </c>
      <c r="D253">
        <v>4</v>
      </c>
      <c r="E253">
        <v>5</v>
      </c>
      <c r="F253" t="s">
        <v>34</v>
      </c>
      <c r="G253">
        <v>4</v>
      </c>
      <c r="H253" t="s">
        <v>20</v>
      </c>
      <c r="I253">
        <v>0</v>
      </c>
      <c r="J253">
        <v>1</v>
      </c>
      <c r="K253">
        <v>0</v>
      </c>
      <c r="L253" t="s">
        <v>21</v>
      </c>
      <c r="M253">
        <v>31</v>
      </c>
      <c r="N253">
        <v>5</v>
      </c>
      <c r="O253">
        <v>85</v>
      </c>
      <c r="P253">
        <v>474</v>
      </c>
      <c r="Q253">
        <v>488</v>
      </c>
      <c r="R253" t="s">
        <v>35</v>
      </c>
      <c r="S253" t="s">
        <v>23</v>
      </c>
      <c r="T253" t="str">
        <f t="shared" si="25"/>
        <v>Sawai Mansingh Stadium</v>
      </c>
      <c r="U253" t="str">
        <f t="shared" si="26"/>
        <v>Jaipur</v>
      </c>
      <c r="V253" t="str">
        <f t="shared" si="27"/>
        <v>India</v>
      </c>
      <c r="W253">
        <f t="shared" si="28"/>
        <v>2012</v>
      </c>
      <c r="X253">
        <f t="shared" si="29"/>
        <v>4</v>
      </c>
      <c r="Y253" t="str">
        <f>VLOOKUP(C253, Team_Lookup!$A:$C, 2, FALSE)</f>
        <v>Rajasthan Royals</v>
      </c>
      <c r="Z253" t="str">
        <f>VLOOKUP(C253, Team_Lookup!$A:$C, 3, FALSE)</f>
        <v>RR</v>
      </c>
      <c r="AA253" t="str">
        <f>VLOOKUP(D253, Team_Lookup!$A:$C, 2, FALSE)</f>
        <v>Kings XI Punjab</v>
      </c>
      <c r="AB253" t="str">
        <f>VLOOKUP(G253, Team_Lookup!$A:$C, 2, FALSE)</f>
        <v>Kings XI Punjab</v>
      </c>
      <c r="AC253" t="str">
        <f>VLOOKUP(N253, Team_Lookup!$A:$C, 2, FALSE)</f>
        <v>Rajasthan Royals</v>
      </c>
      <c r="AD253" t="str">
        <f t="shared" si="30"/>
        <v>Standard</v>
      </c>
      <c r="AE253" t="str">
        <f t="shared" si="31"/>
        <v>Defending</v>
      </c>
      <c r="AF253">
        <f t="shared" si="32"/>
        <v>0</v>
      </c>
      <c r="AJ253" s="6"/>
    </row>
    <row r="254" spans="1:36" x14ac:dyDescent="0.35">
      <c r="A254">
        <v>548315</v>
      </c>
      <c r="B254" s="1">
        <v>41006</v>
      </c>
      <c r="C254">
        <v>2</v>
      </c>
      <c r="D254">
        <v>6</v>
      </c>
      <c r="E254">
        <v>5</v>
      </c>
      <c r="F254" t="s">
        <v>19</v>
      </c>
      <c r="G254">
        <v>6</v>
      </c>
      <c r="H254" t="s">
        <v>20</v>
      </c>
      <c r="I254">
        <v>0</v>
      </c>
      <c r="J254">
        <v>1</v>
      </c>
      <c r="K254">
        <v>0</v>
      </c>
      <c r="L254" t="s">
        <v>21</v>
      </c>
      <c r="M254">
        <v>20</v>
      </c>
      <c r="N254">
        <v>2</v>
      </c>
      <c r="O254">
        <v>110</v>
      </c>
      <c r="P254">
        <v>483</v>
      </c>
      <c r="Q254">
        <v>489</v>
      </c>
      <c r="R254" t="s">
        <v>22</v>
      </c>
      <c r="S254" t="s">
        <v>23</v>
      </c>
      <c r="T254" t="str">
        <f t="shared" si="25"/>
        <v>M Chinnaswamy Stadium</v>
      </c>
      <c r="U254" t="str">
        <f t="shared" si="26"/>
        <v>Bangalore</v>
      </c>
      <c r="V254" t="str">
        <f t="shared" si="27"/>
        <v>India</v>
      </c>
      <c r="W254">
        <f t="shared" si="28"/>
        <v>2012</v>
      </c>
      <c r="X254">
        <f t="shared" si="29"/>
        <v>4</v>
      </c>
      <c r="Y254" t="str">
        <f>VLOOKUP(C254, Team_Lookup!$A:$C, 2, FALSE)</f>
        <v>Royal Challengers Bangalore</v>
      </c>
      <c r="Z254" t="str">
        <f>VLOOKUP(C254, Team_Lookup!$A:$C, 3, FALSE)</f>
        <v>RCB</v>
      </c>
      <c r="AA254" t="str">
        <f>VLOOKUP(D254, Team_Lookup!$A:$C, 2, FALSE)</f>
        <v>Delhi Daredevils</v>
      </c>
      <c r="AB254" t="str">
        <f>VLOOKUP(G254, Team_Lookup!$A:$C, 2, FALSE)</f>
        <v>Delhi Daredevils</v>
      </c>
      <c r="AC254" t="str">
        <f>VLOOKUP(N254, Team_Lookup!$A:$C, 2, FALSE)</f>
        <v>Royal Challengers Bangalore</v>
      </c>
      <c r="AD254" t="str">
        <f t="shared" si="30"/>
        <v>Standard</v>
      </c>
      <c r="AE254" t="str">
        <f t="shared" si="31"/>
        <v>Defending</v>
      </c>
      <c r="AF254">
        <f t="shared" si="32"/>
        <v>0</v>
      </c>
      <c r="AJ254" s="6"/>
    </row>
    <row r="255" spans="1:36" x14ac:dyDescent="0.35">
      <c r="A255">
        <v>548316</v>
      </c>
      <c r="B255" s="1">
        <v>41006</v>
      </c>
      <c r="C255">
        <v>8</v>
      </c>
      <c r="D255">
        <v>3</v>
      </c>
      <c r="E255">
        <v>5</v>
      </c>
      <c r="F255" t="s">
        <v>74</v>
      </c>
      <c r="G255">
        <v>8</v>
      </c>
      <c r="H255" t="s">
        <v>20</v>
      </c>
      <c r="I255">
        <v>0</v>
      </c>
      <c r="J255">
        <v>1</v>
      </c>
      <c r="K255">
        <v>0</v>
      </c>
      <c r="L255" t="s">
        <v>21</v>
      </c>
      <c r="M255">
        <v>74</v>
      </c>
      <c r="N255">
        <v>3</v>
      </c>
      <c r="O255">
        <v>35</v>
      </c>
      <c r="P255">
        <v>494</v>
      </c>
      <c r="Q255">
        <v>482</v>
      </c>
      <c r="R255" t="s">
        <v>75</v>
      </c>
      <c r="S255" t="s">
        <v>23</v>
      </c>
      <c r="T255" t="str">
        <f t="shared" si="25"/>
        <v>Dr. Y.S. Rajasekhara Reddy Aca-Vdca Cricket Stadium</v>
      </c>
      <c r="U255" t="str">
        <f t="shared" si="26"/>
        <v>Visakhapatnam</v>
      </c>
      <c r="V255" t="str">
        <f t="shared" si="27"/>
        <v>India</v>
      </c>
      <c r="W255">
        <f t="shared" si="28"/>
        <v>2012</v>
      </c>
      <c r="X255">
        <f t="shared" si="29"/>
        <v>4</v>
      </c>
      <c r="Y255" t="str">
        <f>VLOOKUP(C255, Team_Lookup!$A:$C, 2, FALSE)</f>
        <v>Deccan Chargers</v>
      </c>
      <c r="Z255" t="str">
        <f>VLOOKUP(C255, Team_Lookup!$A:$C, 3, FALSE)</f>
        <v>DC</v>
      </c>
      <c r="AA255" t="str">
        <f>VLOOKUP(D255, Team_Lookup!$A:$C, 2, FALSE)</f>
        <v>Chennai Super Kings</v>
      </c>
      <c r="AB255" t="str">
        <f>VLOOKUP(G255, Team_Lookup!$A:$C, 2, FALSE)</f>
        <v>Deccan Chargers</v>
      </c>
      <c r="AC255" t="str">
        <f>VLOOKUP(N255, Team_Lookup!$A:$C, 2, FALSE)</f>
        <v>Chennai Super Kings</v>
      </c>
      <c r="AD255" t="str">
        <f t="shared" si="30"/>
        <v>Standard</v>
      </c>
      <c r="AE255" t="str">
        <f t="shared" si="31"/>
        <v>Defending</v>
      </c>
      <c r="AF255">
        <f t="shared" si="32"/>
        <v>0</v>
      </c>
      <c r="AJ255" s="6"/>
    </row>
    <row r="256" spans="1:36" x14ac:dyDescent="0.35">
      <c r="A256">
        <v>548317</v>
      </c>
      <c r="B256" s="1">
        <v>41007</v>
      </c>
      <c r="C256">
        <v>5</v>
      </c>
      <c r="D256">
        <v>1</v>
      </c>
      <c r="E256">
        <v>5</v>
      </c>
      <c r="F256" t="s">
        <v>34</v>
      </c>
      <c r="G256">
        <v>1</v>
      </c>
      <c r="H256" t="s">
        <v>20</v>
      </c>
      <c r="I256">
        <v>0</v>
      </c>
      <c r="J256">
        <v>1</v>
      </c>
      <c r="K256">
        <v>0</v>
      </c>
      <c r="L256" t="s">
        <v>21</v>
      </c>
      <c r="M256">
        <v>22</v>
      </c>
      <c r="N256">
        <v>5</v>
      </c>
      <c r="O256">
        <v>104</v>
      </c>
      <c r="P256">
        <v>474</v>
      </c>
      <c r="Q256">
        <v>496</v>
      </c>
      <c r="R256" t="s">
        <v>35</v>
      </c>
      <c r="S256" t="s">
        <v>23</v>
      </c>
      <c r="T256" t="str">
        <f t="shared" si="25"/>
        <v>Sawai Mansingh Stadium</v>
      </c>
      <c r="U256" t="str">
        <f t="shared" si="26"/>
        <v>Jaipur</v>
      </c>
      <c r="V256" t="str">
        <f t="shared" si="27"/>
        <v>India</v>
      </c>
      <c r="W256">
        <f t="shared" si="28"/>
        <v>2012</v>
      </c>
      <c r="X256">
        <f t="shared" si="29"/>
        <v>4</v>
      </c>
      <c r="Y256" t="str">
        <f>VLOOKUP(C256, Team_Lookup!$A:$C, 2, FALSE)</f>
        <v>Rajasthan Royals</v>
      </c>
      <c r="Z256" t="str">
        <f>VLOOKUP(C256, Team_Lookup!$A:$C, 3, FALSE)</f>
        <v>RR</v>
      </c>
      <c r="AA256" t="str">
        <f>VLOOKUP(D256, Team_Lookup!$A:$C, 2, FALSE)</f>
        <v>Kolkata Knight Riders</v>
      </c>
      <c r="AB256" t="str">
        <f>VLOOKUP(G256, Team_Lookup!$A:$C, 2, FALSE)</f>
        <v>Kolkata Knight Riders</v>
      </c>
      <c r="AC256" t="str">
        <f>VLOOKUP(N256, Team_Lookup!$A:$C, 2, FALSE)</f>
        <v>Rajasthan Royals</v>
      </c>
      <c r="AD256" t="str">
        <f t="shared" si="30"/>
        <v>Standard</v>
      </c>
      <c r="AE256" t="str">
        <f t="shared" si="31"/>
        <v>Defending</v>
      </c>
      <c r="AF256">
        <f t="shared" si="32"/>
        <v>0</v>
      </c>
      <c r="AJ256" s="6"/>
    </row>
    <row r="257" spans="1:36" x14ac:dyDescent="0.35">
      <c r="A257">
        <v>548318</v>
      </c>
      <c r="B257" s="1">
        <v>41007</v>
      </c>
      <c r="C257">
        <v>10</v>
      </c>
      <c r="D257">
        <v>4</v>
      </c>
      <c r="E257">
        <v>5</v>
      </c>
      <c r="F257" t="s">
        <v>76</v>
      </c>
      <c r="G257">
        <v>10</v>
      </c>
      <c r="H257" t="s">
        <v>25</v>
      </c>
      <c r="I257">
        <v>0</v>
      </c>
      <c r="J257">
        <v>1</v>
      </c>
      <c r="K257">
        <v>0</v>
      </c>
      <c r="L257" t="s">
        <v>21</v>
      </c>
      <c r="M257">
        <v>22</v>
      </c>
      <c r="N257">
        <v>10</v>
      </c>
      <c r="O257">
        <v>307</v>
      </c>
      <c r="P257">
        <v>491</v>
      </c>
      <c r="Q257">
        <v>490</v>
      </c>
      <c r="R257" t="s">
        <v>77</v>
      </c>
      <c r="S257" t="s">
        <v>23</v>
      </c>
      <c r="T257" t="str">
        <f t="shared" si="25"/>
        <v>Subrata Roy Sahara Stadium</v>
      </c>
      <c r="U257" t="str">
        <f t="shared" si="26"/>
        <v>Pune</v>
      </c>
      <c r="V257" t="str">
        <f t="shared" si="27"/>
        <v>India</v>
      </c>
      <c r="W257">
        <f t="shared" si="28"/>
        <v>2012</v>
      </c>
      <c r="X257">
        <f t="shared" si="29"/>
        <v>4</v>
      </c>
      <c r="Y257" t="str">
        <f>VLOOKUP(C257, Team_Lookup!$A:$C, 2, FALSE)</f>
        <v>Pune Warriors</v>
      </c>
      <c r="Z257" t="str">
        <f>VLOOKUP(C257, Team_Lookup!$A:$C, 3, FALSE)</f>
        <v>PW</v>
      </c>
      <c r="AA257" t="str">
        <f>VLOOKUP(D257, Team_Lookup!$A:$C, 2, FALSE)</f>
        <v>Kings XI Punjab</v>
      </c>
      <c r="AB257" t="str">
        <f>VLOOKUP(G257, Team_Lookup!$A:$C, 2, FALSE)</f>
        <v>Pune Warriors</v>
      </c>
      <c r="AC257" t="str">
        <f>VLOOKUP(N257, Team_Lookup!$A:$C, 2, FALSE)</f>
        <v>Pune Warriors</v>
      </c>
      <c r="AD257" t="str">
        <f t="shared" si="30"/>
        <v>Standard</v>
      </c>
      <c r="AE257" t="str">
        <f t="shared" si="31"/>
        <v>Defending</v>
      </c>
      <c r="AF257">
        <f t="shared" si="32"/>
        <v>1</v>
      </c>
      <c r="AJ257" s="6"/>
    </row>
    <row r="258" spans="1:36" x14ac:dyDescent="0.35">
      <c r="A258">
        <v>548319</v>
      </c>
      <c r="B258" s="1">
        <v>41008</v>
      </c>
      <c r="C258">
        <v>8</v>
      </c>
      <c r="D258">
        <v>7</v>
      </c>
      <c r="E258">
        <v>5</v>
      </c>
      <c r="F258" t="s">
        <v>74</v>
      </c>
      <c r="G258">
        <v>8</v>
      </c>
      <c r="H258" t="s">
        <v>25</v>
      </c>
      <c r="I258">
        <v>0</v>
      </c>
      <c r="J258">
        <v>1</v>
      </c>
      <c r="K258">
        <v>0</v>
      </c>
      <c r="L258" t="s">
        <v>28</v>
      </c>
      <c r="M258">
        <v>5</v>
      </c>
      <c r="N258">
        <v>7</v>
      </c>
      <c r="O258">
        <v>57</v>
      </c>
      <c r="P258">
        <v>495</v>
      </c>
      <c r="Q258">
        <v>494</v>
      </c>
      <c r="R258" t="s">
        <v>75</v>
      </c>
      <c r="S258" t="s">
        <v>23</v>
      </c>
      <c r="T258" t="str">
        <f t="shared" si="25"/>
        <v>Dr. Y.S. Rajasekhara Reddy Aca-Vdca Cricket Stadium</v>
      </c>
      <c r="U258" t="str">
        <f t="shared" si="26"/>
        <v>Visakhapatnam</v>
      </c>
      <c r="V258" t="str">
        <f t="shared" si="27"/>
        <v>India</v>
      </c>
      <c r="W258">
        <f t="shared" si="28"/>
        <v>2012</v>
      </c>
      <c r="X258">
        <f t="shared" si="29"/>
        <v>4</v>
      </c>
      <c r="Y258" t="str">
        <f>VLOOKUP(C258, Team_Lookup!$A:$C, 2, FALSE)</f>
        <v>Deccan Chargers</v>
      </c>
      <c r="Z258" t="str">
        <f>VLOOKUP(C258, Team_Lookup!$A:$C, 3, FALSE)</f>
        <v>DC</v>
      </c>
      <c r="AA258" t="str">
        <f>VLOOKUP(D258, Team_Lookup!$A:$C, 2, FALSE)</f>
        <v>Mumbai Indians</v>
      </c>
      <c r="AB258" t="str">
        <f>VLOOKUP(G258, Team_Lookup!$A:$C, 2, FALSE)</f>
        <v>Deccan Chargers</v>
      </c>
      <c r="AC258" t="str">
        <f>VLOOKUP(N258, Team_Lookup!$A:$C, 2, FALSE)</f>
        <v>Mumbai Indians</v>
      </c>
      <c r="AD258" t="str">
        <f t="shared" si="30"/>
        <v>Standard</v>
      </c>
      <c r="AE258" t="str">
        <f t="shared" si="31"/>
        <v>Chasing</v>
      </c>
      <c r="AF258">
        <f t="shared" si="32"/>
        <v>0</v>
      </c>
      <c r="AJ258" s="6"/>
    </row>
    <row r="259" spans="1:36" x14ac:dyDescent="0.35">
      <c r="A259">
        <v>548320</v>
      </c>
      <c r="B259" s="1">
        <v>41009</v>
      </c>
      <c r="C259">
        <v>2</v>
      </c>
      <c r="D259">
        <v>1</v>
      </c>
      <c r="E259">
        <v>5</v>
      </c>
      <c r="F259" t="s">
        <v>19</v>
      </c>
      <c r="G259">
        <v>2</v>
      </c>
      <c r="H259" t="s">
        <v>20</v>
      </c>
      <c r="I259">
        <v>0</v>
      </c>
      <c r="J259">
        <v>1</v>
      </c>
      <c r="K259">
        <v>0</v>
      </c>
      <c r="L259" t="s">
        <v>21</v>
      </c>
      <c r="M259">
        <v>42</v>
      </c>
      <c r="N259">
        <v>1</v>
      </c>
      <c r="O259">
        <v>151</v>
      </c>
      <c r="P259">
        <v>489</v>
      </c>
      <c r="Q259">
        <v>518</v>
      </c>
      <c r="R259" t="s">
        <v>22</v>
      </c>
      <c r="S259" t="s">
        <v>23</v>
      </c>
      <c r="T259" t="str">
        <f t="shared" ref="T259:T322" si="33">PROPER(TRIM(F259))</f>
        <v>M Chinnaswamy Stadium</v>
      </c>
      <c r="U259" t="str">
        <f t="shared" ref="U259:U322" si="34">PROPER(TRIM(R259))</f>
        <v>Bangalore</v>
      </c>
      <c r="V259" t="str">
        <f t="shared" ref="V259:V322" si="35">PROPER(TRIM(S259))</f>
        <v>India</v>
      </c>
      <c r="W259">
        <f t="shared" ref="W259:W322" si="36">YEAR(B259)</f>
        <v>2012</v>
      </c>
      <c r="X259">
        <f t="shared" ref="X259:X322" si="37">MONTH(B259)</f>
        <v>4</v>
      </c>
      <c r="Y259" t="str">
        <f>VLOOKUP(C259, Team_Lookup!$A:$C, 2, FALSE)</f>
        <v>Royal Challengers Bangalore</v>
      </c>
      <c r="Z259" t="str">
        <f>VLOOKUP(C259, Team_Lookup!$A:$C, 3, FALSE)</f>
        <v>RCB</v>
      </c>
      <c r="AA259" t="str">
        <f>VLOOKUP(D259, Team_Lookup!$A:$C, 2, FALSE)</f>
        <v>Kolkata Knight Riders</v>
      </c>
      <c r="AB259" t="str">
        <f>VLOOKUP(G259, Team_Lookup!$A:$C, 2, FALSE)</f>
        <v>Royal Challengers Bangalore</v>
      </c>
      <c r="AC259" t="str">
        <f>VLOOKUP(N259, Team_Lookup!$A:$C, 2, FALSE)</f>
        <v>Kolkata Knight Riders</v>
      </c>
      <c r="AD259" t="str">
        <f t="shared" ref="AD259:AD322" si="38">IF(OR(J259=0, OR(L259="Tie", L259="No Result")), "Non-Standard", "Standard")</f>
        <v>Standard</v>
      </c>
      <c r="AE259" t="str">
        <f t="shared" ref="AE259:AE322" si="39">IF(AND(J259=1, L259="by wickets"), "Chasing",
   IF(AND(J259=1, L259="by runs"), "Defending", "Other"))</f>
        <v>Defending</v>
      </c>
      <c r="AF259">
        <f t="shared" ref="AF259:AF322" si="40">IF(G259=N259,1,0)</f>
        <v>0</v>
      </c>
      <c r="AJ259" s="6"/>
    </row>
    <row r="260" spans="1:36" x14ac:dyDescent="0.35">
      <c r="A260">
        <v>548321</v>
      </c>
      <c r="B260" s="1">
        <v>41009</v>
      </c>
      <c r="C260">
        <v>6</v>
      </c>
      <c r="D260">
        <v>3</v>
      </c>
      <c r="E260">
        <v>5</v>
      </c>
      <c r="F260" t="s">
        <v>27</v>
      </c>
      <c r="G260">
        <v>6</v>
      </c>
      <c r="H260" t="s">
        <v>20</v>
      </c>
      <c r="I260">
        <v>0</v>
      </c>
      <c r="J260">
        <v>1</v>
      </c>
      <c r="K260">
        <v>0</v>
      </c>
      <c r="L260" t="s">
        <v>28</v>
      </c>
      <c r="M260">
        <v>8</v>
      </c>
      <c r="N260">
        <v>6</v>
      </c>
      <c r="O260">
        <v>190</v>
      </c>
      <c r="P260">
        <v>470</v>
      </c>
      <c r="Q260">
        <v>488</v>
      </c>
      <c r="R260" t="s">
        <v>29</v>
      </c>
      <c r="S260" t="s">
        <v>23</v>
      </c>
      <c r="T260" t="str">
        <f t="shared" si="33"/>
        <v>Feroz Shah Kotla</v>
      </c>
      <c r="U260" t="str">
        <f t="shared" si="34"/>
        <v>Delhi</v>
      </c>
      <c r="V260" t="str">
        <f t="shared" si="35"/>
        <v>India</v>
      </c>
      <c r="W260">
        <f t="shared" si="36"/>
        <v>2012</v>
      </c>
      <c r="X260">
        <f t="shared" si="37"/>
        <v>4</v>
      </c>
      <c r="Y260" t="str">
        <f>VLOOKUP(C260, Team_Lookup!$A:$C, 2, FALSE)</f>
        <v>Delhi Daredevils</v>
      </c>
      <c r="Z260" t="str">
        <f>VLOOKUP(C260, Team_Lookup!$A:$C, 3, FALSE)</f>
        <v>DD</v>
      </c>
      <c r="AA260" t="str">
        <f>VLOOKUP(D260, Team_Lookup!$A:$C, 2, FALSE)</f>
        <v>Chennai Super Kings</v>
      </c>
      <c r="AB260" t="str">
        <f>VLOOKUP(G260, Team_Lookup!$A:$C, 2, FALSE)</f>
        <v>Delhi Daredevils</v>
      </c>
      <c r="AC260" t="str">
        <f>VLOOKUP(N260, Team_Lookup!$A:$C, 2, FALSE)</f>
        <v>Delhi Daredevils</v>
      </c>
      <c r="AD260" t="str">
        <f t="shared" si="38"/>
        <v>Standard</v>
      </c>
      <c r="AE260" t="str">
        <f t="shared" si="39"/>
        <v>Chasing</v>
      </c>
      <c r="AF260">
        <f t="shared" si="40"/>
        <v>1</v>
      </c>
      <c r="AJ260" s="6"/>
    </row>
    <row r="261" spans="1:36" x14ac:dyDescent="0.35">
      <c r="A261">
        <v>548322</v>
      </c>
      <c r="B261" s="1">
        <v>41010</v>
      </c>
      <c r="C261">
        <v>7</v>
      </c>
      <c r="D261">
        <v>5</v>
      </c>
      <c r="E261">
        <v>5</v>
      </c>
      <c r="F261" t="s">
        <v>30</v>
      </c>
      <c r="G261">
        <v>5</v>
      </c>
      <c r="H261" t="s">
        <v>20</v>
      </c>
      <c r="I261">
        <v>0</v>
      </c>
      <c r="J261">
        <v>1</v>
      </c>
      <c r="K261">
        <v>0</v>
      </c>
      <c r="L261" t="s">
        <v>21</v>
      </c>
      <c r="M261">
        <v>27</v>
      </c>
      <c r="N261">
        <v>7</v>
      </c>
      <c r="O261">
        <v>221</v>
      </c>
      <c r="P261">
        <v>472</v>
      </c>
      <c r="Q261">
        <v>497</v>
      </c>
      <c r="R261" t="s">
        <v>31</v>
      </c>
      <c r="S261" t="s">
        <v>23</v>
      </c>
      <c r="T261" t="str">
        <f t="shared" si="33"/>
        <v>Wankhede Stadium</v>
      </c>
      <c r="U261" t="str">
        <f t="shared" si="34"/>
        <v>Mumbai</v>
      </c>
      <c r="V261" t="str">
        <f t="shared" si="35"/>
        <v>India</v>
      </c>
      <c r="W261">
        <f t="shared" si="36"/>
        <v>2012</v>
      </c>
      <c r="X261">
        <f t="shared" si="37"/>
        <v>4</v>
      </c>
      <c r="Y261" t="str">
        <f>VLOOKUP(C261, Team_Lookup!$A:$C, 2, FALSE)</f>
        <v>Mumbai Indians</v>
      </c>
      <c r="Z261" t="str">
        <f>VLOOKUP(C261, Team_Lookup!$A:$C, 3, FALSE)</f>
        <v>MI</v>
      </c>
      <c r="AA261" t="str">
        <f>VLOOKUP(D261, Team_Lookup!$A:$C, 2, FALSE)</f>
        <v>Rajasthan Royals</v>
      </c>
      <c r="AB261" t="str">
        <f>VLOOKUP(G261, Team_Lookup!$A:$C, 2, FALSE)</f>
        <v>Rajasthan Royals</v>
      </c>
      <c r="AC261" t="str">
        <f>VLOOKUP(N261, Team_Lookup!$A:$C, 2, FALSE)</f>
        <v>Mumbai Indians</v>
      </c>
      <c r="AD261" t="str">
        <f t="shared" si="38"/>
        <v>Standard</v>
      </c>
      <c r="AE261" t="str">
        <f t="shared" si="39"/>
        <v>Defending</v>
      </c>
      <c r="AF261">
        <f t="shared" si="40"/>
        <v>0</v>
      </c>
      <c r="AJ261" s="6"/>
    </row>
    <row r="262" spans="1:36" x14ac:dyDescent="0.35">
      <c r="A262">
        <v>548323</v>
      </c>
      <c r="B262" s="1">
        <v>41011</v>
      </c>
      <c r="C262">
        <v>3</v>
      </c>
      <c r="D262">
        <v>2</v>
      </c>
      <c r="E262">
        <v>5</v>
      </c>
      <c r="F262" t="s">
        <v>38</v>
      </c>
      <c r="G262">
        <v>2</v>
      </c>
      <c r="H262" t="s">
        <v>25</v>
      </c>
      <c r="I262">
        <v>0</v>
      </c>
      <c r="J262">
        <v>1</v>
      </c>
      <c r="K262">
        <v>0</v>
      </c>
      <c r="L262" t="s">
        <v>28</v>
      </c>
      <c r="M262">
        <v>5</v>
      </c>
      <c r="N262">
        <v>3</v>
      </c>
      <c r="O262">
        <v>303</v>
      </c>
      <c r="P262">
        <v>482</v>
      </c>
      <c r="Q262">
        <v>518</v>
      </c>
      <c r="R262" t="s">
        <v>39</v>
      </c>
      <c r="S262" t="s">
        <v>23</v>
      </c>
      <c r="T262" t="str">
        <f t="shared" si="33"/>
        <v>Ma Chidambaram Stadium, Chepauk</v>
      </c>
      <c r="U262" t="str">
        <f t="shared" si="34"/>
        <v>Chennai</v>
      </c>
      <c r="V262" t="str">
        <f t="shared" si="35"/>
        <v>India</v>
      </c>
      <c r="W262">
        <f t="shared" si="36"/>
        <v>2012</v>
      </c>
      <c r="X262">
        <f t="shared" si="37"/>
        <v>4</v>
      </c>
      <c r="Y262" t="str">
        <f>VLOOKUP(C262, Team_Lookup!$A:$C, 2, FALSE)</f>
        <v>Chennai Super Kings</v>
      </c>
      <c r="Z262" t="str">
        <f>VLOOKUP(C262, Team_Lookup!$A:$C, 3, FALSE)</f>
        <v>CSK</v>
      </c>
      <c r="AA262" t="str">
        <f>VLOOKUP(D262, Team_Lookup!$A:$C, 2, FALSE)</f>
        <v>Royal Challengers Bangalore</v>
      </c>
      <c r="AB262" t="str">
        <f>VLOOKUP(G262, Team_Lookup!$A:$C, 2, FALSE)</f>
        <v>Royal Challengers Bangalore</v>
      </c>
      <c r="AC262" t="str">
        <f>VLOOKUP(N262, Team_Lookup!$A:$C, 2, FALSE)</f>
        <v>Chennai Super Kings</v>
      </c>
      <c r="AD262" t="str">
        <f t="shared" si="38"/>
        <v>Standard</v>
      </c>
      <c r="AE262" t="str">
        <f t="shared" si="39"/>
        <v>Chasing</v>
      </c>
      <c r="AF262">
        <f t="shared" si="40"/>
        <v>0</v>
      </c>
      <c r="AJ262" s="6"/>
    </row>
    <row r="263" spans="1:36" x14ac:dyDescent="0.35">
      <c r="A263">
        <v>548324</v>
      </c>
      <c r="B263" s="1">
        <v>41011</v>
      </c>
      <c r="C263">
        <v>4</v>
      </c>
      <c r="D263">
        <v>10</v>
      </c>
      <c r="E263">
        <v>5</v>
      </c>
      <c r="F263" t="s">
        <v>24</v>
      </c>
      <c r="G263">
        <v>4</v>
      </c>
      <c r="H263" t="s">
        <v>20</v>
      </c>
      <c r="I263">
        <v>0</v>
      </c>
      <c r="J263">
        <v>1</v>
      </c>
      <c r="K263">
        <v>0</v>
      </c>
      <c r="L263" t="s">
        <v>28</v>
      </c>
      <c r="M263">
        <v>7</v>
      </c>
      <c r="N263">
        <v>4</v>
      </c>
      <c r="O263">
        <v>137</v>
      </c>
      <c r="P263">
        <v>496</v>
      </c>
      <c r="Q263">
        <v>488</v>
      </c>
      <c r="R263" t="s">
        <v>26</v>
      </c>
      <c r="S263" t="s">
        <v>23</v>
      </c>
      <c r="T263" t="str">
        <f t="shared" si="33"/>
        <v>Punjab Cricket Association Stadium, Mohali</v>
      </c>
      <c r="U263" t="str">
        <f t="shared" si="34"/>
        <v>Chandigarh</v>
      </c>
      <c r="V263" t="str">
        <f t="shared" si="35"/>
        <v>India</v>
      </c>
      <c r="W263">
        <f t="shared" si="36"/>
        <v>2012</v>
      </c>
      <c r="X263">
        <f t="shared" si="37"/>
        <v>4</v>
      </c>
      <c r="Y263" t="str">
        <f>VLOOKUP(C263, Team_Lookup!$A:$C, 2, FALSE)</f>
        <v>Kings XI Punjab</v>
      </c>
      <c r="Z263" t="str">
        <f>VLOOKUP(C263, Team_Lookup!$A:$C, 3, FALSE)</f>
        <v>KXIP</v>
      </c>
      <c r="AA263" t="str">
        <f>VLOOKUP(D263, Team_Lookup!$A:$C, 2, FALSE)</f>
        <v>Pune Warriors</v>
      </c>
      <c r="AB263" t="str">
        <f>VLOOKUP(G263, Team_Lookup!$A:$C, 2, FALSE)</f>
        <v>Kings XI Punjab</v>
      </c>
      <c r="AC263" t="str">
        <f>VLOOKUP(N263, Team_Lookup!$A:$C, 2, FALSE)</f>
        <v>Kings XI Punjab</v>
      </c>
      <c r="AD263" t="str">
        <f t="shared" si="38"/>
        <v>Standard</v>
      </c>
      <c r="AE263" t="str">
        <f t="shared" si="39"/>
        <v>Chasing</v>
      </c>
      <c r="AF263">
        <f t="shared" si="40"/>
        <v>1</v>
      </c>
      <c r="AJ263" s="6"/>
    </row>
    <row r="264" spans="1:36" x14ac:dyDescent="0.35">
      <c r="A264">
        <v>548325</v>
      </c>
      <c r="B264" s="1">
        <v>41012</v>
      </c>
      <c r="C264">
        <v>1</v>
      </c>
      <c r="D264">
        <v>5</v>
      </c>
      <c r="E264">
        <v>5</v>
      </c>
      <c r="F264" t="s">
        <v>32</v>
      </c>
      <c r="G264">
        <v>5</v>
      </c>
      <c r="H264" t="s">
        <v>25</v>
      </c>
      <c r="I264">
        <v>0</v>
      </c>
      <c r="J264">
        <v>1</v>
      </c>
      <c r="K264">
        <v>0</v>
      </c>
      <c r="L264" t="s">
        <v>28</v>
      </c>
      <c r="M264">
        <v>5</v>
      </c>
      <c r="N264">
        <v>1</v>
      </c>
      <c r="O264">
        <v>276</v>
      </c>
      <c r="P264">
        <v>470</v>
      </c>
      <c r="Q264">
        <v>483</v>
      </c>
      <c r="R264" t="s">
        <v>33</v>
      </c>
      <c r="S264" t="s">
        <v>23</v>
      </c>
      <c r="T264" t="str">
        <f t="shared" si="33"/>
        <v>Eden Gardens</v>
      </c>
      <c r="U264" t="str">
        <f t="shared" si="34"/>
        <v>Kolkata</v>
      </c>
      <c r="V264" t="str">
        <f t="shared" si="35"/>
        <v>India</v>
      </c>
      <c r="W264">
        <f t="shared" si="36"/>
        <v>2012</v>
      </c>
      <c r="X264">
        <f t="shared" si="37"/>
        <v>4</v>
      </c>
      <c r="Y264" t="str">
        <f>VLOOKUP(C264, Team_Lookup!$A:$C, 2, FALSE)</f>
        <v>Kolkata Knight Riders</v>
      </c>
      <c r="Z264" t="str">
        <f>VLOOKUP(C264, Team_Lookup!$A:$C, 3, FALSE)</f>
        <v>KKR</v>
      </c>
      <c r="AA264" t="str">
        <f>VLOOKUP(D264, Team_Lookup!$A:$C, 2, FALSE)</f>
        <v>Rajasthan Royals</v>
      </c>
      <c r="AB264" t="str">
        <f>VLOOKUP(G264, Team_Lookup!$A:$C, 2, FALSE)</f>
        <v>Rajasthan Royals</v>
      </c>
      <c r="AC264" t="str">
        <f>VLOOKUP(N264, Team_Lookup!$A:$C, 2, FALSE)</f>
        <v>Kolkata Knight Riders</v>
      </c>
      <c r="AD264" t="str">
        <f t="shared" si="38"/>
        <v>Standard</v>
      </c>
      <c r="AE264" t="str">
        <f t="shared" si="39"/>
        <v>Chasing</v>
      </c>
      <c r="AF264">
        <f t="shared" si="40"/>
        <v>0</v>
      </c>
      <c r="AJ264" s="6"/>
    </row>
    <row r="265" spans="1:36" x14ac:dyDescent="0.35">
      <c r="A265">
        <v>548326</v>
      </c>
      <c r="B265" s="1">
        <v>41018</v>
      </c>
      <c r="C265">
        <v>6</v>
      </c>
      <c r="D265">
        <v>8</v>
      </c>
      <c r="E265">
        <v>5</v>
      </c>
      <c r="F265" t="s">
        <v>27</v>
      </c>
      <c r="G265">
        <v>8</v>
      </c>
      <c r="H265" t="s">
        <v>25</v>
      </c>
      <c r="I265">
        <v>0</v>
      </c>
      <c r="J265">
        <v>1</v>
      </c>
      <c r="K265">
        <v>0</v>
      </c>
      <c r="L265" t="s">
        <v>28</v>
      </c>
      <c r="M265">
        <v>5</v>
      </c>
      <c r="N265">
        <v>6</v>
      </c>
      <c r="O265">
        <v>158</v>
      </c>
      <c r="P265">
        <v>474</v>
      </c>
      <c r="Q265">
        <v>488</v>
      </c>
      <c r="R265" t="s">
        <v>29</v>
      </c>
      <c r="S265" t="s">
        <v>23</v>
      </c>
      <c r="T265" t="str">
        <f t="shared" si="33"/>
        <v>Feroz Shah Kotla</v>
      </c>
      <c r="U265" t="str">
        <f t="shared" si="34"/>
        <v>Delhi</v>
      </c>
      <c r="V265" t="str">
        <f t="shared" si="35"/>
        <v>India</v>
      </c>
      <c r="W265">
        <f t="shared" si="36"/>
        <v>2012</v>
      </c>
      <c r="X265">
        <f t="shared" si="37"/>
        <v>4</v>
      </c>
      <c r="Y265" t="str">
        <f>VLOOKUP(C265, Team_Lookup!$A:$C, 2, FALSE)</f>
        <v>Delhi Daredevils</v>
      </c>
      <c r="Z265" t="str">
        <f>VLOOKUP(C265, Team_Lookup!$A:$C, 3, FALSE)</f>
        <v>DD</v>
      </c>
      <c r="AA265" t="str">
        <f>VLOOKUP(D265, Team_Lookup!$A:$C, 2, FALSE)</f>
        <v>Deccan Chargers</v>
      </c>
      <c r="AB265" t="str">
        <f>VLOOKUP(G265, Team_Lookup!$A:$C, 2, FALSE)</f>
        <v>Deccan Chargers</v>
      </c>
      <c r="AC265" t="str">
        <f>VLOOKUP(N265, Team_Lookup!$A:$C, 2, FALSE)</f>
        <v>Delhi Daredevils</v>
      </c>
      <c r="AD265" t="str">
        <f t="shared" si="38"/>
        <v>Standard</v>
      </c>
      <c r="AE265" t="str">
        <f t="shared" si="39"/>
        <v>Chasing</v>
      </c>
      <c r="AF265">
        <f t="shared" si="40"/>
        <v>0</v>
      </c>
      <c r="AJ265" s="6"/>
    </row>
    <row r="266" spans="1:36" x14ac:dyDescent="0.35">
      <c r="A266">
        <v>548327</v>
      </c>
      <c r="B266" s="1">
        <v>41013</v>
      </c>
      <c r="C266">
        <v>10</v>
      </c>
      <c r="D266">
        <v>3</v>
      </c>
      <c r="E266">
        <v>5</v>
      </c>
      <c r="F266" t="s">
        <v>76</v>
      </c>
      <c r="G266">
        <v>3</v>
      </c>
      <c r="H266" t="s">
        <v>25</v>
      </c>
      <c r="I266">
        <v>0</v>
      </c>
      <c r="J266">
        <v>1</v>
      </c>
      <c r="K266">
        <v>0</v>
      </c>
      <c r="L266" t="s">
        <v>28</v>
      </c>
      <c r="M266">
        <v>7</v>
      </c>
      <c r="N266">
        <v>10</v>
      </c>
      <c r="O266">
        <v>157</v>
      </c>
      <c r="P266">
        <v>472</v>
      </c>
      <c r="Q266">
        <v>497</v>
      </c>
      <c r="R266" t="s">
        <v>77</v>
      </c>
      <c r="S266" t="s">
        <v>23</v>
      </c>
      <c r="T266" t="str">
        <f t="shared" si="33"/>
        <v>Subrata Roy Sahara Stadium</v>
      </c>
      <c r="U266" t="str">
        <f t="shared" si="34"/>
        <v>Pune</v>
      </c>
      <c r="V266" t="str">
        <f t="shared" si="35"/>
        <v>India</v>
      </c>
      <c r="W266">
        <f t="shared" si="36"/>
        <v>2012</v>
      </c>
      <c r="X266">
        <f t="shared" si="37"/>
        <v>4</v>
      </c>
      <c r="Y266" t="str">
        <f>VLOOKUP(C266, Team_Lookup!$A:$C, 2, FALSE)</f>
        <v>Pune Warriors</v>
      </c>
      <c r="Z266" t="str">
        <f>VLOOKUP(C266, Team_Lookup!$A:$C, 3, FALSE)</f>
        <v>PW</v>
      </c>
      <c r="AA266" t="str">
        <f>VLOOKUP(D266, Team_Lookup!$A:$C, 2, FALSE)</f>
        <v>Chennai Super Kings</v>
      </c>
      <c r="AB266" t="str">
        <f>VLOOKUP(G266, Team_Lookup!$A:$C, 2, FALSE)</f>
        <v>Chennai Super Kings</v>
      </c>
      <c r="AC266" t="str">
        <f>VLOOKUP(N266, Team_Lookup!$A:$C, 2, FALSE)</f>
        <v>Pune Warriors</v>
      </c>
      <c r="AD266" t="str">
        <f t="shared" si="38"/>
        <v>Standard</v>
      </c>
      <c r="AE266" t="str">
        <f t="shared" si="39"/>
        <v>Chasing</v>
      </c>
      <c r="AF266">
        <f t="shared" si="40"/>
        <v>0</v>
      </c>
      <c r="AJ266" s="6"/>
    </row>
    <row r="267" spans="1:36" x14ac:dyDescent="0.35">
      <c r="A267">
        <v>548328</v>
      </c>
      <c r="B267" s="1">
        <v>41014</v>
      </c>
      <c r="C267">
        <v>1</v>
      </c>
      <c r="D267">
        <v>4</v>
      </c>
      <c r="E267">
        <v>5</v>
      </c>
      <c r="F267" t="s">
        <v>32</v>
      </c>
      <c r="G267">
        <v>1</v>
      </c>
      <c r="H267" t="s">
        <v>20</v>
      </c>
      <c r="I267">
        <v>0</v>
      </c>
      <c r="J267">
        <v>1</v>
      </c>
      <c r="K267">
        <v>0</v>
      </c>
      <c r="L267" t="s">
        <v>21</v>
      </c>
      <c r="M267">
        <v>2</v>
      </c>
      <c r="N267">
        <v>4</v>
      </c>
      <c r="O267">
        <v>315</v>
      </c>
      <c r="P267">
        <v>470</v>
      </c>
      <c r="Q267">
        <v>483</v>
      </c>
      <c r="R267" t="s">
        <v>33</v>
      </c>
      <c r="S267" t="s">
        <v>23</v>
      </c>
      <c r="T267" t="str">
        <f t="shared" si="33"/>
        <v>Eden Gardens</v>
      </c>
      <c r="U267" t="str">
        <f t="shared" si="34"/>
        <v>Kolkata</v>
      </c>
      <c r="V267" t="str">
        <f t="shared" si="35"/>
        <v>India</v>
      </c>
      <c r="W267">
        <f t="shared" si="36"/>
        <v>2012</v>
      </c>
      <c r="X267">
        <f t="shared" si="37"/>
        <v>4</v>
      </c>
      <c r="Y267" t="str">
        <f>VLOOKUP(C267, Team_Lookup!$A:$C, 2, FALSE)</f>
        <v>Kolkata Knight Riders</v>
      </c>
      <c r="Z267" t="str">
        <f>VLOOKUP(C267, Team_Lookup!$A:$C, 3, FALSE)</f>
        <v>KKR</v>
      </c>
      <c r="AA267" t="str">
        <f>VLOOKUP(D267, Team_Lookup!$A:$C, 2, FALSE)</f>
        <v>Kings XI Punjab</v>
      </c>
      <c r="AB267" t="str">
        <f>VLOOKUP(G267, Team_Lookup!$A:$C, 2, FALSE)</f>
        <v>Kolkata Knight Riders</v>
      </c>
      <c r="AC267" t="str">
        <f>VLOOKUP(N267, Team_Lookup!$A:$C, 2, FALSE)</f>
        <v>Kings XI Punjab</v>
      </c>
      <c r="AD267" t="str">
        <f t="shared" si="38"/>
        <v>Standard</v>
      </c>
      <c r="AE267" t="str">
        <f t="shared" si="39"/>
        <v>Defending</v>
      </c>
      <c r="AF267">
        <f t="shared" si="40"/>
        <v>0</v>
      </c>
      <c r="AJ267" s="6"/>
    </row>
    <row r="268" spans="1:36" x14ac:dyDescent="0.35">
      <c r="A268">
        <v>548329</v>
      </c>
      <c r="B268" s="1">
        <v>41014</v>
      </c>
      <c r="C268">
        <v>2</v>
      </c>
      <c r="D268">
        <v>5</v>
      </c>
      <c r="E268">
        <v>5</v>
      </c>
      <c r="F268" t="s">
        <v>19</v>
      </c>
      <c r="G268">
        <v>5</v>
      </c>
      <c r="H268" t="s">
        <v>25</v>
      </c>
      <c r="I268">
        <v>0</v>
      </c>
      <c r="J268">
        <v>1</v>
      </c>
      <c r="K268">
        <v>0</v>
      </c>
      <c r="L268" t="s">
        <v>21</v>
      </c>
      <c r="M268">
        <v>59</v>
      </c>
      <c r="N268">
        <v>5</v>
      </c>
      <c r="O268">
        <v>85</v>
      </c>
      <c r="P268">
        <v>494</v>
      </c>
      <c r="Q268">
        <v>518</v>
      </c>
      <c r="R268" t="s">
        <v>22</v>
      </c>
      <c r="S268" t="s">
        <v>23</v>
      </c>
      <c r="T268" t="str">
        <f t="shared" si="33"/>
        <v>M Chinnaswamy Stadium</v>
      </c>
      <c r="U268" t="str">
        <f t="shared" si="34"/>
        <v>Bangalore</v>
      </c>
      <c r="V268" t="str">
        <f t="shared" si="35"/>
        <v>India</v>
      </c>
      <c r="W268">
        <f t="shared" si="36"/>
        <v>2012</v>
      </c>
      <c r="X268">
        <f t="shared" si="37"/>
        <v>4</v>
      </c>
      <c r="Y268" t="str">
        <f>VLOOKUP(C268, Team_Lookup!$A:$C, 2, FALSE)</f>
        <v>Royal Challengers Bangalore</v>
      </c>
      <c r="Z268" t="str">
        <f>VLOOKUP(C268, Team_Lookup!$A:$C, 3, FALSE)</f>
        <v>RCB</v>
      </c>
      <c r="AA268" t="str">
        <f>VLOOKUP(D268, Team_Lookup!$A:$C, 2, FALSE)</f>
        <v>Rajasthan Royals</v>
      </c>
      <c r="AB268" t="str">
        <f>VLOOKUP(G268, Team_Lookup!$A:$C, 2, FALSE)</f>
        <v>Rajasthan Royals</v>
      </c>
      <c r="AC268" t="str">
        <f>VLOOKUP(N268, Team_Lookup!$A:$C, 2, FALSE)</f>
        <v>Rajasthan Royals</v>
      </c>
      <c r="AD268" t="str">
        <f t="shared" si="38"/>
        <v>Standard</v>
      </c>
      <c r="AE268" t="str">
        <f t="shared" si="39"/>
        <v>Defending</v>
      </c>
      <c r="AF268">
        <f t="shared" si="40"/>
        <v>1</v>
      </c>
      <c r="AJ268" s="6"/>
    </row>
    <row r="269" spans="1:36" x14ac:dyDescent="0.35">
      <c r="A269">
        <v>548330</v>
      </c>
      <c r="B269" s="1">
        <v>41015</v>
      </c>
      <c r="C269">
        <v>7</v>
      </c>
      <c r="D269">
        <v>6</v>
      </c>
      <c r="E269">
        <v>5</v>
      </c>
      <c r="F269" t="s">
        <v>30</v>
      </c>
      <c r="G269">
        <v>6</v>
      </c>
      <c r="H269" t="s">
        <v>20</v>
      </c>
      <c r="I269">
        <v>0</v>
      </c>
      <c r="J269">
        <v>1</v>
      </c>
      <c r="K269">
        <v>0</v>
      </c>
      <c r="L269" t="s">
        <v>28</v>
      </c>
      <c r="M269">
        <v>7</v>
      </c>
      <c r="N269">
        <v>6</v>
      </c>
      <c r="O269">
        <v>293</v>
      </c>
      <c r="P269">
        <v>474</v>
      </c>
      <c r="Q269">
        <v>488</v>
      </c>
      <c r="R269" t="s">
        <v>31</v>
      </c>
      <c r="S269" t="s">
        <v>23</v>
      </c>
      <c r="T269" t="str">
        <f t="shared" si="33"/>
        <v>Wankhede Stadium</v>
      </c>
      <c r="U269" t="str">
        <f t="shared" si="34"/>
        <v>Mumbai</v>
      </c>
      <c r="V269" t="str">
        <f t="shared" si="35"/>
        <v>India</v>
      </c>
      <c r="W269">
        <f t="shared" si="36"/>
        <v>2012</v>
      </c>
      <c r="X269">
        <f t="shared" si="37"/>
        <v>4</v>
      </c>
      <c r="Y269" t="str">
        <f>VLOOKUP(C269, Team_Lookup!$A:$C, 2, FALSE)</f>
        <v>Mumbai Indians</v>
      </c>
      <c r="Z269" t="str">
        <f>VLOOKUP(C269, Team_Lookup!$A:$C, 3, FALSE)</f>
        <v>MI</v>
      </c>
      <c r="AA269" t="str">
        <f>VLOOKUP(D269, Team_Lookup!$A:$C, 2, FALSE)</f>
        <v>Delhi Daredevils</v>
      </c>
      <c r="AB269" t="str">
        <f>VLOOKUP(G269, Team_Lookup!$A:$C, 2, FALSE)</f>
        <v>Delhi Daredevils</v>
      </c>
      <c r="AC269" t="str">
        <f>VLOOKUP(N269, Team_Lookup!$A:$C, 2, FALSE)</f>
        <v>Delhi Daredevils</v>
      </c>
      <c r="AD269" t="str">
        <f t="shared" si="38"/>
        <v>Standard</v>
      </c>
      <c r="AE269" t="str">
        <f t="shared" si="39"/>
        <v>Chasing</v>
      </c>
      <c r="AF269">
        <f t="shared" si="40"/>
        <v>1</v>
      </c>
      <c r="AJ269" s="6"/>
    </row>
    <row r="270" spans="1:36" x14ac:dyDescent="0.35">
      <c r="A270">
        <v>548331</v>
      </c>
      <c r="B270" s="1">
        <v>41016</v>
      </c>
      <c r="C270">
        <v>5</v>
      </c>
      <c r="D270">
        <v>8</v>
      </c>
      <c r="E270">
        <v>5</v>
      </c>
      <c r="F270" t="s">
        <v>34</v>
      </c>
      <c r="G270">
        <v>8</v>
      </c>
      <c r="H270" t="s">
        <v>25</v>
      </c>
      <c r="I270">
        <v>0</v>
      </c>
      <c r="J270">
        <v>1</v>
      </c>
      <c r="K270">
        <v>0</v>
      </c>
      <c r="L270" t="s">
        <v>28</v>
      </c>
      <c r="M270">
        <v>5</v>
      </c>
      <c r="N270">
        <v>5</v>
      </c>
      <c r="O270">
        <v>104</v>
      </c>
      <c r="P270">
        <v>472</v>
      </c>
      <c r="Q270">
        <v>497</v>
      </c>
      <c r="R270" t="s">
        <v>35</v>
      </c>
      <c r="S270" t="s">
        <v>23</v>
      </c>
      <c r="T270" t="str">
        <f t="shared" si="33"/>
        <v>Sawai Mansingh Stadium</v>
      </c>
      <c r="U270" t="str">
        <f t="shared" si="34"/>
        <v>Jaipur</v>
      </c>
      <c r="V270" t="str">
        <f t="shared" si="35"/>
        <v>India</v>
      </c>
      <c r="W270">
        <f t="shared" si="36"/>
        <v>2012</v>
      </c>
      <c r="X270">
        <f t="shared" si="37"/>
        <v>4</v>
      </c>
      <c r="Y270" t="str">
        <f>VLOOKUP(C270, Team_Lookup!$A:$C, 2, FALSE)</f>
        <v>Rajasthan Royals</v>
      </c>
      <c r="Z270" t="str">
        <f>VLOOKUP(C270, Team_Lookup!$A:$C, 3, FALSE)</f>
        <v>RR</v>
      </c>
      <c r="AA270" t="str">
        <f>VLOOKUP(D270, Team_Lookup!$A:$C, 2, FALSE)</f>
        <v>Deccan Chargers</v>
      </c>
      <c r="AB270" t="str">
        <f>VLOOKUP(G270, Team_Lookup!$A:$C, 2, FALSE)</f>
        <v>Deccan Chargers</v>
      </c>
      <c r="AC270" t="str">
        <f>VLOOKUP(N270, Team_Lookup!$A:$C, 2, FALSE)</f>
        <v>Rajasthan Royals</v>
      </c>
      <c r="AD270" t="str">
        <f t="shared" si="38"/>
        <v>Standard</v>
      </c>
      <c r="AE270" t="str">
        <f t="shared" si="39"/>
        <v>Chasing</v>
      </c>
      <c r="AF270">
        <f t="shared" si="40"/>
        <v>0</v>
      </c>
      <c r="AJ270" s="6"/>
    </row>
    <row r="271" spans="1:36" x14ac:dyDescent="0.35">
      <c r="A271">
        <v>548332</v>
      </c>
      <c r="B271" s="1">
        <v>41016</v>
      </c>
      <c r="C271">
        <v>2</v>
      </c>
      <c r="D271">
        <v>10</v>
      </c>
      <c r="E271">
        <v>5</v>
      </c>
      <c r="F271" t="s">
        <v>19</v>
      </c>
      <c r="G271">
        <v>10</v>
      </c>
      <c r="H271" t="s">
        <v>25</v>
      </c>
      <c r="I271">
        <v>0</v>
      </c>
      <c r="J271">
        <v>1</v>
      </c>
      <c r="K271">
        <v>0</v>
      </c>
      <c r="L271" t="s">
        <v>28</v>
      </c>
      <c r="M271">
        <v>6</v>
      </c>
      <c r="N271">
        <v>2</v>
      </c>
      <c r="O271">
        <v>162</v>
      </c>
      <c r="P271">
        <v>483</v>
      </c>
      <c r="Q271">
        <v>491</v>
      </c>
      <c r="R271" t="s">
        <v>22</v>
      </c>
      <c r="S271" t="s">
        <v>23</v>
      </c>
      <c r="T271" t="str">
        <f t="shared" si="33"/>
        <v>M Chinnaswamy Stadium</v>
      </c>
      <c r="U271" t="str">
        <f t="shared" si="34"/>
        <v>Bangalore</v>
      </c>
      <c r="V271" t="str">
        <f t="shared" si="35"/>
        <v>India</v>
      </c>
      <c r="W271">
        <f t="shared" si="36"/>
        <v>2012</v>
      </c>
      <c r="X271">
        <f t="shared" si="37"/>
        <v>4</v>
      </c>
      <c r="Y271" t="str">
        <f>VLOOKUP(C271, Team_Lookup!$A:$C, 2, FALSE)</f>
        <v>Royal Challengers Bangalore</v>
      </c>
      <c r="Z271" t="str">
        <f>VLOOKUP(C271, Team_Lookup!$A:$C, 3, FALSE)</f>
        <v>RCB</v>
      </c>
      <c r="AA271" t="str">
        <f>VLOOKUP(D271, Team_Lookup!$A:$C, 2, FALSE)</f>
        <v>Pune Warriors</v>
      </c>
      <c r="AB271" t="str">
        <f>VLOOKUP(G271, Team_Lookup!$A:$C, 2, FALSE)</f>
        <v>Pune Warriors</v>
      </c>
      <c r="AC271" t="str">
        <f>VLOOKUP(N271, Team_Lookup!$A:$C, 2, FALSE)</f>
        <v>Royal Challengers Bangalore</v>
      </c>
      <c r="AD271" t="str">
        <f t="shared" si="38"/>
        <v>Standard</v>
      </c>
      <c r="AE271" t="str">
        <f t="shared" si="39"/>
        <v>Chasing</v>
      </c>
      <c r="AF271">
        <f t="shared" si="40"/>
        <v>0</v>
      </c>
      <c r="AJ271" s="6"/>
    </row>
    <row r="272" spans="1:36" x14ac:dyDescent="0.35">
      <c r="A272">
        <v>548333</v>
      </c>
      <c r="B272" s="1">
        <v>41017</v>
      </c>
      <c r="C272">
        <v>4</v>
      </c>
      <c r="D272">
        <v>1</v>
      </c>
      <c r="E272">
        <v>5</v>
      </c>
      <c r="F272" t="s">
        <v>24</v>
      </c>
      <c r="G272">
        <v>4</v>
      </c>
      <c r="H272" t="s">
        <v>25</v>
      </c>
      <c r="I272">
        <v>0</v>
      </c>
      <c r="J272">
        <v>1</v>
      </c>
      <c r="K272">
        <v>0</v>
      </c>
      <c r="L272" t="s">
        <v>28</v>
      </c>
      <c r="M272">
        <v>8</v>
      </c>
      <c r="N272">
        <v>1</v>
      </c>
      <c r="O272">
        <v>40</v>
      </c>
      <c r="P272">
        <v>494</v>
      </c>
      <c r="Q272">
        <v>518</v>
      </c>
      <c r="R272" t="s">
        <v>26</v>
      </c>
      <c r="S272" t="s">
        <v>23</v>
      </c>
      <c r="T272" t="str">
        <f t="shared" si="33"/>
        <v>Punjab Cricket Association Stadium, Mohali</v>
      </c>
      <c r="U272" t="str">
        <f t="shared" si="34"/>
        <v>Chandigarh</v>
      </c>
      <c r="V272" t="str">
        <f t="shared" si="35"/>
        <v>India</v>
      </c>
      <c r="W272">
        <f t="shared" si="36"/>
        <v>2012</v>
      </c>
      <c r="X272">
        <f t="shared" si="37"/>
        <v>4</v>
      </c>
      <c r="Y272" t="str">
        <f>VLOOKUP(C272, Team_Lookup!$A:$C, 2, FALSE)</f>
        <v>Kings XI Punjab</v>
      </c>
      <c r="Z272" t="str">
        <f>VLOOKUP(C272, Team_Lookup!$A:$C, 3, FALSE)</f>
        <v>KXIP</v>
      </c>
      <c r="AA272" t="str">
        <f>VLOOKUP(D272, Team_Lookup!$A:$C, 2, FALSE)</f>
        <v>Kolkata Knight Riders</v>
      </c>
      <c r="AB272" t="str">
        <f>VLOOKUP(G272, Team_Lookup!$A:$C, 2, FALSE)</f>
        <v>Kings XI Punjab</v>
      </c>
      <c r="AC272" t="str">
        <f>VLOOKUP(N272, Team_Lookup!$A:$C, 2, FALSE)</f>
        <v>Kolkata Knight Riders</v>
      </c>
      <c r="AD272" t="str">
        <f t="shared" si="38"/>
        <v>Standard</v>
      </c>
      <c r="AE272" t="str">
        <f t="shared" si="39"/>
        <v>Chasing</v>
      </c>
      <c r="AF272">
        <f t="shared" si="40"/>
        <v>0</v>
      </c>
      <c r="AJ272" s="6"/>
    </row>
    <row r="273" spans="1:36" x14ac:dyDescent="0.35">
      <c r="A273">
        <v>548334</v>
      </c>
      <c r="B273" s="1">
        <v>41039</v>
      </c>
      <c r="C273">
        <v>8</v>
      </c>
      <c r="D273">
        <v>6</v>
      </c>
      <c r="E273">
        <v>5</v>
      </c>
      <c r="F273" t="s">
        <v>36</v>
      </c>
      <c r="G273">
        <v>8</v>
      </c>
      <c r="H273" t="s">
        <v>25</v>
      </c>
      <c r="I273">
        <v>0</v>
      </c>
      <c r="J273">
        <v>1</v>
      </c>
      <c r="K273">
        <v>0</v>
      </c>
      <c r="L273" t="s">
        <v>28</v>
      </c>
      <c r="M273">
        <v>9</v>
      </c>
      <c r="N273">
        <v>6</v>
      </c>
      <c r="O273">
        <v>187</v>
      </c>
      <c r="P273">
        <v>494</v>
      </c>
      <c r="Q273">
        <v>490</v>
      </c>
      <c r="R273" t="s">
        <v>37</v>
      </c>
      <c r="S273" t="s">
        <v>23</v>
      </c>
      <c r="T273" t="str">
        <f t="shared" si="33"/>
        <v>Rajiv Gandhi International Stadium, Uppal</v>
      </c>
      <c r="U273" t="str">
        <f t="shared" si="34"/>
        <v>Hyderabad</v>
      </c>
      <c r="V273" t="str">
        <f t="shared" si="35"/>
        <v>India</v>
      </c>
      <c r="W273">
        <f t="shared" si="36"/>
        <v>2012</v>
      </c>
      <c r="X273">
        <f t="shared" si="37"/>
        <v>5</v>
      </c>
      <c r="Y273" t="str">
        <f>VLOOKUP(C273, Team_Lookup!$A:$C, 2, FALSE)</f>
        <v>Deccan Chargers</v>
      </c>
      <c r="Z273" t="str">
        <f>VLOOKUP(C273, Team_Lookup!$A:$C, 3, FALSE)</f>
        <v>DC</v>
      </c>
      <c r="AA273" t="str">
        <f>VLOOKUP(D273, Team_Lookup!$A:$C, 2, FALSE)</f>
        <v>Delhi Daredevils</v>
      </c>
      <c r="AB273" t="str">
        <f>VLOOKUP(G273, Team_Lookup!$A:$C, 2, FALSE)</f>
        <v>Deccan Chargers</v>
      </c>
      <c r="AC273" t="str">
        <f>VLOOKUP(N273, Team_Lookup!$A:$C, 2, FALSE)</f>
        <v>Delhi Daredevils</v>
      </c>
      <c r="AD273" t="str">
        <f t="shared" si="38"/>
        <v>Standard</v>
      </c>
      <c r="AE273" t="str">
        <f t="shared" si="39"/>
        <v>Chasing</v>
      </c>
      <c r="AF273">
        <f t="shared" si="40"/>
        <v>0</v>
      </c>
      <c r="AJ273" s="6"/>
    </row>
    <row r="274" spans="1:36" x14ac:dyDescent="0.35">
      <c r="A274">
        <v>548335</v>
      </c>
      <c r="B274" s="1">
        <v>41018</v>
      </c>
      <c r="C274">
        <v>3</v>
      </c>
      <c r="D274">
        <v>10</v>
      </c>
      <c r="E274">
        <v>5</v>
      </c>
      <c r="F274" t="s">
        <v>38</v>
      </c>
      <c r="G274">
        <v>10</v>
      </c>
      <c r="H274" t="s">
        <v>20</v>
      </c>
      <c r="I274">
        <v>0</v>
      </c>
      <c r="J274">
        <v>1</v>
      </c>
      <c r="K274">
        <v>0</v>
      </c>
      <c r="L274" t="s">
        <v>21</v>
      </c>
      <c r="M274">
        <v>13</v>
      </c>
      <c r="N274">
        <v>3</v>
      </c>
      <c r="O274">
        <v>324</v>
      </c>
      <c r="P274">
        <v>470</v>
      </c>
      <c r="Q274">
        <v>491</v>
      </c>
      <c r="R274" t="s">
        <v>39</v>
      </c>
      <c r="S274" t="s">
        <v>23</v>
      </c>
      <c r="T274" t="str">
        <f t="shared" si="33"/>
        <v>Ma Chidambaram Stadium, Chepauk</v>
      </c>
      <c r="U274" t="str">
        <f t="shared" si="34"/>
        <v>Chennai</v>
      </c>
      <c r="V274" t="str">
        <f t="shared" si="35"/>
        <v>India</v>
      </c>
      <c r="W274">
        <f t="shared" si="36"/>
        <v>2012</v>
      </c>
      <c r="X274">
        <f t="shared" si="37"/>
        <v>4</v>
      </c>
      <c r="Y274" t="str">
        <f>VLOOKUP(C274, Team_Lookup!$A:$C, 2, FALSE)</f>
        <v>Chennai Super Kings</v>
      </c>
      <c r="Z274" t="str">
        <f>VLOOKUP(C274, Team_Lookup!$A:$C, 3, FALSE)</f>
        <v>CSK</v>
      </c>
      <c r="AA274" t="str">
        <f>VLOOKUP(D274, Team_Lookup!$A:$C, 2, FALSE)</f>
        <v>Pune Warriors</v>
      </c>
      <c r="AB274" t="str">
        <f>VLOOKUP(G274, Team_Lookup!$A:$C, 2, FALSE)</f>
        <v>Pune Warriors</v>
      </c>
      <c r="AC274" t="str">
        <f>VLOOKUP(N274, Team_Lookup!$A:$C, 2, FALSE)</f>
        <v>Chennai Super Kings</v>
      </c>
      <c r="AD274" t="str">
        <f t="shared" si="38"/>
        <v>Standard</v>
      </c>
      <c r="AE274" t="str">
        <f t="shared" si="39"/>
        <v>Defending</v>
      </c>
      <c r="AF274">
        <f t="shared" si="40"/>
        <v>0</v>
      </c>
      <c r="AJ274" s="6"/>
    </row>
    <row r="275" spans="1:36" x14ac:dyDescent="0.35">
      <c r="A275">
        <v>548336</v>
      </c>
      <c r="B275" s="1">
        <v>41019</v>
      </c>
      <c r="C275">
        <v>4</v>
      </c>
      <c r="D275">
        <v>2</v>
      </c>
      <c r="E275">
        <v>5</v>
      </c>
      <c r="F275" t="s">
        <v>24</v>
      </c>
      <c r="G275">
        <v>2</v>
      </c>
      <c r="H275" t="s">
        <v>20</v>
      </c>
      <c r="I275">
        <v>0</v>
      </c>
      <c r="J275">
        <v>1</v>
      </c>
      <c r="K275">
        <v>0</v>
      </c>
      <c r="L275" t="s">
        <v>28</v>
      </c>
      <c r="M275">
        <v>5</v>
      </c>
      <c r="N275">
        <v>2</v>
      </c>
      <c r="O275">
        <v>162</v>
      </c>
      <c r="P275">
        <v>489</v>
      </c>
      <c r="Q275">
        <v>518</v>
      </c>
      <c r="R275" t="s">
        <v>26</v>
      </c>
      <c r="S275" t="s">
        <v>23</v>
      </c>
      <c r="T275" t="str">
        <f t="shared" si="33"/>
        <v>Punjab Cricket Association Stadium, Mohali</v>
      </c>
      <c r="U275" t="str">
        <f t="shared" si="34"/>
        <v>Chandigarh</v>
      </c>
      <c r="V275" t="str">
        <f t="shared" si="35"/>
        <v>India</v>
      </c>
      <c r="W275">
        <f t="shared" si="36"/>
        <v>2012</v>
      </c>
      <c r="X275">
        <f t="shared" si="37"/>
        <v>4</v>
      </c>
      <c r="Y275" t="str">
        <f>VLOOKUP(C275, Team_Lookup!$A:$C, 2, FALSE)</f>
        <v>Kings XI Punjab</v>
      </c>
      <c r="Z275" t="str">
        <f>VLOOKUP(C275, Team_Lookup!$A:$C, 3, FALSE)</f>
        <v>KXIP</v>
      </c>
      <c r="AA275" t="str">
        <f>VLOOKUP(D275, Team_Lookup!$A:$C, 2, FALSE)</f>
        <v>Royal Challengers Bangalore</v>
      </c>
      <c r="AB275" t="str">
        <f>VLOOKUP(G275, Team_Lookup!$A:$C, 2, FALSE)</f>
        <v>Royal Challengers Bangalore</v>
      </c>
      <c r="AC275" t="str">
        <f>VLOOKUP(N275, Team_Lookup!$A:$C, 2, FALSE)</f>
        <v>Royal Challengers Bangalore</v>
      </c>
      <c r="AD275" t="str">
        <f t="shared" si="38"/>
        <v>Standard</v>
      </c>
      <c r="AE275" t="str">
        <f t="shared" si="39"/>
        <v>Chasing</v>
      </c>
      <c r="AF275">
        <f t="shared" si="40"/>
        <v>1</v>
      </c>
      <c r="AJ275" s="6"/>
    </row>
    <row r="276" spans="1:36" x14ac:dyDescent="0.35">
      <c r="A276">
        <v>548337</v>
      </c>
      <c r="B276" s="1">
        <v>41020</v>
      </c>
      <c r="C276">
        <v>3</v>
      </c>
      <c r="D276">
        <v>5</v>
      </c>
      <c r="E276">
        <v>5</v>
      </c>
      <c r="F276" t="s">
        <v>38</v>
      </c>
      <c r="G276">
        <v>5</v>
      </c>
      <c r="H276" t="s">
        <v>25</v>
      </c>
      <c r="I276">
        <v>0</v>
      </c>
      <c r="J276">
        <v>1</v>
      </c>
      <c r="K276">
        <v>0</v>
      </c>
      <c r="L276" t="s">
        <v>28</v>
      </c>
      <c r="M276">
        <v>7</v>
      </c>
      <c r="N276">
        <v>3</v>
      </c>
      <c r="O276">
        <v>303</v>
      </c>
      <c r="P276">
        <v>472</v>
      </c>
      <c r="Q276">
        <v>497</v>
      </c>
      <c r="R276" t="s">
        <v>39</v>
      </c>
      <c r="S276" t="s">
        <v>23</v>
      </c>
      <c r="T276" t="str">
        <f t="shared" si="33"/>
        <v>Ma Chidambaram Stadium, Chepauk</v>
      </c>
      <c r="U276" t="str">
        <f t="shared" si="34"/>
        <v>Chennai</v>
      </c>
      <c r="V276" t="str">
        <f t="shared" si="35"/>
        <v>India</v>
      </c>
      <c r="W276">
        <f t="shared" si="36"/>
        <v>2012</v>
      </c>
      <c r="X276">
        <f t="shared" si="37"/>
        <v>4</v>
      </c>
      <c r="Y276" t="str">
        <f>VLOOKUP(C276, Team_Lookup!$A:$C, 2, FALSE)</f>
        <v>Chennai Super Kings</v>
      </c>
      <c r="Z276" t="str">
        <f>VLOOKUP(C276, Team_Lookup!$A:$C, 3, FALSE)</f>
        <v>CSK</v>
      </c>
      <c r="AA276" t="str">
        <f>VLOOKUP(D276, Team_Lookup!$A:$C, 2, FALSE)</f>
        <v>Rajasthan Royals</v>
      </c>
      <c r="AB276" t="str">
        <f>VLOOKUP(G276, Team_Lookup!$A:$C, 2, FALSE)</f>
        <v>Rajasthan Royals</v>
      </c>
      <c r="AC276" t="str">
        <f>VLOOKUP(N276, Team_Lookup!$A:$C, 2, FALSE)</f>
        <v>Chennai Super Kings</v>
      </c>
      <c r="AD276" t="str">
        <f t="shared" si="38"/>
        <v>Standard</v>
      </c>
      <c r="AE276" t="str">
        <f t="shared" si="39"/>
        <v>Chasing</v>
      </c>
      <c r="AF276">
        <f t="shared" si="40"/>
        <v>0</v>
      </c>
      <c r="AJ276" s="6"/>
    </row>
    <row r="277" spans="1:36" x14ac:dyDescent="0.35">
      <c r="A277">
        <v>548338</v>
      </c>
      <c r="B277" s="1">
        <v>41020</v>
      </c>
      <c r="C277">
        <v>6</v>
      </c>
      <c r="D277">
        <v>10</v>
      </c>
      <c r="E277">
        <v>5</v>
      </c>
      <c r="F277" t="s">
        <v>27</v>
      </c>
      <c r="G277">
        <v>6</v>
      </c>
      <c r="H277" t="s">
        <v>20</v>
      </c>
      <c r="I277">
        <v>0</v>
      </c>
      <c r="J277">
        <v>1</v>
      </c>
      <c r="K277">
        <v>0</v>
      </c>
      <c r="L277" t="s">
        <v>21</v>
      </c>
      <c r="M277">
        <v>20</v>
      </c>
      <c r="N277">
        <v>10</v>
      </c>
      <c r="O277">
        <v>1</v>
      </c>
      <c r="P277">
        <v>470</v>
      </c>
      <c r="Q277">
        <v>491</v>
      </c>
      <c r="R277" t="s">
        <v>29</v>
      </c>
      <c r="S277" t="s">
        <v>23</v>
      </c>
      <c r="T277" t="str">
        <f t="shared" si="33"/>
        <v>Feroz Shah Kotla</v>
      </c>
      <c r="U277" t="str">
        <f t="shared" si="34"/>
        <v>Delhi</v>
      </c>
      <c r="V277" t="str">
        <f t="shared" si="35"/>
        <v>India</v>
      </c>
      <c r="W277">
        <f t="shared" si="36"/>
        <v>2012</v>
      </c>
      <c r="X277">
        <f t="shared" si="37"/>
        <v>4</v>
      </c>
      <c r="Y277" t="str">
        <f>VLOOKUP(C277, Team_Lookup!$A:$C, 2, FALSE)</f>
        <v>Delhi Daredevils</v>
      </c>
      <c r="Z277" t="str">
        <f>VLOOKUP(C277, Team_Lookup!$A:$C, 3, FALSE)</f>
        <v>DD</v>
      </c>
      <c r="AA277" t="str">
        <f>VLOOKUP(D277, Team_Lookup!$A:$C, 2, FALSE)</f>
        <v>Pune Warriors</v>
      </c>
      <c r="AB277" t="str">
        <f>VLOOKUP(G277, Team_Lookup!$A:$C, 2, FALSE)</f>
        <v>Delhi Daredevils</v>
      </c>
      <c r="AC277" t="str">
        <f>VLOOKUP(N277, Team_Lookup!$A:$C, 2, FALSE)</f>
        <v>Pune Warriors</v>
      </c>
      <c r="AD277" t="str">
        <f t="shared" si="38"/>
        <v>Standard</v>
      </c>
      <c r="AE277" t="str">
        <f t="shared" si="39"/>
        <v>Defending</v>
      </c>
      <c r="AF277">
        <f t="shared" si="40"/>
        <v>0</v>
      </c>
      <c r="AJ277" s="6"/>
    </row>
    <row r="278" spans="1:36" x14ac:dyDescent="0.35">
      <c r="A278">
        <v>548339</v>
      </c>
      <c r="B278" s="1">
        <v>41021</v>
      </c>
      <c r="C278">
        <v>7</v>
      </c>
      <c r="D278">
        <v>4</v>
      </c>
      <c r="E278">
        <v>5</v>
      </c>
      <c r="F278" t="s">
        <v>30</v>
      </c>
      <c r="G278">
        <v>7</v>
      </c>
      <c r="H278" t="s">
        <v>25</v>
      </c>
      <c r="I278">
        <v>0</v>
      </c>
      <c r="J278">
        <v>1</v>
      </c>
      <c r="K278">
        <v>0</v>
      </c>
      <c r="L278" t="s">
        <v>28</v>
      </c>
      <c r="M278">
        <v>6</v>
      </c>
      <c r="N278">
        <v>4</v>
      </c>
      <c r="O278">
        <v>100</v>
      </c>
      <c r="P278">
        <v>489</v>
      </c>
      <c r="Q278">
        <v>518</v>
      </c>
      <c r="R278" t="s">
        <v>31</v>
      </c>
      <c r="S278" t="s">
        <v>23</v>
      </c>
      <c r="T278" t="str">
        <f t="shared" si="33"/>
        <v>Wankhede Stadium</v>
      </c>
      <c r="U278" t="str">
        <f t="shared" si="34"/>
        <v>Mumbai</v>
      </c>
      <c r="V278" t="str">
        <f t="shared" si="35"/>
        <v>India</v>
      </c>
      <c r="W278">
        <f t="shared" si="36"/>
        <v>2012</v>
      </c>
      <c r="X278">
        <f t="shared" si="37"/>
        <v>4</v>
      </c>
      <c r="Y278" t="str">
        <f>VLOOKUP(C278, Team_Lookup!$A:$C, 2, FALSE)</f>
        <v>Mumbai Indians</v>
      </c>
      <c r="Z278" t="str">
        <f>VLOOKUP(C278, Team_Lookup!$A:$C, 3, FALSE)</f>
        <v>MI</v>
      </c>
      <c r="AA278" t="str">
        <f>VLOOKUP(D278, Team_Lookup!$A:$C, 2, FALSE)</f>
        <v>Kings XI Punjab</v>
      </c>
      <c r="AB278" t="str">
        <f>VLOOKUP(G278, Team_Lookup!$A:$C, 2, FALSE)</f>
        <v>Mumbai Indians</v>
      </c>
      <c r="AC278" t="str">
        <f>VLOOKUP(N278, Team_Lookup!$A:$C, 2, FALSE)</f>
        <v>Kings XI Punjab</v>
      </c>
      <c r="AD278" t="str">
        <f t="shared" si="38"/>
        <v>Standard</v>
      </c>
      <c r="AE278" t="str">
        <f t="shared" si="39"/>
        <v>Chasing</v>
      </c>
      <c r="AF278">
        <f t="shared" si="40"/>
        <v>0</v>
      </c>
      <c r="AJ278" s="6"/>
    </row>
    <row r="279" spans="1:36" x14ac:dyDescent="0.35">
      <c r="A279">
        <v>548340</v>
      </c>
      <c r="B279" s="1">
        <v>41021</v>
      </c>
      <c r="C279">
        <v>8</v>
      </c>
      <c r="D279">
        <v>1</v>
      </c>
      <c r="E279">
        <v>5</v>
      </c>
      <c r="F279" t="s">
        <v>63</v>
      </c>
      <c r="G279">
        <v>1</v>
      </c>
      <c r="H279" t="s">
        <v>20</v>
      </c>
      <c r="I279">
        <v>0</v>
      </c>
      <c r="J279">
        <v>1</v>
      </c>
      <c r="K279">
        <v>0</v>
      </c>
      <c r="L279" t="s">
        <v>28</v>
      </c>
      <c r="M279">
        <v>5</v>
      </c>
      <c r="N279">
        <v>1</v>
      </c>
      <c r="O279">
        <v>66</v>
      </c>
      <c r="P279">
        <v>474</v>
      </c>
      <c r="Q279">
        <v>488</v>
      </c>
      <c r="R279" t="s">
        <v>64</v>
      </c>
      <c r="S279" t="s">
        <v>23</v>
      </c>
      <c r="T279" t="str">
        <f t="shared" si="33"/>
        <v>Barabati Stadium</v>
      </c>
      <c r="U279" t="str">
        <f t="shared" si="34"/>
        <v>Cuttack</v>
      </c>
      <c r="V279" t="str">
        <f t="shared" si="35"/>
        <v>India</v>
      </c>
      <c r="W279">
        <f t="shared" si="36"/>
        <v>2012</v>
      </c>
      <c r="X279">
        <f t="shared" si="37"/>
        <v>4</v>
      </c>
      <c r="Y279" t="str">
        <f>VLOOKUP(C279, Team_Lookup!$A:$C, 2, FALSE)</f>
        <v>Deccan Chargers</v>
      </c>
      <c r="Z279" t="str">
        <f>VLOOKUP(C279, Team_Lookup!$A:$C, 3, FALSE)</f>
        <v>DC</v>
      </c>
      <c r="AA279" t="str">
        <f>VLOOKUP(D279, Team_Lookup!$A:$C, 2, FALSE)</f>
        <v>Kolkata Knight Riders</v>
      </c>
      <c r="AB279" t="str">
        <f>VLOOKUP(G279, Team_Lookup!$A:$C, 2, FALSE)</f>
        <v>Kolkata Knight Riders</v>
      </c>
      <c r="AC279" t="str">
        <f>VLOOKUP(N279, Team_Lookup!$A:$C, 2, FALSE)</f>
        <v>Kolkata Knight Riders</v>
      </c>
      <c r="AD279" t="str">
        <f t="shared" si="38"/>
        <v>Standard</v>
      </c>
      <c r="AE279" t="str">
        <f t="shared" si="39"/>
        <v>Chasing</v>
      </c>
      <c r="AF279">
        <f t="shared" si="40"/>
        <v>1</v>
      </c>
      <c r="AJ279" s="6"/>
    </row>
    <row r="280" spans="1:36" x14ac:dyDescent="0.35">
      <c r="A280">
        <v>548341</v>
      </c>
      <c r="B280" s="1">
        <v>41022</v>
      </c>
      <c r="C280">
        <v>5</v>
      </c>
      <c r="D280">
        <v>2</v>
      </c>
      <c r="E280">
        <v>5</v>
      </c>
      <c r="F280" t="s">
        <v>34</v>
      </c>
      <c r="G280">
        <v>5</v>
      </c>
      <c r="H280" t="s">
        <v>20</v>
      </c>
      <c r="I280">
        <v>0</v>
      </c>
      <c r="J280">
        <v>1</v>
      </c>
      <c r="K280">
        <v>0</v>
      </c>
      <c r="L280" t="s">
        <v>21</v>
      </c>
      <c r="M280">
        <v>46</v>
      </c>
      <c r="N280">
        <v>2</v>
      </c>
      <c r="O280">
        <v>110</v>
      </c>
      <c r="P280">
        <v>470</v>
      </c>
      <c r="Q280">
        <v>483</v>
      </c>
      <c r="R280" t="s">
        <v>35</v>
      </c>
      <c r="S280" t="s">
        <v>23</v>
      </c>
      <c r="T280" t="str">
        <f t="shared" si="33"/>
        <v>Sawai Mansingh Stadium</v>
      </c>
      <c r="U280" t="str">
        <f t="shared" si="34"/>
        <v>Jaipur</v>
      </c>
      <c r="V280" t="str">
        <f t="shared" si="35"/>
        <v>India</v>
      </c>
      <c r="W280">
        <f t="shared" si="36"/>
        <v>2012</v>
      </c>
      <c r="X280">
        <f t="shared" si="37"/>
        <v>4</v>
      </c>
      <c r="Y280" t="str">
        <f>VLOOKUP(C280, Team_Lookup!$A:$C, 2, FALSE)</f>
        <v>Rajasthan Royals</v>
      </c>
      <c r="Z280" t="str">
        <f>VLOOKUP(C280, Team_Lookup!$A:$C, 3, FALSE)</f>
        <v>RR</v>
      </c>
      <c r="AA280" t="str">
        <f>VLOOKUP(D280, Team_Lookup!$A:$C, 2, FALSE)</f>
        <v>Royal Challengers Bangalore</v>
      </c>
      <c r="AB280" t="str">
        <f>VLOOKUP(G280, Team_Lookup!$A:$C, 2, FALSE)</f>
        <v>Rajasthan Royals</v>
      </c>
      <c r="AC280" t="str">
        <f>VLOOKUP(N280, Team_Lookup!$A:$C, 2, FALSE)</f>
        <v>Royal Challengers Bangalore</v>
      </c>
      <c r="AD280" t="str">
        <f t="shared" si="38"/>
        <v>Standard</v>
      </c>
      <c r="AE280" t="str">
        <f t="shared" si="39"/>
        <v>Defending</v>
      </c>
      <c r="AF280">
        <f t="shared" si="40"/>
        <v>0</v>
      </c>
      <c r="AJ280" s="6"/>
    </row>
    <row r="281" spans="1:36" x14ac:dyDescent="0.35">
      <c r="A281">
        <v>548342</v>
      </c>
      <c r="B281" s="1">
        <v>41023</v>
      </c>
      <c r="C281">
        <v>10</v>
      </c>
      <c r="D281">
        <v>6</v>
      </c>
      <c r="E281">
        <v>5</v>
      </c>
      <c r="F281" t="s">
        <v>76</v>
      </c>
      <c r="G281">
        <v>10</v>
      </c>
      <c r="H281" t="s">
        <v>25</v>
      </c>
      <c r="I281">
        <v>0</v>
      </c>
      <c r="J281">
        <v>1</v>
      </c>
      <c r="K281">
        <v>0</v>
      </c>
      <c r="L281" t="s">
        <v>28</v>
      </c>
      <c r="M281">
        <v>8</v>
      </c>
      <c r="N281">
        <v>6</v>
      </c>
      <c r="O281">
        <v>41</v>
      </c>
      <c r="P281">
        <v>489</v>
      </c>
      <c r="Q281">
        <v>518</v>
      </c>
      <c r="R281" t="s">
        <v>77</v>
      </c>
      <c r="S281" t="s">
        <v>23</v>
      </c>
      <c r="T281" t="str">
        <f t="shared" si="33"/>
        <v>Subrata Roy Sahara Stadium</v>
      </c>
      <c r="U281" t="str">
        <f t="shared" si="34"/>
        <v>Pune</v>
      </c>
      <c r="V281" t="str">
        <f t="shared" si="35"/>
        <v>India</v>
      </c>
      <c r="W281">
        <f t="shared" si="36"/>
        <v>2012</v>
      </c>
      <c r="X281">
        <f t="shared" si="37"/>
        <v>4</v>
      </c>
      <c r="Y281" t="str">
        <f>VLOOKUP(C281, Team_Lookup!$A:$C, 2, FALSE)</f>
        <v>Pune Warriors</v>
      </c>
      <c r="Z281" t="str">
        <f>VLOOKUP(C281, Team_Lookup!$A:$C, 3, FALSE)</f>
        <v>PW</v>
      </c>
      <c r="AA281" t="str">
        <f>VLOOKUP(D281, Team_Lookup!$A:$C, 2, FALSE)</f>
        <v>Delhi Daredevils</v>
      </c>
      <c r="AB281" t="str">
        <f>VLOOKUP(G281, Team_Lookup!$A:$C, 2, FALSE)</f>
        <v>Pune Warriors</v>
      </c>
      <c r="AC281" t="str">
        <f>VLOOKUP(N281, Team_Lookup!$A:$C, 2, FALSE)</f>
        <v>Delhi Daredevils</v>
      </c>
      <c r="AD281" t="str">
        <f t="shared" si="38"/>
        <v>Standard</v>
      </c>
      <c r="AE281" t="str">
        <f t="shared" si="39"/>
        <v>Chasing</v>
      </c>
      <c r="AF281">
        <f t="shared" si="40"/>
        <v>0</v>
      </c>
      <c r="AJ281" s="6"/>
    </row>
    <row r="282" spans="1:36" x14ac:dyDescent="0.35">
      <c r="A282">
        <v>548344</v>
      </c>
      <c r="B282" s="1">
        <v>41024</v>
      </c>
      <c r="C282">
        <v>4</v>
      </c>
      <c r="D282">
        <v>7</v>
      </c>
      <c r="E282">
        <v>5</v>
      </c>
      <c r="F282" t="s">
        <v>24</v>
      </c>
      <c r="G282">
        <v>4</v>
      </c>
      <c r="H282" t="s">
        <v>25</v>
      </c>
      <c r="I282">
        <v>0</v>
      </c>
      <c r="J282">
        <v>1</v>
      </c>
      <c r="K282">
        <v>0</v>
      </c>
      <c r="L282" t="s">
        <v>28</v>
      </c>
      <c r="M282">
        <v>4</v>
      </c>
      <c r="N282">
        <v>7</v>
      </c>
      <c r="O282">
        <v>208</v>
      </c>
      <c r="P282">
        <v>472</v>
      </c>
      <c r="Q282">
        <v>497</v>
      </c>
      <c r="R282" t="s">
        <v>26</v>
      </c>
      <c r="S282" t="s">
        <v>23</v>
      </c>
      <c r="T282" t="str">
        <f t="shared" si="33"/>
        <v>Punjab Cricket Association Stadium, Mohali</v>
      </c>
      <c r="U282" t="str">
        <f t="shared" si="34"/>
        <v>Chandigarh</v>
      </c>
      <c r="V282" t="str">
        <f t="shared" si="35"/>
        <v>India</v>
      </c>
      <c r="W282">
        <f t="shared" si="36"/>
        <v>2012</v>
      </c>
      <c r="X282">
        <f t="shared" si="37"/>
        <v>4</v>
      </c>
      <c r="Y282" t="str">
        <f>VLOOKUP(C282, Team_Lookup!$A:$C, 2, FALSE)</f>
        <v>Kings XI Punjab</v>
      </c>
      <c r="Z282" t="str">
        <f>VLOOKUP(C282, Team_Lookup!$A:$C, 3, FALSE)</f>
        <v>KXIP</v>
      </c>
      <c r="AA282" t="str">
        <f>VLOOKUP(D282, Team_Lookup!$A:$C, 2, FALSE)</f>
        <v>Mumbai Indians</v>
      </c>
      <c r="AB282" t="str">
        <f>VLOOKUP(G282, Team_Lookup!$A:$C, 2, FALSE)</f>
        <v>Kings XI Punjab</v>
      </c>
      <c r="AC282" t="str">
        <f>VLOOKUP(N282, Team_Lookup!$A:$C, 2, FALSE)</f>
        <v>Mumbai Indians</v>
      </c>
      <c r="AD282" t="str">
        <f t="shared" si="38"/>
        <v>Standard</v>
      </c>
      <c r="AE282" t="str">
        <f t="shared" si="39"/>
        <v>Chasing</v>
      </c>
      <c r="AF282">
        <f t="shared" si="40"/>
        <v>0</v>
      </c>
      <c r="AJ282" s="6"/>
    </row>
    <row r="283" spans="1:36" x14ac:dyDescent="0.35">
      <c r="A283">
        <v>548346</v>
      </c>
      <c r="B283" s="1">
        <v>41025</v>
      </c>
      <c r="C283">
        <v>10</v>
      </c>
      <c r="D283">
        <v>8</v>
      </c>
      <c r="E283">
        <v>5</v>
      </c>
      <c r="F283" t="s">
        <v>76</v>
      </c>
      <c r="G283">
        <v>8</v>
      </c>
      <c r="H283" t="s">
        <v>25</v>
      </c>
      <c r="I283">
        <v>0</v>
      </c>
      <c r="J283">
        <v>1</v>
      </c>
      <c r="K283">
        <v>0</v>
      </c>
      <c r="L283" t="s">
        <v>21</v>
      </c>
      <c r="M283">
        <v>18</v>
      </c>
      <c r="N283">
        <v>8</v>
      </c>
      <c r="O283">
        <v>10</v>
      </c>
      <c r="P283">
        <v>489</v>
      </c>
      <c r="Q283">
        <v>518</v>
      </c>
      <c r="R283" t="s">
        <v>77</v>
      </c>
      <c r="S283" t="s">
        <v>23</v>
      </c>
      <c r="T283" t="str">
        <f t="shared" si="33"/>
        <v>Subrata Roy Sahara Stadium</v>
      </c>
      <c r="U283" t="str">
        <f t="shared" si="34"/>
        <v>Pune</v>
      </c>
      <c r="V283" t="str">
        <f t="shared" si="35"/>
        <v>India</v>
      </c>
      <c r="W283">
        <f t="shared" si="36"/>
        <v>2012</v>
      </c>
      <c r="X283">
        <f t="shared" si="37"/>
        <v>4</v>
      </c>
      <c r="Y283" t="str">
        <f>VLOOKUP(C283, Team_Lookup!$A:$C, 2, FALSE)</f>
        <v>Pune Warriors</v>
      </c>
      <c r="Z283" t="str">
        <f>VLOOKUP(C283, Team_Lookup!$A:$C, 3, FALSE)</f>
        <v>PW</v>
      </c>
      <c r="AA283" t="str">
        <f>VLOOKUP(D283, Team_Lookup!$A:$C, 2, FALSE)</f>
        <v>Deccan Chargers</v>
      </c>
      <c r="AB283" t="str">
        <f>VLOOKUP(G283, Team_Lookup!$A:$C, 2, FALSE)</f>
        <v>Deccan Chargers</v>
      </c>
      <c r="AC283" t="str">
        <f>VLOOKUP(N283, Team_Lookup!$A:$C, 2, FALSE)</f>
        <v>Deccan Chargers</v>
      </c>
      <c r="AD283" t="str">
        <f t="shared" si="38"/>
        <v>Standard</v>
      </c>
      <c r="AE283" t="str">
        <f t="shared" si="39"/>
        <v>Defending</v>
      </c>
      <c r="AF283">
        <f t="shared" si="40"/>
        <v>1</v>
      </c>
      <c r="AJ283" s="6"/>
    </row>
    <row r="284" spans="1:36" x14ac:dyDescent="0.35">
      <c r="A284">
        <v>548347</v>
      </c>
      <c r="B284" s="1">
        <v>41026</v>
      </c>
      <c r="C284">
        <v>6</v>
      </c>
      <c r="D284">
        <v>7</v>
      </c>
      <c r="E284">
        <v>5</v>
      </c>
      <c r="F284" t="s">
        <v>27</v>
      </c>
      <c r="G284">
        <v>7</v>
      </c>
      <c r="H284" t="s">
        <v>20</v>
      </c>
      <c r="I284">
        <v>0</v>
      </c>
      <c r="J284">
        <v>1</v>
      </c>
      <c r="K284">
        <v>0</v>
      </c>
      <c r="L284" t="s">
        <v>21</v>
      </c>
      <c r="M284">
        <v>37</v>
      </c>
      <c r="N284">
        <v>6</v>
      </c>
      <c r="O284">
        <v>41</v>
      </c>
      <c r="P284">
        <v>472</v>
      </c>
      <c r="Q284">
        <v>497</v>
      </c>
      <c r="R284" t="s">
        <v>29</v>
      </c>
      <c r="S284" t="s">
        <v>23</v>
      </c>
      <c r="T284" t="str">
        <f t="shared" si="33"/>
        <v>Feroz Shah Kotla</v>
      </c>
      <c r="U284" t="str">
        <f t="shared" si="34"/>
        <v>Delhi</v>
      </c>
      <c r="V284" t="str">
        <f t="shared" si="35"/>
        <v>India</v>
      </c>
      <c r="W284">
        <f t="shared" si="36"/>
        <v>2012</v>
      </c>
      <c r="X284">
        <f t="shared" si="37"/>
        <v>4</v>
      </c>
      <c r="Y284" t="str">
        <f>VLOOKUP(C284, Team_Lookup!$A:$C, 2, FALSE)</f>
        <v>Delhi Daredevils</v>
      </c>
      <c r="Z284" t="str">
        <f>VLOOKUP(C284, Team_Lookup!$A:$C, 3, FALSE)</f>
        <v>DD</v>
      </c>
      <c r="AA284" t="str">
        <f>VLOOKUP(D284, Team_Lookup!$A:$C, 2, FALSE)</f>
        <v>Mumbai Indians</v>
      </c>
      <c r="AB284" t="str">
        <f>VLOOKUP(G284, Team_Lookup!$A:$C, 2, FALSE)</f>
        <v>Mumbai Indians</v>
      </c>
      <c r="AC284" t="str">
        <f>VLOOKUP(N284, Team_Lookup!$A:$C, 2, FALSE)</f>
        <v>Delhi Daredevils</v>
      </c>
      <c r="AD284" t="str">
        <f t="shared" si="38"/>
        <v>Standard</v>
      </c>
      <c r="AE284" t="str">
        <f t="shared" si="39"/>
        <v>Defending</v>
      </c>
      <c r="AF284">
        <f t="shared" si="40"/>
        <v>0</v>
      </c>
      <c r="AJ284" s="6"/>
    </row>
    <row r="285" spans="1:36" x14ac:dyDescent="0.35">
      <c r="A285">
        <v>548348</v>
      </c>
      <c r="B285" s="1">
        <v>41027</v>
      </c>
      <c r="C285">
        <v>3</v>
      </c>
      <c r="D285">
        <v>4</v>
      </c>
      <c r="E285">
        <v>5</v>
      </c>
      <c r="F285" t="s">
        <v>38</v>
      </c>
      <c r="G285">
        <v>4</v>
      </c>
      <c r="H285" t="s">
        <v>25</v>
      </c>
      <c r="I285">
        <v>0</v>
      </c>
      <c r="J285">
        <v>1</v>
      </c>
      <c r="K285">
        <v>0</v>
      </c>
      <c r="L285" t="s">
        <v>21</v>
      </c>
      <c r="M285">
        <v>7</v>
      </c>
      <c r="N285">
        <v>4</v>
      </c>
      <c r="O285">
        <v>236</v>
      </c>
      <c r="P285">
        <v>474</v>
      </c>
      <c r="Q285">
        <v>488</v>
      </c>
      <c r="R285" t="s">
        <v>39</v>
      </c>
      <c r="S285" t="s">
        <v>23</v>
      </c>
      <c r="T285" t="str">
        <f t="shared" si="33"/>
        <v>Ma Chidambaram Stadium, Chepauk</v>
      </c>
      <c r="U285" t="str">
        <f t="shared" si="34"/>
        <v>Chennai</v>
      </c>
      <c r="V285" t="str">
        <f t="shared" si="35"/>
        <v>India</v>
      </c>
      <c r="W285">
        <f t="shared" si="36"/>
        <v>2012</v>
      </c>
      <c r="X285">
        <f t="shared" si="37"/>
        <v>4</v>
      </c>
      <c r="Y285" t="str">
        <f>VLOOKUP(C285, Team_Lookup!$A:$C, 2, FALSE)</f>
        <v>Chennai Super Kings</v>
      </c>
      <c r="Z285" t="str">
        <f>VLOOKUP(C285, Team_Lookup!$A:$C, 3, FALSE)</f>
        <v>CSK</v>
      </c>
      <c r="AA285" t="str">
        <f>VLOOKUP(D285, Team_Lookup!$A:$C, 2, FALSE)</f>
        <v>Kings XI Punjab</v>
      </c>
      <c r="AB285" t="str">
        <f>VLOOKUP(G285, Team_Lookup!$A:$C, 2, FALSE)</f>
        <v>Kings XI Punjab</v>
      </c>
      <c r="AC285" t="str">
        <f>VLOOKUP(N285, Team_Lookup!$A:$C, 2, FALSE)</f>
        <v>Kings XI Punjab</v>
      </c>
      <c r="AD285" t="str">
        <f t="shared" si="38"/>
        <v>Standard</v>
      </c>
      <c r="AE285" t="str">
        <f t="shared" si="39"/>
        <v>Defending</v>
      </c>
      <c r="AF285">
        <f t="shared" si="40"/>
        <v>1</v>
      </c>
      <c r="AJ285" s="6"/>
    </row>
    <row r="286" spans="1:36" x14ac:dyDescent="0.35">
      <c r="A286">
        <v>548349</v>
      </c>
      <c r="B286" s="1">
        <v>41027</v>
      </c>
      <c r="C286">
        <v>1</v>
      </c>
      <c r="D286">
        <v>2</v>
      </c>
      <c r="E286">
        <v>5</v>
      </c>
      <c r="F286" t="s">
        <v>32</v>
      </c>
      <c r="G286">
        <v>1</v>
      </c>
      <c r="H286" t="s">
        <v>25</v>
      </c>
      <c r="I286">
        <v>0</v>
      </c>
      <c r="J286">
        <v>1</v>
      </c>
      <c r="K286">
        <v>0</v>
      </c>
      <c r="L286" t="s">
        <v>21</v>
      </c>
      <c r="M286">
        <v>47</v>
      </c>
      <c r="N286">
        <v>1</v>
      </c>
      <c r="O286">
        <v>40</v>
      </c>
      <c r="P286">
        <v>470</v>
      </c>
      <c r="Q286">
        <v>478</v>
      </c>
      <c r="R286" t="s">
        <v>33</v>
      </c>
      <c r="S286" t="s">
        <v>23</v>
      </c>
      <c r="T286" t="str">
        <f t="shared" si="33"/>
        <v>Eden Gardens</v>
      </c>
      <c r="U286" t="str">
        <f t="shared" si="34"/>
        <v>Kolkata</v>
      </c>
      <c r="V286" t="str">
        <f t="shared" si="35"/>
        <v>India</v>
      </c>
      <c r="W286">
        <f t="shared" si="36"/>
        <v>2012</v>
      </c>
      <c r="X286">
        <f t="shared" si="37"/>
        <v>4</v>
      </c>
      <c r="Y286" t="str">
        <f>VLOOKUP(C286, Team_Lookup!$A:$C, 2, FALSE)</f>
        <v>Kolkata Knight Riders</v>
      </c>
      <c r="Z286" t="str">
        <f>VLOOKUP(C286, Team_Lookup!$A:$C, 3, FALSE)</f>
        <v>KKR</v>
      </c>
      <c r="AA286" t="str">
        <f>VLOOKUP(D286, Team_Lookup!$A:$C, 2, FALSE)</f>
        <v>Royal Challengers Bangalore</v>
      </c>
      <c r="AB286" t="str">
        <f>VLOOKUP(G286, Team_Lookup!$A:$C, 2, FALSE)</f>
        <v>Kolkata Knight Riders</v>
      </c>
      <c r="AC286" t="str">
        <f>VLOOKUP(N286, Team_Lookup!$A:$C, 2, FALSE)</f>
        <v>Kolkata Knight Riders</v>
      </c>
      <c r="AD286" t="str">
        <f t="shared" si="38"/>
        <v>Standard</v>
      </c>
      <c r="AE286" t="str">
        <f t="shared" si="39"/>
        <v>Defending</v>
      </c>
      <c r="AF286">
        <f t="shared" si="40"/>
        <v>1</v>
      </c>
      <c r="AJ286" s="6"/>
    </row>
    <row r="287" spans="1:36" x14ac:dyDescent="0.35">
      <c r="A287">
        <v>548350</v>
      </c>
      <c r="B287" s="1">
        <v>41028</v>
      </c>
      <c r="C287">
        <v>6</v>
      </c>
      <c r="D287">
        <v>5</v>
      </c>
      <c r="E287">
        <v>5</v>
      </c>
      <c r="F287" t="s">
        <v>27</v>
      </c>
      <c r="G287">
        <v>6</v>
      </c>
      <c r="H287" t="s">
        <v>25</v>
      </c>
      <c r="I287">
        <v>0</v>
      </c>
      <c r="J287">
        <v>1</v>
      </c>
      <c r="K287">
        <v>0</v>
      </c>
      <c r="L287" t="s">
        <v>21</v>
      </c>
      <c r="M287">
        <v>1</v>
      </c>
      <c r="N287">
        <v>6</v>
      </c>
      <c r="O287">
        <v>41</v>
      </c>
      <c r="P287">
        <v>489</v>
      </c>
      <c r="Q287">
        <v>518</v>
      </c>
      <c r="R287" t="s">
        <v>29</v>
      </c>
      <c r="S287" t="s">
        <v>23</v>
      </c>
      <c r="T287" t="str">
        <f t="shared" si="33"/>
        <v>Feroz Shah Kotla</v>
      </c>
      <c r="U287" t="str">
        <f t="shared" si="34"/>
        <v>Delhi</v>
      </c>
      <c r="V287" t="str">
        <f t="shared" si="35"/>
        <v>India</v>
      </c>
      <c r="W287">
        <f t="shared" si="36"/>
        <v>2012</v>
      </c>
      <c r="X287">
        <f t="shared" si="37"/>
        <v>4</v>
      </c>
      <c r="Y287" t="str">
        <f>VLOOKUP(C287, Team_Lookup!$A:$C, 2, FALSE)</f>
        <v>Delhi Daredevils</v>
      </c>
      <c r="Z287" t="str">
        <f>VLOOKUP(C287, Team_Lookup!$A:$C, 3, FALSE)</f>
        <v>DD</v>
      </c>
      <c r="AA287" t="str">
        <f>VLOOKUP(D287, Team_Lookup!$A:$C, 2, FALSE)</f>
        <v>Rajasthan Royals</v>
      </c>
      <c r="AB287" t="str">
        <f>VLOOKUP(G287, Team_Lookup!$A:$C, 2, FALSE)</f>
        <v>Delhi Daredevils</v>
      </c>
      <c r="AC287" t="str">
        <f>VLOOKUP(N287, Team_Lookup!$A:$C, 2, FALSE)</f>
        <v>Delhi Daredevils</v>
      </c>
      <c r="AD287" t="str">
        <f t="shared" si="38"/>
        <v>Standard</v>
      </c>
      <c r="AE287" t="str">
        <f t="shared" si="39"/>
        <v>Defending</v>
      </c>
      <c r="AF287">
        <f t="shared" si="40"/>
        <v>1</v>
      </c>
      <c r="AJ287" s="6"/>
    </row>
    <row r="288" spans="1:36" x14ac:dyDescent="0.35">
      <c r="A288">
        <v>548351</v>
      </c>
      <c r="B288" s="1">
        <v>41028</v>
      </c>
      <c r="C288">
        <v>7</v>
      </c>
      <c r="D288">
        <v>8</v>
      </c>
      <c r="E288">
        <v>5</v>
      </c>
      <c r="F288" t="s">
        <v>30</v>
      </c>
      <c r="G288">
        <v>7</v>
      </c>
      <c r="H288" t="s">
        <v>20</v>
      </c>
      <c r="I288">
        <v>0</v>
      </c>
      <c r="J288">
        <v>1</v>
      </c>
      <c r="K288">
        <v>0</v>
      </c>
      <c r="L288" t="s">
        <v>28</v>
      </c>
      <c r="M288">
        <v>5</v>
      </c>
      <c r="N288">
        <v>7</v>
      </c>
      <c r="O288">
        <v>94</v>
      </c>
      <c r="P288">
        <v>495</v>
      </c>
      <c r="Q288">
        <v>497</v>
      </c>
      <c r="R288" t="s">
        <v>31</v>
      </c>
      <c r="S288" t="s">
        <v>23</v>
      </c>
      <c r="T288" t="str">
        <f t="shared" si="33"/>
        <v>Wankhede Stadium</v>
      </c>
      <c r="U288" t="str">
        <f t="shared" si="34"/>
        <v>Mumbai</v>
      </c>
      <c r="V288" t="str">
        <f t="shared" si="35"/>
        <v>India</v>
      </c>
      <c r="W288">
        <f t="shared" si="36"/>
        <v>2012</v>
      </c>
      <c r="X288">
        <f t="shared" si="37"/>
        <v>4</v>
      </c>
      <c r="Y288" t="str">
        <f>VLOOKUP(C288, Team_Lookup!$A:$C, 2, FALSE)</f>
        <v>Mumbai Indians</v>
      </c>
      <c r="Z288" t="str">
        <f>VLOOKUP(C288, Team_Lookup!$A:$C, 3, FALSE)</f>
        <v>MI</v>
      </c>
      <c r="AA288" t="str">
        <f>VLOOKUP(D288, Team_Lookup!$A:$C, 2, FALSE)</f>
        <v>Deccan Chargers</v>
      </c>
      <c r="AB288" t="str">
        <f>VLOOKUP(G288, Team_Lookup!$A:$C, 2, FALSE)</f>
        <v>Mumbai Indians</v>
      </c>
      <c r="AC288" t="str">
        <f>VLOOKUP(N288, Team_Lookup!$A:$C, 2, FALSE)</f>
        <v>Mumbai Indians</v>
      </c>
      <c r="AD288" t="str">
        <f t="shared" si="38"/>
        <v>Standard</v>
      </c>
      <c r="AE288" t="str">
        <f t="shared" si="39"/>
        <v>Chasing</v>
      </c>
      <c r="AF288">
        <f t="shared" si="40"/>
        <v>1</v>
      </c>
      <c r="AJ288" s="6"/>
    </row>
    <row r="289" spans="1:36" x14ac:dyDescent="0.35">
      <c r="A289">
        <v>548352</v>
      </c>
      <c r="B289" s="1">
        <v>41029</v>
      </c>
      <c r="C289">
        <v>3</v>
      </c>
      <c r="D289">
        <v>1</v>
      </c>
      <c r="E289">
        <v>5</v>
      </c>
      <c r="F289" t="s">
        <v>38</v>
      </c>
      <c r="G289">
        <v>3</v>
      </c>
      <c r="H289" t="s">
        <v>25</v>
      </c>
      <c r="I289">
        <v>0</v>
      </c>
      <c r="J289">
        <v>1</v>
      </c>
      <c r="K289">
        <v>0</v>
      </c>
      <c r="L289" t="s">
        <v>28</v>
      </c>
      <c r="M289">
        <v>5</v>
      </c>
      <c r="N289">
        <v>1</v>
      </c>
      <c r="O289">
        <v>40</v>
      </c>
      <c r="P289">
        <v>474</v>
      </c>
      <c r="Q289">
        <v>499</v>
      </c>
      <c r="R289" t="s">
        <v>39</v>
      </c>
      <c r="S289" t="s">
        <v>23</v>
      </c>
      <c r="T289" t="str">
        <f t="shared" si="33"/>
        <v>Ma Chidambaram Stadium, Chepauk</v>
      </c>
      <c r="U289" t="str">
        <f t="shared" si="34"/>
        <v>Chennai</v>
      </c>
      <c r="V289" t="str">
        <f t="shared" si="35"/>
        <v>India</v>
      </c>
      <c r="W289">
        <f t="shared" si="36"/>
        <v>2012</v>
      </c>
      <c r="X289">
        <f t="shared" si="37"/>
        <v>4</v>
      </c>
      <c r="Y289" t="str">
        <f>VLOOKUP(C289, Team_Lookup!$A:$C, 2, FALSE)</f>
        <v>Chennai Super Kings</v>
      </c>
      <c r="Z289" t="str">
        <f>VLOOKUP(C289, Team_Lookup!$A:$C, 3, FALSE)</f>
        <v>CSK</v>
      </c>
      <c r="AA289" t="str">
        <f>VLOOKUP(D289, Team_Lookup!$A:$C, 2, FALSE)</f>
        <v>Kolkata Knight Riders</v>
      </c>
      <c r="AB289" t="str">
        <f>VLOOKUP(G289, Team_Lookup!$A:$C, 2, FALSE)</f>
        <v>Chennai Super Kings</v>
      </c>
      <c r="AC289" t="str">
        <f>VLOOKUP(N289, Team_Lookup!$A:$C, 2, FALSE)</f>
        <v>Kolkata Knight Riders</v>
      </c>
      <c r="AD289" t="str">
        <f t="shared" si="38"/>
        <v>Standard</v>
      </c>
      <c r="AE289" t="str">
        <f t="shared" si="39"/>
        <v>Chasing</v>
      </c>
      <c r="AF289">
        <f t="shared" si="40"/>
        <v>0</v>
      </c>
      <c r="AJ289" s="6"/>
    </row>
    <row r="290" spans="1:36" x14ac:dyDescent="0.35">
      <c r="A290">
        <v>548353</v>
      </c>
      <c r="B290" s="1">
        <v>41030</v>
      </c>
      <c r="C290">
        <v>8</v>
      </c>
      <c r="D290">
        <v>10</v>
      </c>
      <c r="E290">
        <v>5</v>
      </c>
      <c r="F290" t="s">
        <v>63</v>
      </c>
      <c r="G290">
        <v>8</v>
      </c>
      <c r="H290" t="s">
        <v>25</v>
      </c>
      <c r="I290">
        <v>0</v>
      </c>
      <c r="J290">
        <v>1</v>
      </c>
      <c r="K290">
        <v>0</v>
      </c>
      <c r="L290" t="s">
        <v>21</v>
      </c>
      <c r="M290">
        <v>13</v>
      </c>
      <c r="N290">
        <v>8</v>
      </c>
      <c r="O290">
        <v>26</v>
      </c>
      <c r="P290">
        <v>472</v>
      </c>
      <c r="Q290">
        <v>495</v>
      </c>
      <c r="R290" t="s">
        <v>64</v>
      </c>
      <c r="S290" t="s">
        <v>23</v>
      </c>
      <c r="T290" t="str">
        <f t="shared" si="33"/>
        <v>Barabati Stadium</v>
      </c>
      <c r="U290" t="str">
        <f t="shared" si="34"/>
        <v>Cuttack</v>
      </c>
      <c r="V290" t="str">
        <f t="shared" si="35"/>
        <v>India</v>
      </c>
      <c r="W290">
        <f t="shared" si="36"/>
        <v>2012</v>
      </c>
      <c r="X290">
        <f t="shared" si="37"/>
        <v>5</v>
      </c>
      <c r="Y290" t="str">
        <f>VLOOKUP(C290, Team_Lookup!$A:$C, 2, FALSE)</f>
        <v>Deccan Chargers</v>
      </c>
      <c r="Z290" t="str">
        <f>VLOOKUP(C290, Team_Lookup!$A:$C, 3, FALSE)</f>
        <v>DC</v>
      </c>
      <c r="AA290" t="str">
        <f>VLOOKUP(D290, Team_Lookup!$A:$C, 2, FALSE)</f>
        <v>Pune Warriors</v>
      </c>
      <c r="AB290" t="str">
        <f>VLOOKUP(G290, Team_Lookup!$A:$C, 2, FALSE)</f>
        <v>Deccan Chargers</v>
      </c>
      <c r="AC290" t="str">
        <f>VLOOKUP(N290, Team_Lookup!$A:$C, 2, FALSE)</f>
        <v>Deccan Chargers</v>
      </c>
      <c r="AD290" t="str">
        <f t="shared" si="38"/>
        <v>Standard</v>
      </c>
      <c r="AE290" t="str">
        <f t="shared" si="39"/>
        <v>Defending</v>
      </c>
      <c r="AF290">
        <f t="shared" si="40"/>
        <v>1</v>
      </c>
      <c r="AJ290" s="6"/>
    </row>
    <row r="291" spans="1:36" x14ac:dyDescent="0.35">
      <c r="A291">
        <v>548354</v>
      </c>
      <c r="B291" s="1">
        <v>41030</v>
      </c>
      <c r="C291">
        <v>5</v>
      </c>
      <c r="D291">
        <v>6</v>
      </c>
      <c r="E291">
        <v>5</v>
      </c>
      <c r="F291" t="s">
        <v>34</v>
      </c>
      <c r="G291">
        <v>5</v>
      </c>
      <c r="H291" t="s">
        <v>25</v>
      </c>
      <c r="I291">
        <v>0</v>
      </c>
      <c r="J291">
        <v>1</v>
      </c>
      <c r="K291">
        <v>0</v>
      </c>
      <c r="L291" t="s">
        <v>28</v>
      </c>
      <c r="M291">
        <v>6</v>
      </c>
      <c r="N291">
        <v>6</v>
      </c>
      <c r="O291">
        <v>322</v>
      </c>
      <c r="P291">
        <v>494</v>
      </c>
      <c r="Q291">
        <v>490</v>
      </c>
      <c r="R291" t="s">
        <v>35</v>
      </c>
      <c r="S291" t="s">
        <v>23</v>
      </c>
      <c r="T291" t="str">
        <f t="shared" si="33"/>
        <v>Sawai Mansingh Stadium</v>
      </c>
      <c r="U291" t="str">
        <f t="shared" si="34"/>
        <v>Jaipur</v>
      </c>
      <c r="V291" t="str">
        <f t="shared" si="35"/>
        <v>India</v>
      </c>
      <c r="W291">
        <f t="shared" si="36"/>
        <v>2012</v>
      </c>
      <c r="X291">
        <f t="shared" si="37"/>
        <v>5</v>
      </c>
      <c r="Y291" t="str">
        <f>VLOOKUP(C291, Team_Lookup!$A:$C, 2, FALSE)</f>
        <v>Rajasthan Royals</v>
      </c>
      <c r="Z291" t="str">
        <f>VLOOKUP(C291, Team_Lookup!$A:$C, 3, FALSE)</f>
        <v>RR</v>
      </c>
      <c r="AA291" t="str">
        <f>VLOOKUP(D291, Team_Lookup!$A:$C, 2, FALSE)</f>
        <v>Delhi Daredevils</v>
      </c>
      <c r="AB291" t="str">
        <f>VLOOKUP(G291, Team_Lookup!$A:$C, 2, FALSE)</f>
        <v>Rajasthan Royals</v>
      </c>
      <c r="AC291" t="str">
        <f>VLOOKUP(N291, Team_Lookup!$A:$C, 2, FALSE)</f>
        <v>Delhi Daredevils</v>
      </c>
      <c r="AD291" t="str">
        <f t="shared" si="38"/>
        <v>Standard</v>
      </c>
      <c r="AE291" t="str">
        <f t="shared" si="39"/>
        <v>Chasing</v>
      </c>
      <c r="AF291">
        <f t="shared" si="40"/>
        <v>0</v>
      </c>
      <c r="AJ291" s="6"/>
    </row>
    <row r="292" spans="1:36" x14ac:dyDescent="0.35">
      <c r="A292">
        <v>548355</v>
      </c>
      <c r="B292" s="1">
        <v>41031</v>
      </c>
      <c r="C292">
        <v>2</v>
      </c>
      <c r="D292">
        <v>4</v>
      </c>
      <c r="E292">
        <v>5</v>
      </c>
      <c r="F292" t="s">
        <v>19</v>
      </c>
      <c r="G292">
        <v>4</v>
      </c>
      <c r="H292" t="s">
        <v>20</v>
      </c>
      <c r="I292">
        <v>0</v>
      </c>
      <c r="J292">
        <v>1</v>
      </c>
      <c r="K292">
        <v>0</v>
      </c>
      <c r="L292" t="s">
        <v>28</v>
      </c>
      <c r="M292">
        <v>4</v>
      </c>
      <c r="N292">
        <v>4</v>
      </c>
      <c r="O292">
        <v>321</v>
      </c>
      <c r="P292">
        <v>474</v>
      </c>
      <c r="Q292">
        <v>499</v>
      </c>
      <c r="R292" t="s">
        <v>22</v>
      </c>
      <c r="S292" t="s">
        <v>23</v>
      </c>
      <c r="T292" t="str">
        <f t="shared" si="33"/>
        <v>M Chinnaswamy Stadium</v>
      </c>
      <c r="U292" t="str">
        <f t="shared" si="34"/>
        <v>Bangalore</v>
      </c>
      <c r="V292" t="str">
        <f t="shared" si="35"/>
        <v>India</v>
      </c>
      <c r="W292">
        <f t="shared" si="36"/>
        <v>2012</v>
      </c>
      <c r="X292">
        <f t="shared" si="37"/>
        <v>5</v>
      </c>
      <c r="Y292" t="str">
        <f>VLOOKUP(C292, Team_Lookup!$A:$C, 2, FALSE)</f>
        <v>Royal Challengers Bangalore</v>
      </c>
      <c r="Z292" t="str">
        <f>VLOOKUP(C292, Team_Lookup!$A:$C, 3, FALSE)</f>
        <v>RCB</v>
      </c>
      <c r="AA292" t="str">
        <f>VLOOKUP(D292, Team_Lookup!$A:$C, 2, FALSE)</f>
        <v>Kings XI Punjab</v>
      </c>
      <c r="AB292" t="str">
        <f>VLOOKUP(G292, Team_Lookup!$A:$C, 2, FALSE)</f>
        <v>Kings XI Punjab</v>
      </c>
      <c r="AC292" t="str">
        <f>VLOOKUP(N292, Team_Lookup!$A:$C, 2, FALSE)</f>
        <v>Kings XI Punjab</v>
      </c>
      <c r="AD292" t="str">
        <f t="shared" si="38"/>
        <v>Standard</v>
      </c>
      <c r="AE292" t="str">
        <f t="shared" si="39"/>
        <v>Chasing</v>
      </c>
      <c r="AF292">
        <f t="shared" si="40"/>
        <v>1</v>
      </c>
      <c r="AJ292" s="6"/>
    </row>
    <row r="293" spans="1:36" x14ac:dyDescent="0.35">
      <c r="A293">
        <v>548356</v>
      </c>
      <c r="B293" s="1">
        <v>41032</v>
      </c>
      <c r="C293">
        <v>10</v>
      </c>
      <c r="D293">
        <v>7</v>
      </c>
      <c r="E293">
        <v>5</v>
      </c>
      <c r="F293" t="s">
        <v>76</v>
      </c>
      <c r="G293">
        <v>7</v>
      </c>
      <c r="H293" t="s">
        <v>25</v>
      </c>
      <c r="I293">
        <v>0</v>
      </c>
      <c r="J293">
        <v>1</v>
      </c>
      <c r="K293">
        <v>0</v>
      </c>
      <c r="L293" t="s">
        <v>21</v>
      </c>
      <c r="M293">
        <v>1</v>
      </c>
      <c r="N293">
        <v>7</v>
      </c>
      <c r="O293">
        <v>194</v>
      </c>
      <c r="P293">
        <v>470</v>
      </c>
      <c r="Q293">
        <v>483</v>
      </c>
      <c r="R293" t="s">
        <v>77</v>
      </c>
      <c r="S293" t="s">
        <v>23</v>
      </c>
      <c r="T293" t="str">
        <f t="shared" si="33"/>
        <v>Subrata Roy Sahara Stadium</v>
      </c>
      <c r="U293" t="str">
        <f t="shared" si="34"/>
        <v>Pune</v>
      </c>
      <c r="V293" t="str">
        <f t="shared" si="35"/>
        <v>India</v>
      </c>
      <c r="W293">
        <f t="shared" si="36"/>
        <v>2012</v>
      </c>
      <c r="X293">
        <f t="shared" si="37"/>
        <v>5</v>
      </c>
      <c r="Y293" t="str">
        <f>VLOOKUP(C293, Team_Lookup!$A:$C, 2, FALSE)</f>
        <v>Pune Warriors</v>
      </c>
      <c r="Z293" t="str">
        <f>VLOOKUP(C293, Team_Lookup!$A:$C, 3, FALSE)</f>
        <v>PW</v>
      </c>
      <c r="AA293" t="str">
        <f>VLOOKUP(D293, Team_Lookup!$A:$C, 2, FALSE)</f>
        <v>Mumbai Indians</v>
      </c>
      <c r="AB293" t="str">
        <f>VLOOKUP(G293, Team_Lookup!$A:$C, 2, FALSE)</f>
        <v>Mumbai Indians</v>
      </c>
      <c r="AC293" t="str">
        <f>VLOOKUP(N293, Team_Lookup!$A:$C, 2, FALSE)</f>
        <v>Mumbai Indians</v>
      </c>
      <c r="AD293" t="str">
        <f t="shared" si="38"/>
        <v>Standard</v>
      </c>
      <c r="AE293" t="str">
        <f t="shared" si="39"/>
        <v>Defending</v>
      </c>
      <c r="AF293">
        <f t="shared" si="40"/>
        <v>1</v>
      </c>
      <c r="AJ293" s="6"/>
    </row>
    <row r="294" spans="1:36" x14ac:dyDescent="0.35">
      <c r="A294">
        <v>548357</v>
      </c>
      <c r="B294" s="1">
        <v>41033</v>
      </c>
      <c r="C294">
        <v>3</v>
      </c>
      <c r="D294">
        <v>8</v>
      </c>
      <c r="E294">
        <v>5</v>
      </c>
      <c r="F294" t="s">
        <v>38</v>
      </c>
      <c r="G294">
        <v>3</v>
      </c>
      <c r="H294" t="s">
        <v>25</v>
      </c>
      <c r="I294">
        <v>0</v>
      </c>
      <c r="J294">
        <v>1</v>
      </c>
      <c r="K294">
        <v>0</v>
      </c>
      <c r="L294" t="s">
        <v>21</v>
      </c>
      <c r="M294">
        <v>10</v>
      </c>
      <c r="N294">
        <v>3</v>
      </c>
      <c r="O294">
        <v>21</v>
      </c>
      <c r="P294">
        <v>482</v>
      </c>
      <c r="Q294">
        <v>497</v>
      </c>
      <c r="R294" t="s">
        <v>39</v>
      </c>
      <c r="S294" t="s">
        <v>23</v>
      </c>
      <c r="T294" t="str">
        <f t="shared" si="33"/>
        <v>Ma Chidambaram Stadium, Chepauk</v>
      </c>
      <c r="U294" t="str">
        <f t="shared" si="34"/>
        <v>Chennai</v>
      </c>
      <c r="V294" t="str">
        <f t="shared" si="35"/>
        <v>India</v>
      </c>
      <c r="W294">
        <f t="shared" si="36"/>
        <v>2012</v>
      </c>
      <c r="X294">
        <f t="shared" si="37"/>
        <v>5</v>
      </c>
      <c r="Y294" t="str">
        <f>VLOOKUP(C294, Team_Lookup!$A:$C, 2, FALSE)</f>
        <v>Chennai Super Kings</v>
      </c>
      <c r="Z294" t="str">
        <f>VLOOKUP(C294, Team_Lookup!$A:$C, 3, FALSE)</f>
        <v>CSK</v>
      </c>
      <c r="AA294" t="str">
        <f>VLOOKUP(D294, Team_Lookup!$A:$C, 2, FALSE)</f>
        <v>Deccan Chargers</v>
      </c>
      <c r="AB294" t="str">
        <f>VLOOKUP(G294, Team_Lookup!$A:$C, 2, FALSE)</f>
        <v>Chennai Super Kings</v>
      </c>
      <c r="AC294" t="str">
        <f>VLOOKUP(N294, Team_Lookup!$A:$C, 2, FALSE)</f>
        <v>Chennai Super Kings</v>
      </c>
      <c r="AD294" t="str">
        <f t="shared" si="38"/>
        <v>Standard</v>
      </c>
      <c r="AE294" t="str">
        <f t="shared" si="39"/>
        <v>Defending</v>
      </c>
      <c r="AF294">
        <f t="shared" si="40"/>
        <v>1</v>
      </c>
      <c r="AJ294" s="6"/>
    </row>
    <row r="295" spans="1:36" x14ac:dyDescent="0.35">
      <c r="A295">
        <v>548358</v>
      </c>
      <c r="B295" s="1">
        <v>41034</v>
      </c>
      <c r="C295">
        <v>1</v>
      </c>
      <c r="D295">
        <v>10</v>
      </c>
      <c r="E295">
        <v>5</v>
      </c>
      <c r="F295" t="s">
        <v>32</v>
      </c>
      <c r="G295">
        <v>1</v>
      </c>
      <c r="H295" t="s">
        <v>25</v>
      </c>
      <c r="I295">
        <v>0</v>
      </c>
      <c r="J295">
        <v>1</v>
      </c>
      <c r="K295">
        <v>0</v>
      </c>
      <c r="L295" t="s">
        <v>21</v>
      </c>
      <c r="M295">
        <v>7</v>
      </c>
      <c r="N295">
        <v>1</v>
      </c>
      <c r="O295">
        <v>315</v>
      </c>
      <c r="P295">
        <v>474</v>
      </c>
      <c r="Q295">
        <v>488</v>
      </c>
      <c r="R295" t="s">
        <v>33</v>
      </c>
      <c r="S295" t="s">
        <v>23</v>
      </c>
      <c r="T295" t="str">
        <f t="shared" si="33"/>
        <v>Eden Gardens</v>
      </c>
      <c r="U295" t="str">
        <f t="shared" si="34"/>
        <v>Kolkata</v>
      </c>
      <c r="V295" t="str">
        <f t="shared" si="35"/>
        <v>India</v>
      </c>
      <c r="W295">
        <f t="shared" si="36"/>
        <v>2012</v>
      </c>
      <c r="X295">
        <f t="shared" si="37"/>
        <v>5</v>
      </c>
      <c r="Y295" t="str">
        <f>VLOOKUP(C295, Team_Lookup!$A:$C, 2, FALSE)</f>
        <v>Kolkata Knight Riders</v>
      </c>
      <c r="Z295" t="str">
        <f>VLOOKUP(C295, Team_Lookup!$A:$C, 3, FALSE)</f>
        <v>KKR</v>
      </c>
      <c r="AA295" t="str">
        <f>VLOOKUP(D295, Team_Lookup!$A:$C, 2, FALSE)</f>
        <v>Pune Warriors</v>
      </c>
      <c r="AB295" t="str">
        <f>VLOOKUP(G295, Team_Lookup!$A:$C, 2, FALSE)</f>
        <v>Kolkata Knight Riders</v>
      </c>
      <c r="AC295" t="str">
        <f>VLOOKUP(N295, Team_Lookup!$A:$C, 2, FALSE)</f>
        <v>Kolkata Knight Riders</v>
      </c>
      <c r="AD295" t="str">
        <f t="shared" si="38"/>
        <v>Standard</v>
      </c>
      <c r="AE295" t="str">
        <f t="shared" si="39"/>
        <v>Defending</v>
      </c>
      <c r="AF295">
        <f t="shared" si="40"/>
        <v>1</v>
      </c>
      <c r="AJ295" s="6"/>
    </row>
    <row r="296" spans="1:36" x14ac:dyDescent="0.35">
      <c r="A296">
        <v>548359</v>
      </c>
      <c r="B296" s="1">
        <v>41034</v>
      </c>
      <c r="C296">
        <v>4</v>
      </c>
      <c r="D296">
        <v>5</v>
      </c>
      <c r="E296">
        <v>5</v>
      </c>
      <c r="F296" t="s">
        <v>24</v>
      </c>
      <c r="G296">
        <v>5</v>
      </c>
      <c r="H296" t="s">
        <v>25</v>
      </c>
      <c r="I296">
        <v>0</v>
      </c>
      <c r="J296">
        <v>1</v>
      </c>
      <c r="K296">
        <v>0</v>
      </c>
      <c r="L296" t="s">
        <v>21</v>
      </c>
      <c r="M296">
        <v>43</v>
      </c>
      <c r="N296">
        <v>5</v>
      </c>
      <c r="O296">
        <v>32</v>
      </c>
      <c r="P296">
        <v>494</v>
      </c>
      <c r="Q296">
        <v>490</v>
      </c>
      <c r="R296" t="s">
        <v>26</v>
      </c>
      <c r="S296" t="s">
        <v>23</v>
      </c>
      <c r="T296" t="str">
        <f t="shared" si="33"/>
        <v>Punjab Cricket Association Stadium, Mohali</v>
      </c>
      <c r="U296" t="str">
        <f t="shared" si="34"/>
        <v>Chandigarh</v>
      </c>
      <c r="V296" t="str">
        <f t="shared" si="35"/>
        <v>India</v>
      </c>
      <c r="W296">
        <f t="shared" si="36"/>
        <v>2012</v>
      </c>
      <c r="X296">
        <f t="shared" si="37"/>
        <v>5</v>
      </c>
      <c r="Y296" t="str">
        <f>VLOOKUP(C296, Team_Lookup!$A:$C, 2, FALSE)</f>
        <v>Kings XI Punjab</v>
      </c>
      <c r="Z296" t="str">
        <f>VLOOKUP(C296, Team_Lookup!$A:$C, 3, FALSE)</f>
        <v>KXIP</v>
      </c>
      <c r="AA296" t="str">
        <f>VLOOKUP(D296, Team_Lookup!$A:$C, 2, FALSE)</f>
        <v>Rajasthan Royals</v>
      </c>
      <c r="AB296" t="str">
        <f>VLOOKUP(G296, Team_Lookup!$A:$C, 2, FALSE)</f>
        <v>Rajasthan Royals</v>
      </c>
      <c r="AC296" t="str">
        <f>VLOOKUP(N296, Team_Lookup!$A:$C, 2, FALSE)</f>
        <v>Rajasthan Royals</v>
      </c>
      <c r="AD296" t="str">
        <f t="shared" si="38"/>
        <v>Standard</v>
      </c>
      <c r="AE296" t="str">
        <f t="shared" si="39"/>
        <v>Defending</v>
      </c>
      <c r="AF296">
        <f t="shared" si="40"/>
        <v>1</v>
      </c>
      <c r="AJ296" s="6"/>
    </row>
    <row r="297" spans="1:36" x14ac:dyDescent="0.35">
      <c r="A297">
        <v>548360</v>
      </c>
      <c r="B297" s="1">
        <v>41035</v>
      </c>
      <c r="C297">
        <v>7</v>
      </c>
      <c r="D297">
        <v>3</v>
      </c>
      <c r="E297">
        <v>5</v>
      </c>
      <c r="F297" t="s">
        <v>30</v>
      </c>
      <c r="G297">
        <v>7</v>
      </c>
      <c r="H297" t="s">
        <v>20</v>
      </c>
      <c r="I297">
        <v>0</v>
      </c>
      <c r="J297">
        <v>1</v>
      </c>
      <c r="K297">
        <v>0</v>
      </c>
      <c r="L297" t="s">
        <v>28</v>
      </c>
      <c r="M297">
        <v>2</v>
      </c>
      <c r="N297">
        <v>7</v>
      </c>
      <c r="O297">
        <v>147</v>
      </c>
      <c r="P297">
        <v>470</v>
      </c>
      <c r="Q297">
        <v>483</v>
      </c>
      <c r="R297" t="s">
        <v>31</v>
      </c>
      <c r="S297" t="s">
        <v>23</v>
      </c>
      <c r="T297" t="str">
        <f t="shared" si="33"/>
        <v>Wankhede Stadium</v>
      </c>
      <c r="U297" t="str">
        <f t="shared" si="34"/>
        <v>Mumbai</v>
      </c>
      <c r="V297" t="str">
        <f t="shared" si="35"/>
        <v>India</v>
      </c>
      <c r="W297">
        <f t="shared" si="36"/>
        <v>2012</v>
      </c>
      <c r="X297">
        <f t="shared" si="37"/>
        <v>5</v>
      </c>
      <c r="Y297" t="str">
        <f>VLOOKUP(C297, Team_Lookup!$A:$C, 2, FALSE)</f>
        <v>Mumbai Indians</v>
      </c>
      <c r="Z297" t="str">
        <f>VLOOKUP(C297, Team_Lookup!$A:$C, 3, FALSE)</f>
        <v>MI</v>
      </c>
      <c r="AA297" t="str">
        <f>VLOOKUP(D297, Team_Lookup!$A:$C, 2, FALSE)</f>
        <v>Chennai Super Kings</v>
      </c>
      <c r="AB297" t="str">
        <f>VLOOKUP(G297, Team_Lookup!$A:$C, 2, FALSE)</f>
        <v>Mumbai Indians</v>
      </c>
      <c r="AC297" t="str">
        <f>VLOOKUP(N297, Team_Lookup!$A:$C, 2, FALSE)</f>
        <v>Mumbai Indians</v>
      </c>
      <c r="AD297" t="str">
        <f t="shared" si="38"/>
        <v>Standard</v>
      </c>
      <c r="AE297" t="str">
        <f t="shared" si="39"/>
        <v>Chasing</v>
      </c>
      <c r="AF297">
        <f t="shared" si="40"/>
        <v>1</v>
      </c>
      <c r="AJ297" s="6"/>
    </row>
    <row r="298" spans="1:36" x14ac:dyDescent="0.35">
      <c r="A298">
        <v>548361</v>
      </c>
      <c r="B298" s="1">
        <v>41035</v>
      </c>
      <c r="C298">
        <v>2</v>
      </c>
      <c r="D298">
        <v>8</v>
      </c>
      <c r="E298">
        <v>5</v>
      </c>
      <c r="F298" t="s">
        <v>19</v>
      </c>
      <c r="G298">
        <v>2</v>
      </c>
      <c r="H298" t="s">
        <v>20</v>
      </c>
      <c r="I298">
        <v>0</v>
      </c>
      <c r="J298">
        <v>1</v>
      </c>
      <c r="K298">
        <v>0</v>
      </c>
      <c r="L298" t="s">
        <v>28</v>
      </c>
      <c r="M298">
        <v>5</v>
      </c>
      <c r="N298">
        <v>2</v>
      </c>
      <c r="O298">
        <v>110</v>
      </c>
      <c r="P298">
        <v>482</v>
      </c>
      <c r="Q298">
        <v>497</v>
      </c>
      <c r="R298" t="s">
        <v>22</v>
      </c>
      <c r="S298" t="s">
        <v>23</v>
      </c>
      <c r="T298" t="str">
        <f t="shared" si="33"/>
        <v>M Chinnaswamy Stadium</v>
      </c>
      <c r="U298" t="str">
        <f t="shared" si="34"/>
        <v>Bangalore</v>
      </c>
      <c r="V298" t="str">
        <f t="shared" si="35"/>
        <v>India</v>
      </c>
      <c r="W298">
        <f t="shared" si="36"/>
        <v>2012</v>
      </c>
      <c r="X298">
        <f t="shared" si="37"/>
        <v>5</v>
      </c>
      <c r="Y298" t="str">
        <f>VLOOKUP(C298, Team_Lookup!$A:$C, 2, FALSE)</f>
        <v>Royal Challengers Bangalore</v>
      </c>
      <c r="Z298" t="str">
        <f>VLOOKUP(C298, Team_Lookup!$A:$C, 3, FALSE)</f>
        <v>RCB</v>
      </c>
      <c r="AA298" t="str">
        <f>VLOOKUP(D298, Team_Lookup!$A:$C, 2, FALSE)</f>
        <v>Deccan Chargers</v>
      </c>
      <c r="AB298" t="str">
        <f>VLOOKUP(G298, Team_Lookup!$A:$C, 2, FALSE)</f>
        <v>Royal Challengers Bangalore</v>
      </c>
      <c r="AC298" t="str">
        <f>VLOOKUP(N298, Team_Lookup!$A:$C, 2, FALSE)</f>
        <v>Royal Challengers Bangalore</v>
      </c>
      <c r="AD298" t="str">
        <f t="shared" si="38"/>
        <v>Standard</v>
      </c>
      <c r="AE298" t="str">
        <f t="shared" si="39"/>
        <v>Chasing</v>
      </c>
      <c r="AF298">
        <f t="shared" si="40"/>
        <v>1</v>
      </c>
      <c r="AJ298" s="6"/>
    </row>
    <row r="299" spans="1:36" x14ac:dyDescent="0.35">
      <c r="A299">
        <v>548362</v>
      </c>
      <c r="B299" s="1">
        <v>41036</v>
      </c>
      <c r="C299">
        <v>6</v>
      </c>
      <c r="D299">
        <v>1</v>
      </c>
      <c r="E299">
        <v>5</v>
      </c>
      <c r="F299" t="s">
        <v>27</v>
      </c>
      <c r="G299">
        <v>6</v>
      </c>
      <c r="H299" t="s">
        <v>25</v>
      </c>
      <c r="I299">
        <v>0</v>
      </c>
      <c r="J299">
        <v>1</v>
      </c>
      <c r="K299">
        <v>0</v>
      </c>
      <c r="L299" t="s">
        <v>28</v>
      </c>
      <c r="M299">
        <v>6</v>
      </c>
      <c r="N299">
        <v>1</v>
      </c>
      <c r="O299">
        <v>9</v>
      </c>
      <c r="P299">
        <v>494</v>
      </c>
      <c r="Q299">
        <v>489</v>
      </c>
      <c r="R299" t="s">
        <v>29</v>
      </c>
      <c r="S299" t="s">
        <v>23</v>
      </c>
      <c r="T299" t="str">
        <f t="shared" si="33"/>
        <v>Feroz Shah Kotla</v>
      </c>
      <c r="U299" t="str">
        <f t="shared" si="34"/>
        <v>Delhi</v>
      </c>
      <c r="V299" t="str">
        <f t="shared" si="35"/>
        <v>India</v>
      </c>
      <c r="W299">
        <f t="shared" si="36"/>
        <v>2012</v>
      </c>
      <c r="X299">
        <f t="shared" si="37"/>
        <v>5</v>
      </c>
      <c r="Y299" t="str">
        <f>VLOOKUP(C299, Team_Lookup!$A:$C, 2, FALSE)</f>
        <v>Delhi Daredevils</v>
      </c>
      <c r="Z299" t="str">
        <f>VLOOKUP(C299, Team_Lookup!$A:$C, 3, FALSE)</f>
        <v>DD</v>
      </c>
      <c r="AA299" t="str">
        <f>VLOOKUP(D299, Team_Lookup!$A:$C, 2, FALSE)</f>
        <v>Kolkata Knight Riders</v>
      </c>
      <c r="AB299" t="str">
        <f>VLOOKUP(G299, Team_Lookup!$A:$C, 2, FALSE)</f>
        <v>Delhi Daredevils</v>
      </c>
      <c r="AC299" t="str">
        <f>VLOOKUP(N299, Team_Lookup!$A:$C, 2, FALSE)</f>
        <v>Kolkata Knight Riders</v>
      </c>
      <c r="AD299" t="str">
        <f t="shared" si="38"/>
        <v>Standard</v>
      </c>
      <c r="AE299" t="str">
        <f t="shared" si="39"/>
        <v>Chasing</v>
      </c>
      <c r="AF299">
        <f t="shared" si="40"/>
        <v>0</v>
      </c>
      <c r="AJ299" s="6"/>
    </row>
    <row r="300" spans="1:36" x14ac:dyDescent="0.35">
      <c r="A300">
        <v>548363</v>
      </c>
      <c r="B300" s="1">
        <v>41037</v>
      </c>
      <c r="C300">
        <v>10</v>
      </c>
      <c r="D300">
        <v>5</v>
      </c>
      <c r="E300">
        <v>5</v>
      </c>
      <c r="F300" t="s">
        <v>76</v>
      </c>
      <c r="G300">
        <v>10</v>
      </c>
      <c r="H300" t="s">
        <v>25</v>
      </c>
      <c r="I300">
        <v>0</v>
      </c>
      <c r="J300">
        <v>1</v>
      </c>
      <c r="K300">
        <v>0</v>
      </c>
      <c r="L300" t="s">
        <v>28</v>
      </c>
      <c r="M300">
        <v>7</v>
      </c>
      <c r="N300">
        <v>5</v>
      </c>
      <c r="O300">
        <v>32</v>
      </c>
      <c r="P300">
        <v>470</v>
      </c>
      <c r="Q300">
        <v>478</v>
      </c>
      <c r="R300" t="s">
        <v>77</v>
      </c>
      <c r="S300" t="s">
        <v>23</v>
      </c>
      <c r="T300" t="str">
        <f t="shared" si="33"/>
        <v>Subrata Roy Sahara Stadium</v>
      </c>
      <c r="U300" t="str">
        <f t="shared" si="34"/>
        <v>Pune</v>
      </c>
      <c r="V300" t="str">
        <f t="shared" si="35"/>
        <v>India</v>
      </c>
      <c r="W300">
        <f t="shared" si="36"/>
        <v>2012</v>
      </c>
      <c r="X300">
        <f t="shared" si="37"/>
        <v>5</v>
      </c>
      <c r="Y300" t="str">
        <f>VLOOKUP(C300, Team_Lookup!$A:$C, 2, FALSE)</f>
        <v>Pune Warriors</v>
      </c>
      <c r="Z300" t="str">
        <f>VLOOKUP(C300, Team_Lookup!$A:$C, 3, FALSE)</f>
        <v>PW</v>
      </c>
      <c r="AA300" t="str">
        <f>VLOOKUP(D300, Team_Lookup!$A:$C, 2, FALSE)</f>
        <v>Rajasthan Royals</v>
      </c>
      <c r="AB300" t="str">
        <f>VLOOKUP(G300, Team_Lookup!$A:$C, 2, FALSE)</f>
        <v>Pune Warriors</v>
      </c>
      <c r="AC300" t="str">
        <f>VLOOKUP(N300, Team_Lookup!$A:$C, 2, FALSE)</f>
        <v>Rajasthan Royals</v>
      </c>
      <c r="AD300" t="str">
        <f t="shared" si="38"/>
        <v>Standard</v>
      </c>
      <c r="AE300" t="str">
        <f t="shared" si="39"/>
        <v>Chasing</v>
      </c>
      <c r="AF300">
        <f t="shared" si="40"/>
        <v>0</v>
      </c>
      <c r="AJ300" s="6"/>
    </row>
    <row r="301" spans="1:36" x14ac:dyDescent="0.35">
      <c r="A301">
        <v>548364</v>
      </c>
      <c r="B301" s="1">
        <v>41037</v>
      </c>
      <c r="C301">
        <v>8</v>
      </c>
      <c r="D301">
        <v>4</v>
      </c>
      <c r="E301">
        <v>5</v>
      </c>
      <c r="F301" t="s">
        <v>36</v>
      </c>
      <c r="G301">
        <v>8</v>
      </c>
      <c r="H301" t="s">
        <v>20</v>
      </c>
      <c r="I301">
        <v>0</v>
      </c>
      <c r="J301">
        <v>1</v>
      </c>
      <c r="K301">
        <v>0</v>
      </c>
      <c r="L301" t="s">
        <v>21</v>
      </c>
      <c r="M301">
        <v>25</v>
      </c>
      <c r="N301">
        <v>4</v>
      </c>
      <c r="O301">
        <v>236</v>
      </c>
      <c r="P301">
        <v>482</v>
      </c>
      <c r="Q301">
        <v>497</v>
      </c>
      <c r="R301" t="s">
        <v>37</v>
      </c>
      <c r="S301" t="s">
        <v>23</v>
      </c>
      <c r="T301" t="str">
        <f t="shared" si="33"/>
        <v>Rajiv Gandhi International Stadium, Uppal</v>
      </c>
      <c r="U301" t="str">
        <f t="shared" si="34"/>
        <v>Hyderabad</v>
      </c>
      <c r="V301" t="str">
        <f t="shared" si="35"/>
        <v>India</v>
      </c>
      <c r="W301">
        <f t="shared" si="36"/>
        <v>2012</v>
      </c>
      <c r="X301">
        <f t="shared" si="37"/>
        <v>5</v>
      </c>
      <c r="Y301" t="str">
        <f>VLOOKUP(C301, Team_Lookup!$A:$C, 2, FALSE)</f>
        <v>Deccan Chargers</v>
      </c>
      <c r="Z301" t="str">
        <f>VLOOKUP(C301, Team_Lookup!$A:$C, 3, FALSE)</f>
        <v>DC</v>
      </c>
      <c r="AA301" t="str">
        <f>VLOOKUP(D301, Team_Lookup!$A:$C, 2, FALSE)</f>
        <v>Kings XI Punjab</v>
      </c>
      <c r="AB301" t="str">
        <f>VLOOKUP(G301, Team_Lookup!$A:$C, 2, FALSE)</f>
        <v>Deccan Chargers</v>
      </c>
      <c r="AC301" t="str">
        <f>VLOOKUP(N301, Team_Lookup!$A:$C, 2, FALSE)</f>
        <v>Kings XI Punjab</v>
      </c>
      <c r="AD301" t="str">
        <f t="shared" si="38"/>
        <v>Standard</v>
      </c>
      <c r="AE301" t="str">
        <f t="shared" si="39"/>
        <v>Defending</v>
      </c>
      <c r="AF301">
        <f t="shared" si="40"/>
        <v>0</v>
      </c>
      <c r="AJ301" s="6"/>
    </row>
    <row r="302" spans="1:36" x14ac:dyDescent="0.35">
      <c r="A302">
        <v>548365</v>
      </c>
      <c r="B302" s="1">
        <v>41038</v>
      </c>
      <c r="C302">
        <v>7</v>
      </c>
      <c r="D302">
        <v>2</v>
      </c>
      <c r="E302">
        <v>5</v>
      </c>
      <c r="F302" t="s">
        <v>30</v>
      </c>
      <c r="G302">
        <v>2</v>
      </c>
      <c r="H302" t="s">
        <v>20</v>
      </c>
      <c r="I302">
        <v>0</v>
      </c>
      <c r="J302">
        <v>1</v>
      </c>
      <c r="K302">
        <v>0</v>
      </c>
      <c r="L302" t="s">
        <v>28</v>
      </c>
      <c r="M302">
        <v>9</v>
      </c>
      <c r="N302">
        <v>2</v>
      </c>
      <c r="O302">
        <v>162</v>
      </c>
      <c r="P302">
        <v>474</v>
      </c>
      <c r="Q302">
        <v>496</v>
      </c>
      <c r="R302" t="s">
        <v>31</v>
      </c>
      <c r="S302" t="s">
        <v>23</v>
      </c>
      <c r="T302" t="str">
        <f t="shared" si="33"/>
        <v>Wankhede Stadium</v>
      </c>
      <c r="U302" t="str">
        <f t="shared" si="34"/>
        <v>Mumbai</v>
      </c>
      <c r="V302" t="str">
        <f t="shared" si="35"/>
        <v>India</v>
      </c>
      <c r="W302">
        <f t="shared" si="36"/>
        <v>2012</v>
      </c>
      <c r="X302">
        <f t="shared" si="37"/>
        <v>5</v>
      </c>
      <c r="Y302" t="str">
        <f>VLOOKUP(C302, Team_Lookup!$A:$C, 2, FALSE)</f>
        <v>Mumbai Indians</v>
      </c>
      <c r="Z302" t="str">
        <f>VLOOKUP(C302, Team_Lookup!$A:$C, 3, FALSE)</f>
        <v>MI</v>
      </c>
      <c r="AA302" t="str">
        <f>VLOOKUP(D302, Team_Lookup!$A:$C, 2, FALSE)</f>
        <v>Royal Challengers Bangalore</v>
      </c>
      <c r="AB302" t="str">
        <f>VLOOKUP(G302, Team_Lookup!$A:$C, 2, FALSE)</f>
        <v>Royal Challengers Bangalore</v>
      </c>
      <c r="AC302" t="str">
        <f>VLOOKUP(N302, Team_Lookup!$A:$C, 2, FALSE)</f>
        <v>Royal Challengers Bangalore</v>
      </c>
      <c r="AD302" t="str">
        <f t="shared" si="38"/>
        <v>Standard</v>
      </c>
      <c r="AE302" t="str">
        <f t="shared" si="39"/>
        <v>Chasing</v>
      </c>
      <c r="AF302">
        <f t="shared" si="40"/>
        <v>1</v>
      </c>
      <c r="AJ302" s="6"/>
    </row>
    <row r="303" spans="1:36" x14ac:dyDescent="0.35">
      <c r="A303">
        <v>548366</v>
      </c>
      <c r="B303" s="1">
        <v>41039</v>
      </c>
      <c r="C303">
        <v>5</v>
      </c>
      <c r="D303">
        <v>3</v>
      </c>
      <c r="E303">
        <v>5</v>
      </c>
      <c r="F303" t="s">
        <v>34</v>
      </c>
      <c r="G303">
        <v>3</v>
      </c>
      <c r="H303" t="s">
        <v>20</v>
      </c>
      <c r="I303">
        <v>0</v>
      </c>
      <c r="J303">
        <v>1</v>
      </c>
      <c r="K303">
        <v>0</v>
      </c>
      <c r="L303" t="s">
        <v>28</v>
      </c>
      <c r="M303">
        <v>4</v>
      </c>
      <c r="N303">
        <v>3</v>
      </c>
      <c r="O303">
        <v>451</v>
      </c>
      <c r="P303">
        <v>497</v>
      </c>
      <c r="Q303">
        <v>499</v>
      </c>
      <c r="R303" t="s">
        <v>35</v>
      </c>
      <c r="S303" t="s">
        <v>23</v>
      </c>
      <c r="T303" t="str">
        <f t="shared" si="33"/>
        <v>Sawai Mansingh Stadium</v>
      </c>
      <c r="U303" t="str">
        <f t="shared" si="34"/>
        <v>Jaipur</v>
      </c>
      <c r="V303" t="str">
        <f t="shared" si="35"/>
        <v>India</v>
      </c>
      <c r="W303">
        <f t="shared" si="36"/>
        <v>2012</v>
      </c>
      <c r="X303">
        <f t="shared" si="37"/>
        <v>5</v>
      </c>
      <c r="Y303" t="str">
        <f>VLOOKUP(C303, Team_Lookup!$A:$C, 2, FALSE)</f>
        <v>Rajasthan Royals</v>
      </c>
      <c r="Z303" t="str">
        <f>VLOOKUP(C303, Team_Lookup!$A:$C, 3, FALSE)</f>
        <v>RR</v>
      </c>
      <c r="AA303" t="str">
        <f>VLOOKUP(D303, Team_Lookup!$A:$C, 2, FALSE)</f>
        <v>Chennai Super Kings</v>
      </c>
      <c r="AB303" t="str">
        <f>VLOOKUP(G303, Team_Lookup!$A:$C, 2, FALSE)</f>
        <v>Chennai Super Kings</v>
      </c>
      <c r="AC303" t="str">
        <f>VLOOKUP(N303, Team_Lookup!$A:$C, 2, FALSE)</f>
        <v>Chennai Super Kings</v>
      </c>
      <c r="AD303" t="str">
        <f t="shared" si="38"/>
        <v>Standard</v>
      </c>
      <c r="AE303" t="str">
        <f t="shared" si="39"/>
        <v>Chasing</v>
      </c>
      <c r="AF303">
        <f t="shared" si="40"/>
        <v>1</v>
      </c>
      <c r="AJ303" s="6"/>
    </row>
    <row r="304" spans="1:36" x14ac:dyDescent="0.35">
      <c r="A304">
        <v>548367</v>
      </c>
      <c r="B304" s="1">
        <v>41040</v>
      </c>
      <c r="C304">
        <v>10</v>
      </c>
      <c r="D304">
        <v>2</v>
      </c>
      <c r="E304">
        <v>5</v>
      </c>
      <c r="F304" t="s">
        <v>76</v>
      </c>
      <c r="G304">
        <v>10</v>
      </c>
      <c r="H304" t="s">
        <v>20</v>
      </c>
      <c r="I304">
        <v>0</v>
      </c>
      <c r="J304">
        <v>1</v>
      </c>
      <c r="K304">
        <v>0</v>
      </c>
      <c r="L304" t="s">
        <v>21</v>
      </c>
      <c r="M304">
        <v>35</v>
      </c>
      <c r="N304">
        <v>2</v>
      </c>
      <c r="O304">
        <v>162</v>
      </c>
      <c r="P304">
        <v>474</v>
      </c>
      <c r="Q304">
        <v>488</v>
      </c>
      <c r="R304" t="s">
        <v>77</v>
      </c>
      <c r="S304" t="s">
        <v>23</v>
      </c>
      <c r="T304" t="str">
        <f t="shared" si="33"/>
        <v>Subrata Roy Sahara Stadium</v>
      </c>
      <c r="U304" t="str">
        <f t="shared" si="34"/>
        <v>Pune</v>
      </c>
      <c r="V304" t="str">
        <f t="shared" si="35"/>
        <v>India</v>
      </c>
      <c r="W304">
        <f t="shared" si="36"/>
        <v>2012</v>
      </c>
      <c r="X304">
        <f t="shared" si="37"/>
        <v>5</v>
      </c>
      <c r="Y304" t="str">
        <f>VLOOKUP(C304, Team_Lookup!$A:$C, 2, FALSE)</f>
        <v>Pune Warriors</v>
      </c>
      <c r="Z304" t="str">
        <f>VLOOKUP(C304, Team_Lookup!$A:$C, 3, FALSE)</f>
        <v>PW</v>
      </c>
      <c r="AA304" t="str">
        <f>VLOOKUP(D304, Team_Lookup!$A:$C, 2, FALSE)</f>
        <v>Royal Challengers Bangalore</v>
      </c>
      <c r="AB304" t="str">
        <f>VLOOKUP(G304, Team_Lookup!$A:$C, 2, FALSE)</f>
        <v>Pune Warriors</v>
      </c>
      <c r="AC304" t="str">
        <f>VLOOKUP(N304, Team_Lookup!$A:$C, 2, FALSE)</f>
        <v>Royal Challengers Bangalore</v>
      </c>
      <c r="AD304" t="str">
        <f t="shared" si="38"/>
        <v>Standard</v>
      </c>
      <c r="AE304" t="str">
        <f t="shared" si="39"/>
        <v>Defending</v>
      </c>
      <c r="AF304">
        <f t="shared" si="40"/>
        <v>0</v>
      </c>
      <c r="AJ304" s="6"/>
    </row>
    <row r="305" spans="1:36" x14ac:dyDescent="0.35">
      <c r="A305">
        <v>548368</v>
      </c>
      <c r="B305" s="1">
        <v>41041</v>
      </c>
      <c r="C305">
        <v>1</v>
      </c>
      <c r="D305">
        <v>7</v>
      </c>
      <c r="E305">
        <v>5</v>
      </c>
      <c r="F305" t="s">
        <v>32</v>
      </c>
      <c r="G305">
        <v>7</v>
      </c>
      <c r="H305" t="s">
        <v>25</v>
      </c>
      <c r="I305">
        <v>0</v>
      </c>
      <c r="J305">
        <v>1</v>
      </c>
      <c r="K305">
        <v>0</v>
      </c>
      <c r="L305" t="s">
        <v>21</v>
      </c>
      <c r="M305">
        <v>27</v>
      </c>
      <c r="N305">
        <v>7</v>
      </c>
      <c r="O305">
        <v>57</v>
      </c>
      <c r="P305">
        <v>489</v>
      </c>
      <c r="Q305">
        <v>490</v>
      </c>
      <c r="R305" t="s">
        <v>33</v>
      </c>
      <c r="S305" t="s">
        <v>23</v>
      </c>
      <c r="T305" t="str">
        <f t="shared" si="33"/>
        <v>Eden Gardens</v>
      </c>
      <c r="U305" t="str">
        <f t="shared" si="34"/>
        <v>Kolkata</v>
      </c>
      <c r="V305" t="str">
        <f t="shared" si="35"/>
        <v>India</v>
      </c>
      <c r="W305">
        <f t="shared" si="36"/>
        <v>2012</v>
      </c>
      <c r="X305">
        <f t="shared" si="37"/>
        <v>5</v>
      </c>
      <c r="Y305" t="str">
        <f>VLOOKUP(C305, Team_Lookup!$A:$C, 2, FALSE)</f>
        <v>Kolkata Knight Riders</v>
      </c>
      <c r="Z305" t="str">
        <f>VLOOKUP(C305, Team_Lookup!$A:$C, 3, FALSE)</f>
        <v>KKR</v>
      </c>
      <c r="AA305" t="str">
        <f>VLOOKUP(D305, Team_Lookup!$A:$C, 2, FALSE)</f>
        <v>Mumbai Indians</v>
      </c>
      <c r="AB305" t="str">
        <f>VLOOKUP(G305, Team_Lookup!$A:$C, 2, FALSE)</f>
        <v>Mumbai Indians</v>
      </c>
      <c r="AC305" t="str">
        <f>VLOOKUP(N305, Team_Lookup!$A:$C, 2, FALSE)</f>
        <v>Mumbai Indians</v>
      </c>
      <c r="AD305" t="str">
        <f t="shared" si="38"/>
        <v>Standard</v>
      </c>
      <c r="AE305" t="str">
        <f t="shared" si="39"/>
        <v>Defending</v>
      </c>
      <c r="AF305">
        <f t="shared" si="40"/>
        <v>1</v>
      </c>
      <c r="AJ305" s="6"/>
    </row>
    <row r="306" spans="1:36" x14ac:dyDescent="0.35">
      <c r="A306">
        <v>548369</v>
      </c>
      <c r="B306" s="1">
        <v>41041</v>
      </c>
      <c r="C306">
        <v>3</v>
      </c>
      <c r="D306">
        <v>6</v>
      </c>
      <c r="E306">
        <v>5</v>
      </c>
      <c r="F306" t="s">
        <v>38</v>
      </c>
      <c r="G306">
        <v>3</v>
      </c>
      <c r="H306" t="s">
        <v>20</v>
      </c>
      <c r="I306">
        <v>0</v>
      </c>
      <c r="J306">
        <v>1</v>
      </c>
      <c r="K306">
        <v>0</v>
      </c>
      <c r="L306" t="s">
        <v>28</v>
      </c>
      <c r="M306">
        <v>9</v>
      </c>
      <c r="N306">
        <v>3</v>
      </c>
      <c r="O306">
        <v>451</v>
      </c>
      <c r="P306">
        <v>491</v>
      </c>
      <c r="Q306">
        <v>478</v>
      </c>
      <c r="R306" t="s">
        <v>39</v>
      </c>
      <c r="S306" t="s">
        <v>23</v>
      </c>
      <c r="T306" t="str">
        <f t="shared" si="33"/>
        <v>Ma Chidambaram Stadium, Chepauk</v>
      </c>
      <c r="U306" t="str">
        <f t="shared" si="34"/>
        <v>Chennai</v>
      </c>
      <c r="V306" t="str">
        <f t="shared" si="35"/>
        <v>India</v>
      </c>
      <c r="W306">
        <f t="shared" si="36"/>
        <v>2012</v>
      </c>
      <c r="X306">
        <f t="shared" si="37"/>
        <v>5</v>
      </c>
      <c r="Y306" t="str">
        <f>VLOOKUP(C306, Team_Lookup!$A:$C, 2, FALSE)</f>
        <v>Chennai Super Kings</v>
      </c>
      <c r="Z306" t="str">
        <f>VLOOKUP(C306, Team_Lookup!$A:$C, 3, FALSE)</f>
        <v>CSK</v>
      </c>
      <c r="AA306" t="str">
        <f>VLOOKUP(D306, Team_Lookup!$A:$C, 2, FALSE)</f>
        <v>Delhi Daredevils</v>
      </c>
      <c r="AB306" t="str">
        <f>VLOOKUP(G306, Team_Lookup!$A:$C, 2, FALSE)</f>
        <v>Chennai Super Kings</v>
      </c>
      <c r="AC306" t="str">
        <f>VLOOKUP(N306, Team_Lookup!$A:$C, 2, FALSE)</f>
        <v>Chennai Super Kings</v>
      </c>
      <c r="AD306" t="str">
        <f t="shared" si="38"/>
        <v>Standard</v>
      </c>
      <c r="AE306" t="str">
        <f t="shared" si="39"/>
        <v>Chasing</v>
      </c>
      <c r="AF306">
        <f t="shared" si="40"/>
        <v>1</v>
      </c>
      <c r="AJ306" s="6"/>
    </row>
    <row r="307" spans="1:36" x14ac:dyDescent="0.35">
      <c r="A307">
        <v>548370</v>
      </c>
      <c r="B307" s="1">
        <v>41042</v>
      </c>
      <c r="C307">
        <v>5</v>
      </c>
      <c r="D307">
        <v>10</v>
      </c>
      <c r="E307">
        <v>5</v>
      </c>
      <c r="F307" t="s">
        <v>34</v>
      </c>
      <c r="G307">
        <v>5</v>
      </c>
      <c r="H307" t="s">
        <v>25</v>
      </c>
      <c r="I307">
        <v>0</v>
      </c>
      <c r="J307">
        <v>1</v>
      </c>
      <c r="K307">
        <v>0</v>
      </c>
      <c r="L307" t="s">
        <v>21</v>
      </c>
      <c r="M307">
        <v>45</v>
      </c>
      <c r="N307">
        <v>5</v>
      </c>
      <c r="O307">
        <v>335</v>
      </c>
      <c r="P307">
        <v>474</v>
      </c>
      <c r="Q307">
        <v>488</v>
      </c>
      <c r="R307" t="s">
        <v>35</v>
      </c>
      <c r="S307" t="s">
        <v>23</v>
      </c>
      <c r="T307" t="str">
        <f t="shared" si="33"/>
        <v>Sawai Mansingh Stadium</v>
      </c>
      <c r="U307" t="str">
        <f t="shared" si="34"/>
        <v>Jaipur</v>
      </c>
      <c r="V307" t="str">
        <f t="shared" si="35"/>
        <v>India</v>
      </c>
      <c r="W307">
        <f t="shared" si="36"/>
        <v>2012</v>
      </c>
      <c r="X307">
        <f t="shared" si="37"/>
        <v>5</v>
      </c>
      <c r="Y307" t="str">
        <f>VLOOKUP(C307, Team_Lookup!$A:$C, 2, FALSE)</f>
        <v>Rajasthan Royals</v>
      </c>
      <c r="Z307" t="str">
        <f>VLOOKUP(C307, Team_Lookup!$A:$C, 3, FALSE)</f>
        <v>RR</v>
      </c>
      <c r="AA307" t="str">
        <f>VLOOKUP(D307, Team_Lookup!$A:$C, 2, FALSE)</f>
        <v>Pune Warriors</v>
      </c>
      <c r="AB307" t="str">
        <f>VLOOKUP(G307, Team_Lookup!$A:$C, 2, FALSE)</f>
        <v>Rajasthan Royals</v>
      </c>
      <c r="AC307" t="str">
        <f>VLOOKUP(N307, Team_Lookup!$A:$C, 2, FALSE)</f>
        <v>Rajasthan Royals</v>
      </c>
      <c r="AD307" t="str">
        <f t="shared" si="38"/>
        <v>Standard</v>
      </c>
      <c r="AE307" t="str">
        <f t="shared" si="39"/>
        <v>Defending</v>
      </c>
      <c r="AF307">
        <f t="shared" si="40"/>
        <v>1</v>
      </c>
      <c r="AJ307" s="6"/>
    </row>
    <row r="308" spans="1:36" x14ac:dyDescent="0.35">
      <c r="A308">
        <v>548371</v>
      </c>
      <c r="B308" s="1">
        <v>41042</v>
      </c>
      <c r="C308">
        <v>4</v>
      </c>
      <c r="D308">
        <v>8</v>
      </c>
      <c r="E308">
        <v>5</v>
      </c>
      <c r="F308" t="s">
        <v>24</v>
      </c>
      <c r="G308">
        <v>8</v>
      </c>
      <c r="H308" t="s">
        <v>25</v>
      </c>
      <c r="I308">
        <v>0</v>
      </c>
      <c r="J308">
        <v>1</v>
      </c>
      <c r="K308">
        <v>0</v>
      </c>
      <c r="L308" t="s">
        <v>28</v>
      </c>
      <c r="M308">
        <v>4</v>
      </c>
      <c r="N308">
        <v>4</v>
      </c>
      <c r="O308">
        <v>4</v>
      </c>
      <c r="P308">
        <v>482</v>
      </c>
      <c r="Q308">
        <v>497</v>
      </c>
      <c r="R308" t="s">
        <v>26</v>
      </c>
      <c r="S308" t="s">
        <v>23</v>
      </c>
      <c r="T308" t="str">
        <f t="shared" si="33"/>
        <v>Punjab Cricket Association Stadium, Mohali</v>
      </c>
      <c r="U308" t="str">
        <f t="shared" si="34"/>
        <v>Chandigarh</v>
      </c>
      <c r="V308" t="str">
        <f t="shared" si="35"/>
        <v>India</v>
      </c>
      <c r="W308">
        <f t="shared" si="36"/>
        <v>2012</v>
      </c>
      <c r="X308">
        <f t="shared" si="37"/>
        <v>5</v>
      </c>
      <c r="Y308" t="str">
        <f>VLOOKUP(C308, Team_Lookup!$A:$C, 2, FALSE)</f>
        <v>Kings XI Punjab</v>
      </c>
      <c r="Z308" t="str">
        <f>VLOOKUP(C308, Team_Lookup!$A:$C, 3, FALSE)</f>
        <v>KXIP</v>
      </c>
      <c r="AA308" t="str">
        <f>VLOOKUP(D308, Team_Lookup!$A:$C, 2, FALSE)</f>
        <v>Deccan Chargers</v>
      </c>
      <c r="AB308" t="str">
        <f>VLOOKUP(G308, Team_Lookup!$A:$C, 2, FALSE)</f>
        <v>Deccan Chargers</v>
      </c>
      <c r="AC308" t="str">
        <f>VLOOKUP(N308, Team_Lookup!$A:$C, 2, FALSE)</f>
        <v>Kings XI Punjab</v>
      </c>
      <c r="AD308" t="str">
        <f t="shared" si="38"/>
        <v>Standard</v>
      </c>
      <c r="AE308" t="str">
        <f t="shared" si="39"/>
        <v>Chasing</v>
      </c>
      <c r="AF308">
        <f t="shared" si="40"/>
        <v>0</v>
      </c>
      <c r="AJ308" s="6"/>
    </row>
    <row r="309" spans="1:36" x14ac:dyDescent="0.35">
      <c r="A309">
        <v>548372</v>
      </c>
      <c r="B309" s="1">
        <v>41043</v>
      </c>
      <c r="C309">
        <v>2</v>
      </c>
      <c r="D309">
        <v>7</v>
      </c>
      <c r="E309">
        <v>5</v>
      </c>
      <c r="F309" t="s">
        <v>19</v>
      </c>
      <c r="G309">
        <v>7</v>
      </c>
      <c r="H309" t="s">
        <v>20</v>
      </c>
      <c r="I309">
        <v>0</v>
      </c>
      <c r="J309">
        <v>1</v>
      </c>
      <c r="K309">
        <v>0</v>
      </c>
      <c r="L309" t="s">
        <v>28</v>
      </c>
      <c r="M309">
        <v>5</v>
      </c>
      <c r="N309">
        <v>7</v>
      </c>
      <c r="O309">
        <v>208</v>
      </c>
      <c r="P309">
        <v>491</v>
      </c>
      <c r="Q309">
        <v>478</v>
      </c>
      <c r="R309" t="s">
        <v>22</v>
      </c>
      <c r="S309" t="s">
        <v>23</v>
      </c>
      <c r="T309" t="str">
        <f t="shared" si="33"/>
        <v>M Chinnaswamy Stadium</v>
      </c>
      <c r="U309" t="str">
        <f t="shared" si="34"/>
        <v>Bangalore</v>
      </c>
      <c r="V309" t="str">
        <f t="shared" si="35"/>
        <v>India</v>
      </c>
      <c r="W309">
        <f t="shared" si="36"/>
        <v>2012</v>
      </c>
      <c r="X309">
        <f t="shared" si="37"/>
        <v>5</v>
      </c>
      <c r="Y309" t="str">
        <f>VLOOKUP(C309, Team_Lookup!$A:$C, 2, FALSE)</f>
        <v>Royal Challengers Bangalore</v>
      </c>
      <c r="Z309" t="str">
        <f>VLOOKUP(C309, Team_Lookup!$A:$C, 3, FALSE)</f>
        <v>RCB</v>
      </c>
      <c r="AA309" t="str">
        <f>VLOOKUP(D309, Team_Lookup!$A:$C, 2, FALSE)</f>
        <v>Mumbai Indians</v>
      </c>
      <c r="AB309" t="str">
        <f>VLOOKUP(G309, Team_Lookup!$A:$C, 2, FALSE)</f>
        <v>Mumbai Indians</v>
      </c>
      <c r="AC309" t="str">
        <f>VLOOKUP(N309, Team_Lookup!$A:$C, 2, FALSE)</f>
        <v>Mumbai Indians</v>
      </c>
      <c r="AD309" t="str">
        <f t="shared" si="38"/>
        <v>Standard</v>
      </c>
      <c r="AE309" t="str">
        <f t="shared" si="39"/>
        <v>Chasing</v>
      </c>
      <c r="AF309">
        <f t="shared" si="40"/>
        <v>1</v>
      </c>
      <c r="AJ309" s="6"/>
    </row>
    <row r="310" spans="1:36" x14ac:dyDescent="0.35">
      <c r="A310">
        <v>548373</v>
      </c>
      <c r="B310" s="1">
        <v>41043</v>
      </c>
      <c r="C310">
        <v>1</v>
      </c>
      <c r="D310">
        <v>3</v>
      </c>
      <c r="E310">
        <v>5</v>
      </c>
      <c r="F310" t="s">
        <v>32</v>
      </c>
      <c r="G310">
        <v>3</v>
      </c>
      <c r="H310" t="s">
        <v>20</v>
      </c>
      <c r="I310">
        <v>0</v>
      </c>
      <c r="J310">
        <v>1</v>
      </c>
      <c r="K310">
        <v>0</v>
      </c>
      <c r="L310" t="s">
        <v>28</v>
      </c>
      <c r="M310">
        <v>5</v>
      </c>
      <c r="N310">
        <v>3</v>
      </c>
      <c r="O310">
        <v>19</v>
      </c>
      <c r="P310">
        <v>494</v>
      </c>
      <c r="Q310">
        <v>490</v>
      </c>
      <c r="R310" t="s">
        <v>33</v>
      </c>
      <c r="S310" t="s">
        <v>23</v>
      </c>
      <c r="T310" t="str">
        <f t="shared" si="33"/>
        <v>Eden Gardens</v>
      </c>
      <c r="U310" t="str">
        <f t="shared" si="34"/>
        <v>Kolkata</v>
      </c>
      <c r="V310" t="str">
        <f t="shared" si="35"/>
        <v>India</v>
      </c>
      <c r="W310">
        <f t="shared" si="36"/>
        <v>2012</v>
      </c>
      <c r="X310">
        <f t="shared" si="37"/>
        <v>5</v>
      </c>
      <c r="Y310" t="str">
        <f>VLOOKUP(C310, Team_Lookup!$A:$C, 2, FALSE)</f>
        <v>Kolkata Knight Riders</v>
      </c>
      <c r="Z310" t="str">
        <f>VLOOKUP(C310, Team_Lookup!$A:$C, 3, FALSE)</f>
        <v>KKR</v>
      </c>
      <c r="AA310" t="str">
        <f>VLOOKUP(D310, Team_Lookup!$A:$C, 2, FALSE)</f>
        <v>Chennai Super Kings</v>
      </c>
      <c r="AB310" t="str">
        <f>VLOOKUP(G310, Team_Lookup!$A:$C, 2, FALSE)</f>
        <v>Chennai Super Kings</v>
      </c>
      <c r="AC310" t="str">
        <f>VLOOKUP(N310, Team_Lookup!$A:$C, 2, FALSE)</f>
        <v>Chennai Super Kings</v>
      </c>
      <c r="AD310" t="str">
        <f t="shared" si="38"/>
        <v>Standard</v>
      </c>
      <c r="AE310" t="str">
        <f t="shared" si="39"/>
        <v>Chasing</v>
      </c>
      <c r="AF310">
        <f t="shared" si="40"/>
        <v>1</v>
      </c>
      <c r="AJ310" s="6"/>
    </row>
    <row r="311" spans="1:36" x14ac:dyDescent="0.35">
      <c r="A311">
        <v>548374</v>
      </c>
      <c r="B311" s="1">
        <v>41044</v>
      </c>
      <c r="C311">
        <v>6</v>
      </c>
      <c r="D311">
        <v>4</v>
      </c>
      <c r="E311">
        <v>5</v>
      </c>
      <c r="F311" t="s">
        <v>27</v>
      </c>
      <c r="G311">
        <v>4</v>
      </c>
      <c r="H311" t="s">
        <v>25</v>
      </c>
      <c r="I311">
        <v>0</v>
      </c>
      <c r="J311">
        <v>1</v>
      </c>
      <c r="K311">
        <v>0</v>
      </c>
      <c r="L311" t="s">
        <v>28</v>
      </c>
      <c r="M311">
        <v>5</v>
      </c>
      <c r="N311">
        <v>6</v>
      </c>
      <c r="O311">
        <v>232</v>
      </c>
      <c r="P311">
        <v>482</v>
      </c>
      <c r="Q311">
        <v>497</v>
      </c>
      <c r="R311" t="s">
        <v>29</v>
      </c>
      <c r="S311" t="s">
        <v>23</v>
      </c>
      <c r="T311" t="str">
        <f t="shared" si="33"/>
        <v>Feroz Shah Kotla</v>
      </c>
      <c r="U311" t="str">
        <f t="shared" si="34"/>
        <v>Delhi</v>
      </c>
      <c r="V311" t="str">
        <f t="shared" si="35"/>
        <v>India</v>
      </c>
      <c r="W311">
        <f t="shared" si="36"/>
        <v>2012</v>
      </c>
      <c r="X311">
        <f t="shared" si="37"/>
        <v>5</v>
      </c>
      <c r="Y311" t="str">
        <f>VLOOKUP(C311, Team_Lookup!$A:$C, 2, FALSE)</f>
        <v>Delhi Daredevils</v>
      </c>
      <c r="Z311" t="str">
        <f>VLOOKUP(C311, Team_Lookup!$A:$C, 3, FALSE)</f>
        <v>DD</v>
      </c>
      <c r="AA311" t="str">
        <f>VLOOKUP(D311, Team_Lookup!$A:$C, 2, FALSE)</f>
        <v>Kings XI Punjab</v>
      </c>
      <c r="AB311" t="str">
        <f>VLOOKUP(G311, Team_Lookup!$A:$C, 2, FALSE)</f>
        <v>Kings XI Punjab</v>
      </c>
      <c r="AC311" t="str">
        <f>VLOOKUP(N311, Team_Lookup!$A:$C, 2, FALSE)</f>
        <v>Delhi Daredevils</v>
      </c>
      <c r="AD311" t="str">
        <f t="shared" si="38"/>
        <v>Standard</v>
      </c>
      <c r="AE311" t="str">
        <f t="shared" si="39"/>
        <v>Chasing</v>
      </c>
      <c r="AF311">
        <f t="shared" si="40"/>
        <v>0</v>
      </c>
      <c r="AJ311" s="6"/>
    </row>
    <row r="312" spans="1:36" x14ac:dyDescent="0.35">
      <c r="A312">
        <v>548375</v>
      </c>
      <c r="B312" s="1">
        <v>41045</v>
      </c>
      <c r="C312">
        <v>7</v>
      </c>
      <c r="D312">
        <v>1</v>
      </c>
      <c r="E312">
        <v>5</v>
      </c>
      <c r="F312" t="s">
        <v>30</v>
      </c>
      <c r="G312">
        <v>7</v>
      </c>
      <c r="H312" t="s">
        <v>20</v>
      </c>
      <c r="I312">
        <v>0</v>
      </c>
      <c r="J312">
        <v>1</v>
      </c>
      <c r="K312">
        <v>0</v>
      </c>
      <c r="L312" t="s">
        <v>21</v>
      </c>
      <c r="M312">
        <v>32</v>
      </c>
      <c r="N312">
        <v>1</v>
      </c>
      <c r="O312">
        <v>315</v>
      </c>
      <c r="P312">
        <v>491</v>
      </c>
      <c r="Q312">
        <v>478</v>
      </c>
      <c r="R312" t="s">
        <v>31</v>
      </c>
      <c r="S312" t="s">
        <v>23</v>
      </c>
      <c r="T312" t="str">
        <f t="shared" si="33"/>
        <v>Wankhede Stadium</v>
      </c>
      <c r="U312" t="str">
        <f t="shared" si="34"/>
        <v>Mumbai</v>
      </c>
      <c r="V312" t="str">
        <f t="shared" si="35"/>
        <v>India</v>
      </c>
      <c r="W312">
        <f t="shared" si="36"/>
        <v>2012</v>
      </c>
      <c r="X312">
        <f t="shared" si="37"/>
        <v>5</v>
      </c>
      <c r="Y312" t="str">
        <f>VLOOKUP(C312, Team_Lookup!$A:$C, 2, FALSE)</f>
        <v>Mumbai Indians</v>
      </c>
      <c r="Z312" t="str">
        <f>VLOOKUP(C312, Team_Lookup!$A:$C, 3, FALSE)</f>
        <v>MI</v>
      </c>
      <c r="AA312" t="str">
        <f>VLOOKUP(D312, Team_Lookup!$A:$C, 2, FALSE)</f>
        <v>Kolkata Knight Riders</v>
      </c>
      <c r="AB312" t="str">
        <f>VLOOKUP(G312, Team_Lookup!$A:$C, 2, FALSE)</f>
        <v>Mumbai Indians</v>
      </c>
      <c r="AC312" t="str">
        <f>VLOOKUP(N312, Team_Lookup!$A:$C, 2, FALSE)</f>
        <v>Kolkata Knight Riders</v>
      </c>
      <c r="AD312" t="str">
        <f t="shared" si="38"/>
        <v>Standard</v>
      </c>
      <c r="AE312" t="str">
        <f t="shared" si="39"/>
        <v>Defending</v>
      </c>
      <c r="AF312">
        <f t="shared" si="40"/>
        <v>0</v>
      </c>
      <c r="AJ312" s="6"/>
    </row>
    <row r="313" spans="1:36" x14ac:dyDescent="0.35">
      <c r="A313">
        <v>548376</v>
      </c>
      <c r="B313" s="1">
        <v>41046</v>
      </c>
      <c r="C313">
        <v>4</v>
      </c>
      <c r="D313">
        <v>3</v>
      </c>
      <c r="E313">
        <v>5</v>
      </c>
      <c r="F313" t="s">
        <v>67</v>
      </c>
      <c r="G313">
        <v>4</v>
      </c>
      <c r="H313" t="s">
        <v>20</v>
      </c>
      <c r="I313">
        <v>0</v>
      </c>
      <c r="J313">
        <v>1</v>
      </c>
      <c r="K313">
        <v>0</v>
      </c>
      <c r="L313" t="s">
        <v>28</v>
      </c>
      <c r="M313">
        <v>6</v>
      </c>
      <c r="N313">
        <v>4</v>
      </c>
      <c r="O313">
        <v>53</v>
      </c>
      <c r="P313">
        <v>496</v>
      </c>
      <c r="Q313">
        <v>488</v>
      </c>
      <c r="R313" t="s">
        <v>68</v>
      </c>
      <c r="S313" t="s">
        <v>23</v>
      </c>
      <c r="T313" t="str">
        <f t="shared" si="33"/>
        <v>Himachal Pradesh Cricket Association Stadium</v>
      </c>
      <c r="U313" t="str">
        <f t="shared" si="34"/>
        <v>Dharamsala</v>
      </c>
      <c r="V313" t="str">
        <f t="shared" si="35"/>
        <v>India</v>
      </c>
      <c r="W313">
        <f t="shared" si="36"/>
        <v>2012</v>
      </c>
      <c r="X313">
        <f t="shared" si="37"/>
        <v>5</v>
      </c>
      <c r="Y313" t="str">
        <f>VLOOKUP(C313, Team_Lookup!$A:$C, 2, FALSE)</f>
        <v>Kings XI Punjab</v>
      </c>
      <c r="Z313" t="str">
        <f>VLOOKUP(C313, Team_Lookup!$A:$C, 3, FALSE)</f>
        <v>KXIP</v>
      </c>
      <c r="AA313" t="str">
        <f>VLOOKUP(D313, Team_Lookup!$A:$C, 2, FALSE)</f>
        <v>Chennai Super Kings</v>
      </c>
      <c r="AB313" t="str">
        <f>VLOOKUP(G313, Team_Lookup!$A:$C, 2, FALSE)</f>
        <v>Kings XI Punjab</v>
      </c>
      <c r="AC313" t="str">
        <f>VLOOKUP(N313, Team_Lookup!$A:$C, 2, FALSE)</f>
        <v>Kings XI Punjab</v>
      </c>
      <c r="AD313" t="str">
        <f t="shared" si="38"/>
        <v>Standard</v>
      </c>
      <c r="AE313" t="str">
        <f t="shared" si="39"/>
        <v>Chasing</v>
      </c>
      <c r="AF313">
        <f t="shared" si="40"/>
        <v>1</v>
      </c>
      <c r="AJ313" s="6"/>
    </row>
    <row r="314" spans="1:36" x14ac:dyDescent="0.35">
      <c r="A314">
        <v>548377</v>
      </c>
      <c r="B314" s="1">
        <v>41046</v>
      </c>
      <c r="C314">
        <v>6</v>
      </c>
      <c r="D314">
        <v>2</v>
      </c>
      <c r="E314">
        <v>5</v>
      </c>
      <c r="F314" t="s">
        <v>27</v>
      </c>
      <c r="G314">
        <v>6</v>
      </c>
      <c r="H314" t="s">
        <v>20</v>
      </c>
      <c r="I314">
        <v>0</v>
      </c>
      <c r="J314">
        <v>1</v>
      </c>
      <c r="K314">
        <v>0</v>
      </c>
      <c r="L314" t="s">
        <v>21</v>
      </c>
      <c r="M314">
        <v>21</v>
      </c>
      <c r="N314">
        <v>2</v>
      </c>
      <c r="O314">
        <v>162</v>
      </c>
      <c r="P314">
        <v>482</v>
      </c>
      <c r="Q314">
        <v>499</v>
      </c>
      <c r="R314" t="s">
        <v>29</v>
      </c>
      <c r="S314" t="s">
        <v>23</v>
      </c>
      <c r="T314" t="str">
        <f t="shared" si="33"/>
        <v>Feroz Shah Kotla</v>
      </c>
      <c r="U314" t="str">
        <f t="shared" si="34"/>
        <v>Delhi</v>
      </c>
      <c r="V314" t="str">
        <f t="shared" si="35"/>
        <v>India</v>
      </c>
      <c r="W314">
        <f t="shared" si="36"/>
        <v>2012</v>
      </c>
      <c r="X314">
        <f t="shared" si="37"/>
        <v>5</v>
      </c>
      <c r="Y314" t="str">
        <f>VLOOKUP(C314, Team_Lookup!$A:$C, 2, FALSE)</f>
        <v>Delhi Daredevils</v>
      </c>
      <c r="Z314" t="str">
        <f>VLOOKUP(C314, Team_Lookup!$A:$C, 3, FALSE)</f>
        <v>DD</v>
      </c>
      <c r="AA314" t="str">
        <f>VLOOKUP(D314, Team_Lookup!$A:$C, 2, FALSE)</f>
        <v>Royal Challengers Bangalore</v>
      </c>
      <c r="AB314" t="str">
        <f>VLOOKUP(G314, Team_Lookup!$A:$C, 2, FALSE)</f>
        <v>Delhi Daredevils</v>
      </c>
      <c r="AC314" t="str">
        <f>VLOOKUP(N314, Team_Lookup!$A:$C, 2, FALSE)</f>
        <v>Royal Challengers Bangalore</v>
      </c>
      <c r="AD314" t="str">
        <f t="shared" si="38"/>
        <v>Standard</v>
      </c>
      <c r="AE314" t="str">
        <f t="shared" si="39"/>
        <v>Defending</v>
      </c>
      <c r="AF314">
        <f t="shared" si="40"/>
        <v>0</v>
      </c>
      <c r="AJ314" s="6"/>
    </row>
    <row r="315" spans="1:36" x14ac:dyDescent="0.35">
      <c r="A315">
        <v>548378</v>
      </c>
      <c r="B315" s="1">
        <v>41047</v>
      </c>
      <c r="C315">
        <v>8</v>
      </c>
      <c r="D315">
        <v>5</v>
      </c>
      <c r="E315">
        <v>5</v>
      </c>
      <c r="F315" t="s">
        <v>36</v>
      </c>
      <c r="G315">
        <v>5</v>
      </c>
      <c r="H315" t="s">
        <v>25</v>
      </c>
      <c r="I315">
        <v>0</v>
      </c>
      <c r="J315">
        <v>1</v>
      </c>
      <c r="K315">
        <v>0</v>
      </c>
      <c r="L315" t="s">
        <v>28</v>
      </c>
      <c r="M315">
        <v>5</v>
      </c>
      <c r="N315">
        <v>8</v>
      </c>
      <c r="O315">
        <v>94</v>
      </c>
      <c r="P315">
        <v>489</v>
      </c>
      <c r="Q315">
        <v>490</v>
      </c>
      <c r="R315" t="s">
        <v>37</v>
      </c>
      <c r="S315" t="s">
        <v>23</v>
      </c>
      <c r="T315" t="str">
        <f t="shared" si="33"/>
        <v>Rajiv Gandhi International Stadium, Uppal</v>
      </c>
      <c r="U315" t="str">
        <f t="shared" si="34"/>
        <v>Hyderabad</v>
      </c>
      <c r="V315" t="str">
        <f t="shared" si="35"/>
        <v>India</v>
      </c>
      <c r="W315">
        <f t="shared" si="36"/>
        <v>2012</v>
      </c>
      <c r="X315">
        <f t="shared" si="37"/>
        <v>5</v>
      </c>
      <c r="Y315" t="str">
        <f>VLOOKUP(C315, Team_Lookup!$A:$C, 2, FALSE)</f>
        <v>Deccan Chargers</v>
      </c>
      <c r="Z315" t="str">
        <f>VLOOKUP(C315, Team_Lookup!$A:$C, 3, FALSE)</f>
        <v>DC</v>
      </c>
      <c r="AA315" t="str">
        <f>VLOOKUP(D315, Team_Lookup!$A:$C, 2, FALSE)</f>
        <v>Rajasthan Royals</v>
      </c>
      <c r="AB315" t="str">
        <f>VLOOKUP(G315, Team_Lookup!$A:$C, 2, FALSE)</f>
        <v>Rajasthan Royals</v>
      </c>
      <c r="AC315" t="str">
        <f>VLOOKUP(N315, Team_Lookup!$A:$C, 2, FALSE)</f>
        <v>Deccan Chargers</v>
      </c>
      <c r="AD315" t="str">
        <f t="shared" si="38"/>
        <v>Standard</v>
      </c>
      <c r="AE315" t="str">
        <f t="shared" si="39"/>
        <v>Chasing</v>
      </c>
      <c r="AF315">
        <f t="shared" si="40"/>
        <v>0</v>
      </c>
      <c r="AJ315" s="6"/>
    </row>
    <row r="316" spans="1:36" x14ac:dyDescent="0.35">
      <c r="A316">
        <v>548379</v>
      </c>
      <c r="B316" s="1">
        <v>41048</v>
      </c>
      <c r="C316">
        <v>4</v>
      </c>
      <c r="D316">
        <v>6</v>
      </c>
      <c r="E316">
        <v>5</v>
      </c>
      <c r="F316" t="s">
        <v>67</v>
      </c>
      <c r="G316">
        <v>6</v>
      </c>
      <c r="H316" t="s">
        <v>20</v>
      </c>
      <c r="I316">
        <v>0</v>
      </c>
      <c r="J316">
        <v>1</v>
      </c>
      <c r="K316">
        <v>0</v>
      </c>
      <c r="L316" t="s">
        <v>28</v>
      </c>
      <c r="M316">
        <v>6</v>
      </c>
      <c r="N316">
        <v>6</v>
      </c>
      <c r="O316">
        <v>232</v>
      </c>
      <c r="P316">
        <v>474</v>
      </c>
      <c r="Q316">
        <v>496</v>
      </c>
      <c r="R316" t="s">
        <v>68</v>
      </c>
      <c r="S316" t="s">
        <v>23</v>
      </c>
      <c r="T316" t="str">
        <f t="shared" si="33"/>
        <v>Himachal Pradesh Cricket Association Stadium</v>
      </c>
      <c r="U316" t="str">
        <f t="shared" si="34"/>
        <v>Dharamsala</v>
      </c>
      <c r="V316" t="str">
        <f t="shared" si="35"/>
        <v>India</v>
      </c>
      <c r="W316">
        <f t="shared" si="36"/>
        <v>2012</v>
      </c>
      <c r="X316">
        <f t="shared" si="37"/>
        <v>5</v>
      </c>
      <c r="Y316" t="str">
        <f>VLOOKUP(C316, Team_Lookup!$A:$C, 2, FALSE)</f>
        <v>Kings XI Punjab</v>
      </c>
      <c r="Z316" t="str">
        <f>VLOOKUP(C316, Team_Lookup!$A:$C, 3, FALSE)</f>
        <v>KXIP</v>
      </c>
      <c r="AA316" t="str">
        <f>VLOOKUP(D316, Team_Lookup!$A:$C, 2, FALSE)</f>
        <v>Delhi Daredevils</v>
      </c>
      <c r="AB316" t="str">
        <f>VLOOKUP(G316, Team_Lookup!$A:$C, 2, FALSE)</f>
        <v>Delhi Daredevils</v>
      </c>
      <c r="AC316" t="str">
        <f>VLOOKUP(N316, Team_Lookup!$A:$C, 2, FALSE)</f>
        <v>Delhi Daredevils</v>
      </c>
      <c r="AD316" t="str">
        <f t="shared" si="38"/>
        <v>Standard</v>
      </c>
      <c r="AE316" t="str">
        <f t="shared" si="39"/>
        <v>Chasing</v>
      </c>
      <c r="AF316">
        <f t="shared" si="40"/>
        <v>1</v>
      </c>
      <c r="AJ316" s="6"/>
    </row>
    <row r="317" spans="1:36" x14ac:dyDescent="0.35">
      <c r="A317">
        <v>548380</v>
      </c>
      <c r="B317" s="1">
        <v>41048</v>
      </c>
      <c r="C317">
        <v>10</v>
      </c>
      <c r="D317">
        <v>1</v>
      </c>
      <c r="E317">
        <v>5</v>
      </c>
      <c r="F317" t="s">
        <v>76</v>
      </c>
      <c r="G317">
        <v>1</v>
      </c>
      <c r="H317" t="s">
        <v>25</v>
      </c>
      <c r="I317">
        <v>0</v>
      </c>
      <c r="J317">
        <v>1</v>
      </c>
      <c r="K317">
        <v>0</v>
      </c>
      <c r="L317" t="s">
        <v>21</v>
      </c>
      <c r="M317">
        <v>34</v>
      </c>
      <c r="N317">
        <v>1</v>
      </c>
      <c r="O317">
        <v>276</v>
      </c>
      <c r="P317">
        <v>483</v>
      </c>
      <c r="Q317">
        <v>478</v>
      </c>
      <c r="R317" t="s">
        <v>77</v>
      </c>
      <c r="S317" t="s">
        <v>23</v>
      </c>
      <c r="T317" t="str">
        <f t="shared" si="33"/>
        <v>Subrata Roy Sahara Stadium</v>
      </c>
      <c r="U317" t="str">
        <f t="shared" si="34"/>
        <v>Pune</v>
      </c>
      <c r="V317" t="str">
        <f t="shared" si="35"/>
        <v>India</v>
      </c>
      <c r="W317">
        <f t="shared" si="36"/>
        <v>2012</v>
      </c>
      <c r="X317">
        <f t="shared" si="37"/>
        <v>5</v>
      </c>
      <c r="Y317" t="str">
        <f>VLOOKUP(C317, Team_Lookup!$A:$C, 2, FALSE)</f>
        <v>Pune Warriors</v>
      </c>
      <c r="Z317" t="str">
        <f>VLOOKUP(C317, Team_Lookup!$A:$C, 3, FALSE)</f>
        <v>PW</v>
      </c>
      <c r="AA317" t="str">
        <f>VLOOKUP(D317, Team_Lookup!$A:$C, 2, FALSE)</f>
        <v>Kolkata Knight Riders</v>
      </c>
      <c r="AB317" t="str">
        <f>VLOOKUP(G317, Team_Lookup!$A:$C, 2, FALSE)</f>
        <v>Kolkata Knight Riders</v>
      </c>
      <c r="AC317" t="str">
        <f>VLOOKUP(N317, Team_Lookup!$A:$C, 2, FALSE)</f>
        <v>Kolkata Knight Riders</v>
      </c>
      <c r="AD317" t="str">
        <f t="shared" si="38"/>
        <v>Standard</v>
      </c>
      <c r="AE317" t="str">
        <f t="shared" si="39"/>
        <v>Defending</v>
      </c>
      <c r="AF317">
        <f t="shared" si="40"/>
        <v>1</v>
      </c>
      <c r="AJ317" s="6"/>
    </row>
    <row r="318" spans="1:36" x14ac:dyDescent="0.35">
      <c r="A318">
        <v>548381</v>
      </c>
      <c r="B318" s="1">
        <v>41049</v>
      </c>
      <c r="C318">
        <v>8</v>
      </c>
      <c r="D318">
        <v>2</v>
      </c>
      <c r="E318">
        <v>5</v>
      </c>
      <c r="F318" t="s">
        <v>36</v>
      </c>
      <c r="G318">
        <v>2</v>
      </c>
      <c r="H318" t="s">
        <v>20</v>
      </c>
      <c r="I318">
        <v>0</v>
      </c>
      <c r="J318">
        <v>1</v>
      </c>
      <c r="K318">
        <v>0</v>
      </c>
      <c r="L318" t="s">
        <v>21</v>
      </c>
      <c r="M318">
        <v>9</v>
      </c>
      <c r="N318">
        <v>8</v>
      </c>
      <c r="O318">
        <v>94</v>
      </c>
      <c r="P318">
        <v>489</v>
      </c>
      <c r="Q318">
        <v>490</v>
      </c>
      <c r="R318" t="s">
        <v>37</v>
      </c>
      <c r="S318" t="s">
        <v>23</v>
      </c>
      <c r="T318" t="str">
        <f t="shared" si="33"/>
        <v>Rajiv Gandhi International Stadium, Uppal</v>
      </c>
      <c r="U318" t="str">
        <f t="shared" si="34"/>
        <v>Hyderabad</v>
      </c>
      <c r="V318" t="str">
        <f t="shared" si="35"/>
        <v>India</v>
      </c>
      <c r="W318">
        <f t="shared" si="36"/>
        <v>2012</v>
      </c>
      <c r="X318">
        <f t="shared" si="37"/>
        <v>5</v>
      </c>
      <c r="Y318" t="str">
        <f>VLOOKUP(C318, Team_Lookup!$A:$C, 2, FALSE)</f>
        <v>Deccan Chargers</v>
      </c>
      <c r="Z318" t="str">
        <f>VLOOKUP(C318, Team_Lookup!$A:$C, 3, FALSE)</f>
        <v>DC</v>
      </c>
      <c r="AA318" t="str">
        <f>VLOOKUP(D318, Team_Lookup!$A:$C, 2, FALSE)</f>
        <v>Royal Challengers Bangalore</v>
      </c>
      <c r="AB318" t="str">
        <f>VLOOKUP(G318, Team_Lookup!$A:$C, 2, FALSE)</f>
        <v>Royal Challengers Bangalore</v>
      </c>
      <c r="AC318" t="str">
        <f>VLOOKUP(N318, Team_Lookup!$A:$C, 2, FALSE)</f>
        <v>Deccan Chargers</v>
      </c>
      <c r="AD318" t="str">
        <f t="shared" si="38"/>
        <v>Standard</v>
      </c>
      <c r="AE318" t="str">
        <f t="shared" si="39"/>
        <v>Defending</v>
      </c>
      <c r="AF318">
        <f t="shared" si="40"/>
        <v>0</v>
      </c>
      <c r="AJ318" s="6"/>
    </row>
    <row r="319" spans="1:36" x14ac:dyDescent="0.35">
      <c r="A319">
        <v>548382</v>
      </c>
      <c r="B319" s="1">
        <v>41049</v>
      </c>
      <c r="C319">
        <v>5</v>
      </c>
      <c r="D319">
        <v>7</v>
      </c>
      <c r="E319">
        <v>5</v>
      </c>
      <c r="F319" t="s">
        <v>34</v>
      </c>
      <c r="G319">
        <v>5</v>
      </c>
      <c r="H319" t="s">
        <v>25</v>
      </c>
      <c r="I319">
        <v>0</v>
      </c>
      <c r="J319">
        <v>1</v>
      </c>
      <c r="K319">
        <v>0</v>
      </c>
      <c r="L319" t="s">
        <v>28</v>
      </c>
      <c r="M319">
        <v>10</v>
      </c>
      <c r="N319">
        <v>7</v>
      </c>
      <c r="O319">
        <v>147</v>
      </c>
      <c r="P319">
        <v>482</v>
      </c>
      <c r="Q319">
        <v>499</v>
      </c>
      <c r="R319" t="s">
        <v>35</v>
      </c>
      <c r="S319" t="s">
        <v>23</v>
      </c>
      <c r="T319" t="str">
        <f t="shared" si="33"/>
        <v>Sawai Mansingh Stadium</v>
      </c>
      <c r="U319" t="str">
        <f t="shared" si="34"/>
        <v>Jaipur</v>
      </c>
      <c r="V319" t="str">
        <f t="shared" si="35"/>
        <v>India</v>
      </c>
      <c r="W319">
        <f t="shared" si="36"/>
        <v>2012</v>
      </c>
      <c r="X319">
        <f t="shared" si="37"/>
        <v>5</v>
      </c>
      <c r="Y319" t="str">
        <f>VLOOKUP(C319, Team_Lookup!$A:$C, 2, FALSE)</f>
        <v>Rajasthan Royals</v>
      </c>
      <c r="Z319" t="str">
        <f>VLOOKUP(C319, Team_Lookup!$A:$C, 3, FALSE)</f>
        <v>RR</v>
      </c>
      <c r="AA319" t="str">
        <f>VLOOKUP(D319, Team_Lookup!$A:$C, 2, FALSE)</f>
        <v>Mumbai Indians</v>
      </c>
      <c r="AB319" t="str">
        <f>VLOOKUP(G319, Team_Lookup!$A:$C, 2, FALSE)</f>
        <v>Rajasthan Royals</v>
      </c>
      <c r="AC319" t="str">
        <f>VLOOKUP(N319, Team_Lookup!$A:$C, 2, FALSE)</f>
        <v>Mumbai Indians</v>
      </c>
      <c r="AD319" t="str">
        <f t="shared" si="38"/>
        <v>Standard</v>
      </c>
      <c r="AE319" t="str">
        <f t="shared" si="39"/>
        <v>Chasing</v>
      </c>
      <c r="AF319">
        <f t="shared" si="40"/>
        <v>0</v>
      </c>
      <c r="AJ319" s="6"/>
    </row>
    <row r="320" spans="1:36" x14ac:dyDescent="0.35">
      <c r="A320">
        <v>548383</v>
      </c>
      <c r="B320" s="1">
        <v>41051</v>
      </c>
      <c r="C320">
        <v>6</v>
      </c>
      <c r="D320">
        <v>1</v>
      </c>
      <c r="E320">
        <v>5</v>
      </c>
      <c r="F320" t="s">
        <v>76</v>
      </c>
      <c r="G320">
        <v>1</v>
      </c>
      <c r="H320" t="s">
        <v>25</v>
      </c>
      <c r="I320">
        <v>0</v>
      </c>
      <c r="J320">
        <v>1</v>
      </c>
      <c r="K320">
        <v>0</v>
      </c>
      <c r="L320" t="s">
        <v>21</v>
      </c>
      <c r="M320">
        <v>18</v>
      </c>
      <c r="N320">
        <v>1</v>
      </c>
      <c r="O320">
        <v>31</v>
      </c>
      <c r="P320">
        <v>478</v>
      </c>
      <c r="Q320">
        <v>490</v>
      </c>
      <c r="R320" t="s">
        <v>77</v>
      </c>
      <c r="S320" t="s">
        <v>23</v>
      </c>
      <c r="T320" t="str">
        <f t="shared" si="33"/>
        <v>Subrata Roy Sahara Stadium</v>
      </c>
      <c r="U320" t="str">
        <f t="shared" si="34"/>
        <v>Pune</v>
      </c>
      <c r="V320" t="str">
        <f t="shared" si="35"/>
        <v>India</v>
      </c>
      <c r="W320">
        <f t="shared" si="36"/>
        <v>2012</v>
      </c>
      <c r="X320">
        <f t="shared" si="37"/>
        <v>5</v>
      </c>
      <c r="Y320" t="str">
        <f>VLOOKUP(C320, Team_Lookup!$A:$C, 2, FALSE)</f>
        <v>Delhi Daredevils</v>
      </c>
      <c r="Z320" t="str">
        <f>VLOOKUP(C320, Team_Lookup!$A:$C, 3, FALSE)</f>
        <v>DD</v>
      </c>
      <c r="AA320" t="str">
        <f>VLOOKUP(D320, Team_Lookup!$A:$C, 2, FALSE)</f>
        <v>Kolkata Knight Riders</v>
      </c>
      <c r="AB320" t="str">
        <f>VLOOKUP(G320, Team_Lookup!$A:$C, 2, FALSE)</f>
        <v>Kolkata Knight Riders</v>
      </c>
      <c r="AC320" t="str">
        <f>VLOOKUP(N320, Team_Lookup!$A:$C, 2, FALSE)</f>
        <v>Kolkata Knight Riders</v>
      </c>
      <c r="AD320" t="str">
        <f t="shared" si="38"/>
        <v>Standard</v>
      </c>
      <c r="AE320" t="str">
        <f t="shared" si="39"/>
        <v>Defending</v>
      </c>
      <c r="AF320">
        <f t="shared" si="40"/>
        <v>1</v>
      </c>
      <c r="AJ320" s="6"/>
    </row>
    <row r="321" spans="1:36" x14ac:dyDescent="0.35">
      <c r="A321">
        <v>548384</v>
      </c>
      <c r="B321" s="1">
        <v>41052</v>
      </c>
      <c r="C321">
        <v>3</v>
      </c>
      <c r="D321">
        <v>7</v>
      </c>
      <c r="E321">
        <v>5</v>
      </c>
      <c r="F321" t="s">
        <v>19</v>
      </c>
      <c r="G321">
        <v>7</v>
      </c>
      <c r="H321" t="s">
        <v>20</v>
      </c>
      <c r="I321">
        <v>0</v>
      </c>
      <c r="J321">
        <v>1</v>
      </c>
      <c r="K321">
        <v>0</v>
      </c>
      <c r="L321" t="s">
        <v>21</v>
      </c>
      <c r="M321">
        <v>38</v>
      </c>
      <c r="N321">
        <v>3</v>
      </c>
      <c r="O321">
        <v>20</v>
      </c>
      <c r="P321">
        <v>474</v>
      </c>
      <c r="Q321">
        <v>482</v>
      </c>
      <c r="R321" t="s">
        <v>22</v>
      </c>
      <c r="S321" t="s">
        <v>23</v>
      </c>
      <c r="T321" t="str">
        <f t="shared" si="33"/>
        <v>M Chinnaswamy Stadium</v>
      </c>
      <c r="U321" t="str">
        <f t="shared" si="34"/>
        <v>Bangalore</v>
      </c>
      <c r="V321" t="str">
        <f t="shared" si="35"/>
        <v>India</v>
      </c>
      <c r="W321">
        <f t="shared" si="36"/>
        <v>2012</v>
      </c>
      <c r="X321">
        <f t="shared" si="37"/>
        <v>5</v>
      </c>
      <c r="Y321" t="str">
        <f>VLOOKUP(C321, Team_Lookup!$A:$C, 2, FALSE)</f>
        <v>Chennai Super Kings</v>
      </c>
      <c r="Z321" t="str">
        <f>VLOOKUP(C321, Team_Lookup!$A:$C, 3, FALSE)</f>
        <v>CSK</v>
      </c>
      <c r="AA321" t="str">
        <f>VLOOKUP(D321, Team_Lookup!$A:$C, 2, FALSE)</f>
        <v>Mumbai Indians</v>
      </c>
      <c r="AB321" t="str">
        <f>VLOOKUP(G321, Team_Lookup!$A:$C, 2, FALSE)</f>
        <v>Mumbai Indians</v>
      </c>
      <c r="AC321" t="str">
        <f>VLOOKUP(N321, Team_Lookup!$A:$C, 2, FALSE)</f>
        <v>Chennai Super Kings</v>
      </c>
      <c r="AD321" t="str">
        <f t="shared" si="38"/>
        <v>Standard</v>
      </c>
      <c r="AE321" t="str">
        <f t="shared" si="39"/>
        <v>Defending</v>
      </c>
      <c r="AF321">
        <f t="shared" si="40"/>
        <v>0</v>
      </c>
      <c r="AJ321" s="6"/>
    </row>
    <row r="322" spans="1:36" x14ac:dyDescent="0.35">
      <c r="A322">
        <v>548385</v>
      </c>
      <c r="B322" s="1">
        <v>41054</v>
      </c>
      <c r="C322">
        <v>6</v>
      </c>
      <c r="D322">
        <v>3</v>
      </c>
      <c r="E322">
        <v>5</v>
      </c>
      <c r="F322" t="s">
        <v>38</v>
      </c>
      <c r="G322">
        <v>6</v>
      </c>
      <c r="H322" t="s">
        <v>20</v>
      </c>
      <c r="I322">
        <v>0</v>
      </c>
      <c r="J322">
        <v>1</v>
      </c>
      <c r="K322">
        <v>0</v>
      </c>
      <c r="L322" t="s">
        <v>21</v>
      </c>
      <c r="M322">
        <v>86</v>
      </c>
      <c r="N322">
        <v>3</v>
      </c>
      <c r="O322">
        <v>185</v>
      </c>
      <c r="P322">
        <v>478</v>
      </c>
      <c r="Q322">
        <v>490</v>
      </c>
      <c r="R322" t="s">
        <v>39</v>
      </c>
      <c r="S322" t="s">
        <v>23</v>
      </c>
      <c r="T322" t="str">
        <f t="shared" si="33"/>
        <v>Ma Chidambaram Stadium, Chepauk</v>
      </c>
      <c r="U322" t="str">
        <f t="shared" si="34"/>
        <v>Chennai</v>
      </c>
      <c r="V322" t="str">
        <f t="shared" si="35"/>
        <v>India</v>
      </c>
      <c r="W322">
        <f t="shared" si="36"/>
        <v>2012</v>
      </c>
      <c r="X322">
        <f t="shared" si="37"/>
        <v>5</v>
      </c>
      <c r="Y322" t="str">
        <f>VLOOKUP(C322, Team_Lookup!$A:$C, 2, FALSE)</f>
        <v>Delhi Daredevils</v>
      </c>
      <c r="Z322" t="str">
        <f>VLOOKUP(C322, Team_Lookup!$A:$C, 3, FALSE)</f>
        <v>DD</v>
      </c>
      <c r="AA322" t="str">
        <f>VLOOKUP(D322, Team_Lookup!$A:$C, 2, FALSE)</f>
        <v>Chennai Super Kings</v>
      </c>
      <c r="AB322" t="str">
        <f>VLOOKUP(G322, Team_Lookup!$A:$C, 2, FALSE)</f>
        <v>Delhi Daredevils</v>
      </c>
      <c r="AC322" t="str">
        <f>VLOOKUP(N322, Team_Lookup!$A:$C, 2, FALSE)</f>
        <v>Chennai Super Kings</v>
      </c>
      <c r="AD322" t="str">
        <f t="shared" si="38"/>
        <v>Standard</v>
      </c>
      <c r="AE322" t="str">
        <f t="shared" si="39"/>
        <v>Defending</v>
      </c>
      <c r="AF322">
        <f t="shared" si="40"/>
        <v>0</v>
      </c>
      <c r="AJ322" s="6"/>
    </row>
    <row r="323" spans="1:36" x14ac:dyDescent="0.35">
      <c r="A323">
        <v>548386</v>
      </c>
      <c r="B323" s="1">
        <v>41056</v>
      </c>
      <c r="C323">
        <v>1</v>
      </c>
      <c r="D323">
        <v>3</v>
      </c>
      <c r="E323">
        <v>5</v>
      </c>
      <c r="F323" t="s">
        <v>38</v>
      </c>
      <c r="G323">
        <v>3</v>
      </c>
      <c r="H323" t="s">
        <v>25</v>
      </c>
      <c r="I323">
        <v>0</v>
      </c>
      <c r="J323">
        <v>1</v>
      </c>
      <c r="K323">
        <v>0</v>
      </c>
      <c r="L323" t="s">
        <v>28</v>
      </c>
      <c r="M323">
        <v>5</v>
      </c>
      <c r="N323">
        <v>1</v>
      </c>
      <c r="O323">
        <v>214</v>
      </c>
      <c r="P323">
        <v>474</v>
      </c>
      <c r="Q323">
        <v>490</v>
      </c>
      <c r="R323" t="s">
        <v>39</v>
      </c>
      <c r="S323" t="s">
        <v>23</v>
      </c>
      <c r="T323" t="str">
        <f t="shared" ref="T323:T386" si="41">PROPER(TRIM(F323))</f>
        <v>Ma Chidambaram Stadium, Chepauk</v>
      </c>
      <c r="U323" t="str">
        <f t="shared" ref="U323:U386" si="42">PROPER(TRIM(R323))</f>
        <v>Chennai</v>
      </c>
      <c r="V323" t="str">
        <f t="shared" ref="V323:V386" si="43">PROPER(TRIM(S323))</f>
        <v>India</v>
      </c>
      <c r="W323">
        <f t="shared" ref="W323:W386" si="44">YEAR(B323)</f>
        <v>2012</v>
      </c>
      <c r="X323">
        <f t="shared" ref="X323:X386" si="45">MONTH(B323)</f>
        <v>5</v>
      </c>
      <c r="Y323" t="str">
        <f>VLOOKUP(C323, Team_Lookup!$A:$C, 2, FALSE)</f>
        <v>Kolkata Knight Riders</v>
      </c>
      <c r="Z323" t="str">
        <f>VLOOKUP(C323, Team_Lookup!$A:$C, 3, FALSE)</f>
        <v>KKR</v>
      </c>
      <c r="AA323" t="str">
        <f>VLOOKUP(D323, Team_Lookup!$A:$C, 2, FALSE)</f>
        <v>Chennai Super Kings</v>
      </c>
      <c r="AB323" t="str">
        <f>VLOOKUP(G323, Team_Lookup!$A:$C, 2, FALSE)</f>
        <v>Chennai Super Kings</v>
      </c>
      <c r="AC323" t="str">
        <f>VLOOKUP(N323, Team_Lookup!$A:$C, 2, FALSE)</f>
        <v>Kolkata Knight Riders</v>
      </c>
      <c r="AD323" t="str">
        <f t="shared" ref="AD323:AD386" si="46">IF(OR(J323=0, OR(L323="Tie", L323="No Result")), "Non-Standard", "Standard")</f>
        <v>Standard</v>
      </c>
      <c r="AE323" t="str">
        <f t="shared" ref="AE323:AE386" si="47">IF(AND(J323=1, L323="by wickets"), "Chasing",
   IF(AND(J323=1, L323="by runs"), "Defending", "Other"))</f>
        <v>Chasing</v>
      </c>
      <c r="AF323">
        <f t="shared" ref="AF323:AF386" si="48">IF(G323=N323,1,0)</f>
        <v>0</v>
      </c>
      <c r="AJ323" s="6"/>
    </row>
    <row r="324" spans="1:36" x14ac:dyDescent="0.35">
      <c r="A324">
        <v>598003</v>
      </c>
      <c r="B324" s="1">
        <v>41367</v>
      </c>
      <c r="C324">
        <v>1</v>
      </c>
      <c r="D324">
        <v>6</v>
      </c>
      <c r="E324">
        <v>6</v>
      </c>
      <c r="F324" t="s">
        <v>32</v>
      </c>
      <c r="G324">
        <v>1</v>
      </c>
      <c r="H324" t="s">
        <v>20</v>
      </c>
      <c r="I324">
        <v>0</v>
      </c>
      <c r="J324">
        <v>1</v>
      </c>
      <c r="K324">
        <v>0</v>
      </c>
      <c r="L324" t="s">
        <v>28</v>
      </c>
      <c r="M324">
        <v>6</v>
      </c>
      <c r="N324">
        <v>1</v>
      </c>
      <c r="O324">
        <v>315</v>
      </c>
      <c r="P324">
        <v>489</v>
      </c>
      <c r="Q324">
        <v>490</v>
      </c>
      <c r="R324" t="s">
        <v>33</v>
      </c>
      <c r="S324" t="s">
        <v>23</v>
      </c>
      <c r="T324" t="str">
        <f t="shared" si="41"/>
        <v>Eden Gardens</v>
      </c>
      <c r="U324" t="str">
        <f t="shared" si="42"/>
        <v>Kolkata</v>
      </c>
      <c r="V324" t="str">
        <f t="shared" si="43"/>
        <v>India</v>
      </c>
      <c r="W324">
        <f t="shared" si="44"/>
        <v>2013</v>
      </c>
      <c r="X324">
        <f t="shared" si="45"/>
        <v>4</v>
      </c>
      <c r="Y324" t="str">
        <f>VLOOKUP(C324, Team_Lookup!$A:$C, 2, FALSE)</f>
        <v>Kolkata Knight Riders</v>
      </c>
      <c r="Z324" t="str">
        <f>VLOOKUP(C324, Team_Lookup!$A:$C, 3, FALSE)</f>
        <v>KKR</v>
      </c>
      <c r="AA324" t="str">
        <f>VLOOKUP(D324, Team_Lookup!$A:$C, 2, FALSE)</f>
        <v>Delhi Daredevils</v>
      </c>
      <c r="AB324" t="str">
        <f>VLOOKUP(G324, Team_Lookup!$A:$C, 2, FALSE)</f>
        <v>Kolkata Knight Riders</v>
      </c>
      <c r="AC324" t="str">
        <f>VLOOKUP(N324, Team_Lookup!$A:$C, 2, FALSE)</f>
        <v>Kolkata Knight Riders</v>
      </c>
      <c r="AD324" t="str">
        <f t="shared" si="46"/>
        <v>Standard</v>
      </c>
      <c r="AE324" t="str">
        <f t="shared" si="47"/>
        <v>Chasing</v>
      </c>
      <c r="AF324">
        <f t="shared" si="48"/>
        <v>1</v>
      </c>
      <c r="AJ324" s="6"/>
    </row>
    <row r="325" spans="1:36" x14ac:dyDescent="0.35">
      <c r="A325">
        <v>598004</v>
      </c>
      <c r="B325" s="1">
        <v>41368</v>
      </c>
      <c r="C325">
        <v>2</v>
      </c>
      <c r="D325">
        <v>7</v>
      </c>
      <c r="E325">
        <v>6</v>
      </c>
      <c r="F325" t="s">
        <v>19</v>
      </c>
      <c r="G325">
        <v>7</v>
      </c>
      <c r="H325" t="s">
        <v>20</v>
      </c>
      <c r="I325">
        <v>0</v>
      </c>
      <c r="J325">
        <v>1</v>
      </c>
      <c r="K325">
        <v>0</v>
      </c>
      <c r="L325" t="s">
        <v>21</v>
      </c>
      <c r="M325">
        <v>2</v>
      </c>
      <c r="N325">
        <v>2</v>
      </c>
      <c r="O325">
        <v>162</v>
      </c>
      <c r="P325">
        <v>496</v>
      </c>
      <c r="Q325">
        <v>499</v>
      </c>
      <c r="R325" t="s">
        <v>22</v>
      </c>
      <c r="S325" t="s">
        <v>23</v>
      </c>
      <c r="T325" t="str">
        <f t="shared" si="41"/>
        <v>M Chinnaswamy Stadium</v>
      </c>
      <c r="U325" t="str">
        <f t="shared" si="42"/>
        <v>Bangalore</v>
      </c>
      <c r="V325" t="str">
        <f t="shared" si="43"/>
        <v>India</v>
      </c>
      <c r="W325">
        <f t="shared" si="44"/>
        <v>2013</v>
      </c>
      <c r="X325">
        <f t="shared" si="45"/>
        <v>4</v>
      </c>
      <c r="Y325" t="str">
        <f>VLOOKUP(C325, Team_Lookup!$A:$C, 2, FALSE)</f>
        <v>Royal Challengers Bangalore</v>
      </c>
      <c r="Z325" t="str">
        <f>VLOOKUP(C325, Team_Lookup!$A:$C, 3, FALSE)</f>
        <v>RCB</v>
      </c>
      <c r="AA325" t="str">
        <f>VLOOKUP(D325, Team_Lookup!$A:$C, 2, FALSE)</f>
        <v>Mumbai Indians</v>
      </c>
      <c r="AB325" t="str">
        <f>VLOOKUP(G325, Team_Lookup!$A:$C, 2, FALSE)</f>
        <v>Mumbai Indians</v>
      </c>
      <c r="AC325" t="str">
        <f>VLOOKUP(N325, Team_Lookup!$A:$C, 2, FALSE)</f>
        <v>Royal Challengers Bangalore</v>
      </c>
      <c r="AD325" t="str">
        <f t="shared" si="46"/>
        <v>Standard</v>
      </c>
      <c r="AE325" t="str">
        <f t="shared" si="47"/>
        <v>Defending</v>
      </c>
      <c r="AF325">
        <f t="shared" si="48"/>
        <v>0</v>
      </c>
      <c r="AJ325" s="6"/>
    </row>
    <row r="326" spans="1:36" x14ac:dyDescent="0.35">
      <c r="A326">
        <v>598005</v>
      </c>
      <c r="B326" s="1">
        <v>41369</v>
      </c>
      <c r="C326">
        <v>11</v>
      </c>
      <c r="D326">
        <v>10</v>
      </c>
      <c r="E326">
        <v>6</v>
      </c>
      <c r="F326" t="s">
        <v>36</v>
      </c>
      <c r="G326">
        <v>10</v>
      </c>
      <c r="H326" t="s">
        <v>20</v>
      </c>
      <c r="I326">
        <v>0</v>
      </c>
      <c r="J326">
        <v>1</v>
      </c>
      <c r="K326">
        <v>0</v>
      </c>
      <c r="L326" t="s">
        <v>21</v>
      </c>
      <c r="M326">
        <v>22</v>
      </c>
      <c r="N326">
        <v>11</v>
      </c>
      <c r="O326">
        <v>136</v>
      </c>
      <c r="P326">
        <v>489</v>
      </c>
      <c r="Q326">
        <v>490</v>
      </c>
      <c r="R326" t="s">
        <v>37</v>
      </c>
      <c r="S326" t="s">
        <v>23</v>
      </c>
      <c r="T326" t="str">
        <f t="shared" si="41"/>
        <v>Rajiv Gandhi International Stadium, Uppal</v>
      </c>
      <c r="U326" t="str">
        <f t="shared" si="42"/>
        <v>Hyderabad</v>
      </c>
      <c r="V326" t="str">
        <f t="shared" si="43"/>
        <v>India</v>
      </c>
      <c r="W326">
        <f t="shared" si="44"/>
        <v>2013</v>
      </c>
      <c r="X326">
        <f t="shared" si="45"/>
        <v>4</v>
      </c>
      <c r="Y326" t="str">
        <f>VLOOKUP(C326, Team_Lookup!$A:$C, 2, FALSE)</f>
        <v>Sunrisers Hyderabad</v>
      </c>
      <c r="Z326" t="str">
        <f>VLOOKUP(C326, Team_Lookup!$A:$C, 3, FALSE)</f>
        <v>SRH</v>
      </c>
      <c r="AA326" t="str">
        <f>VLOOKUP(D326, Team_Lookup!$A:$C, 2, FALSE)</f>
        <v>Pune Warriors</v>
      </c>
      <c r="AB326" t="str">
        <f>VLOOKUP(G326, Team_Lookup!$A:$C, 2, FALSE)</f>
        <v>Pune Warriors</v>
      </c>
      <c r="AC326" t="str">
        <f>VLOOKUP(N326, Team_Lookup!$A:$C, 2, FALSE)</f>
        <v>Sunrisers Hyderabad</v>
      </c>
      <c r="AD326" t="str">
        <f t="shared" si="46"/>
        <v>Standard</v>
      </c>
      <c r="AE326" t="str">
        <f t="shared" si="47"/>
        <v>Defending</v>
      </c>
      <c r="AF326">
        <f t="shared" si="48"/>
        <v>0</v>
      </c>
      <c r="AJ326" s="6"/>
    </row>
    <row r="327" spans="1:36" x14ac:dyDescent="0.35">
      <c r="A327">
        <v>598006</v>
      </c>
      <c r="B327" s="1">
        <v>41370</v>
      </c>
      <c r="C327">
        <v>6</v>
      </c>
      <c r="D327">
        <v>5</v>
      </c>
      <c r="E327">
        <v>6</v>
      </c>
      <c r="F327" t="s">
        <v>27</v>
      </c>
      <c r="G327">
        <v>5</v>
      </c>
      <c r="H327" t="s">
        <v>25</v>
      </c>
      <c r="I327">
        <v>0</v>
      </c>
      <c r="J327">
        <v>1</v>
      </c>
      <c r="K327">
        <v>0</v>
      </c>
      <c r="L327" t="s">
        <v>21</v>
      </c>
      <c r="M327">
        <v>5</v>
      </c>
      <c r="N327">
        <v>5</v>
      </c>
      <c r="O327">
        <v>6</v>
      </c>
      <c r="P327">
        <v>491</v>
      </c>
      <c r="Q327">
        <v>499</v>
      </c>
      <c r="R327" t="s">
        <v>29</v>
      </c>
      <c r="S327" t="s">
        <v>23</v>
      </c>
      <c r="T327" t="str">
        <f t="shared" si="41"/>
        <v>Feroz Shah Kotla</v>
      </c>
      <c r="U327" t="str">
        <f t="shared" si="42"/>
        <v>Delhi</v>
      </c>
      <c r="V327" t="str">
        <f t="shared" si="43"/>
        <v>India</v>
      </c>
      <c r="W327">
        <f t="shared" si="44"/>
        <v>2013</v>
      </c>
      <c r="X327">
        <f t="shared" si="45"/>
        <v>4</v>
      </c>
      <c r="Y327" t="str">
        <f>VLOOKUP(C327, Team_Lookup!$A:$C, 2, FALSE)</f>
        <v>Delhi Daredevils</v>
      </c>
      <c r="Z327" t="str">
        <f>VLOOKUP(C327, Team_Lookup!$A:$C, 3, FALSE)</f>
        <v>DD</v>
      </c>
      <c r="AA327" t="str">
        <f>VLOOKUP(D327, Team_Lookup!$A:$C, 2, FALSE)</f>
        <v>Rajasthan Royals</v>
      </c>
      <c r="AB327" t="str">
        <f>VLOOKUP(G327, Team_Lookup!$A:$C, 2, FALSE)</f>
        <v>Rajasthan Royals</v>
      </c>
      <c r="AC327" t="str">
        <f>VLOOKUP(N327, Team_Lookup!$A:$C, 2, FALSE)</f>
        <v>Rajasthan Royals</v>
      </c>
      <c r="AD327" t="str">
        <f t="shared" si="46"/>
        <v>Standard</v>
      </c>
      <c r="AE327" t="str">
        <f t="shared" si="47"/>
        <v>Defending</v>
      </c>
      <c r="AF327">
        <f t="shared" si="48"/>
        <v>1</v>
      </c>
      <c r="AJ327" s="6"/>
    </row>
    <row r="328" spans="1:36" x14ac:dyDescent="0.35">
      <c r="A328">
        <v>598007</v>
      </c>
      <c r="B328" s="1">
        <v>41370</v>
      </c>
      <c r="C328">
        <v>3</v>
      </c>
      <c r="D328">
        <v>7</v>
      </c>
      <c r="E328">
        <v>6</v>
      </c>
      <c r="F328" t="s">
        <v>38</v>
      </c>
      <c r="G328">
        <v>7</v>
      </c>
      <c r="H328" t="s">
        <v>25</v>
      </c>
      <c r="I328">
        <v>0</v>
      </c>
      <c r="J328">
        <v>1</v>
      </c>
      <c r="K328">
        <v>0</v>
      </c>
      <c r="L328" t="s">
        <v>21</v>
      </c>
      <c r="M328">
        <v>9</v>
      </c>
      <c r="N328">
        <v>7</v>
      </c>
      <c r="O328">
        <v>221</v>
      </c>
      <c r="P328">
        <v>481</v>
      </c>
      <c r="Q328">
        <v>496</v>
      </c>
      <c r="R328" t="s">
        <v>39</v>
      </c>
      <c r="S328" t="s">
        <v>23</v>
      </c>
      <c r="T328" t="str">
        <f t="shared" si="41"/>
        <v>Ma Chidambaram Stadium, Chepauk</v>
      </c>
      <c r="U328" t="str">
        <f t="shared" si="42"/>
        <v>Chennai</v>
      </c>
      <c r="V328" t="str">
        <f t="shared" si="43"/>
        <v>India</v>
      </c>
      <c r="W328">
        <f t="shared" si="44"/>
        <v>2013</v>
      </c>
      <c r="X328">
        <f t="shared" si="45"/>
        <v>4</v>
      </c>
      <c r="Y328" t="str">
        <f>VLOOKUP(C328, Team_Lookup!$A:$C, 2, FALSE)</f>
        <v>Chennai Super Kings</v>
      </c>
      <c r="Z328" t="str">
        <f>VLOOKUP(C328, Team_Lookup!$A:$C, 3, FALSE)</f>
        <v>CSK</v>
      </c>
      <c r="AA328" t="str">
        <f>VLOOKUP(D328, Team_Lookup!$A:$C, 2, FALSE)</f>
        <v>Mumbai Indians</v>
      </c>
      <c r="AB328" t="str">
        <f>VLOOKUP(G328, Team_Lookup!$A:$C, 2, FALSE)</f>
        <v>Mumbai Indians</v>
      </c>
      <c r="AC328" t="str">
        <f>VLOOKUP(N328, Team_Lookup!$A:$C, 2, FALSE)</f>
        <v>Mumbai Indians</v>
      </c>
      <c r="AD328" t="str">
        <f t="shared" si="46"/>
        <v>Standard</v>
      </c>
      <c r="AE328" t="str">
        <f t="shared" si="47"/>
        <v>Defending</v>
      </c>
      <c r="AF328">
        <f t="shared" si="48"/>
        <v>1</v>
      </c>
      <c r="AJ328" s="6"/>
    </row>
    <row r="329" spans="1:36" x14ac:dyDescent="0.35">
      <c r="A329">
        <v>598008</v>
      </c>
      <c r="B329" s="1">
        <v>41371</v>
      </c>
      <c r="C329">
        <v>10</v>
      </c>
      <c r="D329">
        <v>4</v>
      </c>
      <c r="E329">
        <v>6</v>
      </c>
      <c r="F329" t="s">
        <v>76</v>
      </c>
      <c r="G329">
        <v>10</v>
      </c>
      <c r="H329" t="s">
        <v>25</v>
      </c>
      <c r="I329">
        <v>0</v>
      </c>
      <c r="J329">
        <v>1</v>
      </c>
      <c r="K329">
        <v>0</v>
      </c>
      <c r="L329" t="s">
        <v>28</v>
      </c>
      <c r="M329">
        <v>8</v>
      </c>
      <c r="N329">
        <v>4</v>
      </c>
      <c r="O329">
        <v>345</v>
      </c>
      <c r="P329">
        <v>483</v>
      </c>
      <c r="Q329">
        <v>490</v>
      </c>
      <c r="R329" t="s">
        <v>77</v>
      </c>
      <c r="S329" t="s">
        <v>23</v>
      </c>
      <c r="T329" t="str">
        <f t="shared" si="41"/>
        <v>Subrata Roy Sahara Stadium</v>
      </c>
      <c r="U329" t="str">
        <f t="shared" si="42"/>
        <v>Pune</v>
      </c>
      <c r="V329" t="str">
        <f t="shared" si="43"/>
        <v>India</v>
      </c>
      <c r="W329">
        <f t="shared" si="44"/>
        <v>2013</v>
      </c>
      <c r="X329">
        <f t="shared" si="45"/>
        <v>4</v>
      </c>
      <c r="Y329" t="str">
        <f>VLOOKUP(C329, Team_Lookup!$A:$C, 2, FALSE)</f>
        <v>Pune Warriors</v>
      </c>
      <c r="Z329" t="str">
        <f>VLOOKUP(C329, Team_Lookup!$A:$C, 3, FALSE)</f>
        <v>PW</v>
      </c>
      <c r="AA329" t="str">
        <f>VLOOKUP(D329, Team_Lookup!$A:$C, 2, FALSE)</f>
        <v>Kings XI Punjab</v>
      </c>
      <c r="AB329" t="str">
        <f>VLOOKUP(G329, Team_Lookup!$A:$C, 2, FALSE)</f>
        <v>Pune Warriors</v>
      </c>
      <c r="AC329" t="str">
        <f>VLOOKUP(N329, Team_Lookup!$A:$C, 2, FALSE)</f>
        <v>Kings XI Punjab</v>
      </c>
      <c r="AD329" t="str">
        <f t="shared" si="46"/>
        <v>Standard</v>
      </c>
      <c r="AE329" t="str">
        <f t="shared" si="47"/>
        <v>Chasing</v>
      </c>
      <c r="AF329">
        <f t="shared" si="48"/>
        <v>0</v>
      </c>
      <c r="AJ329" s="6"/>
    </row>
    <row r="330" spans="1:36" x14ac:dyDescent="0.35">
      <c r="A330">
        <v>598009</v>
      </c>
      <c r="B330" s="1">
        <v>41371</v>
      </c>
      <c r="C330">
        <v>11</v>
      </c>
      <c r="D330">
        <v>2</v>
      </c>
      <c r="E330">
        <v>6</v>
      </c>
      <c r="F330" t="s">
        <v>36</v>
      </c>
      <c r="G330">
        <v>2</v>
      </c>
      <c r="H330" t="s">
        <v>25</v>
      </c>
      <c r="I330">
        <v>1</v>
      </c>
      <c r="J330">
        <v>1</v>
      </c>
      <c r="K330">
        <v>0</v>
      </c>
      <c r="L330" t="s">
        <v>48</v>
      </c>
      <c r="M330" t="s">
        <v>49</v>
      </c>
      <c r="N330">
        <v>11</v>
      </c>
      <c r="O330">
        <v>340</v>
      </c>
      <c r="P330">
        <v>495</v>
      </c>
      <c r="Q330">
        <v>489</v>
      </c>
      <c r="R330" t="s">
        <v>37</v>
      </c>
      <c r="S330" t="s">
        <v>23</v>
      </c>
      <c r="T330" t="str">
        <f t="shared" si="41"/>
        <v>Rajiv Gandhi International Stadium, Uppal</v>
      </c>
      <c r="U330" t="str">
        <f t="shared" si="42"/>
        <v>Hyderabad</v>
      </c>
      <c r="V330" t="str">
        <f t="shared" si="43"/>
        <v>India</v>
      </c>
      <c r="W330">
        <f t="shared" si="44"/>
        <v>2013</v>
      </c>
      <c r="X330">
        <f t="shared" si="45"/>
        <v>4</v>
      </c>
      <c r="Y330" t="str">
        <f>VLOOKUP(C330, Team_Lookup!$A:$C, 2, FALSE)</f>
        <v>Sunrisers Hyderabad</v>
      </c>
      <c r="Z330" t="str">
        <f>VLOOKUP(C330, Team_Lookup!$A:$C, 3, FALSE)</f>
        <v>SRH</v>
      </c>
      <c r="AA330" t="str">
        <f>VLOOKUP(D330, Team_Lookup!$A:$C, 2, FALSE)</f>
        <v>Royal Challengers Bangalore</v>
      </c>
      <c r="AB330" t="str">
        <f>VLOOKUP(G330, Team_Lookup!$A:$C, 2, FALSE)</f>
        <v>Royal Challengers Bangalore</v>
      </c>
      <c r="AC330" t="str">
        <f>VLOOKUP(N330, Team_Lookup!$A:$C, 2, FALSE)</f>
        <v>Sunrisers Hyderabad</v>
      </c>
      <c r="AD330" t="str">
        <f t="shared" si="46"/>
        <v>Non-Standard</v>
      </c>
      <c r="AE330" t="str">
        <f t="shared" si="47"/>
        <v>Other</v>
      </c>
      <c r="AF330">
        <f t="shared" si="48"/>
        <v>0</v>
      </c>
      <c r="AJ330" s="6"/>
    </row>
    <row r="331" spans="1:36" x14ac:dyDescent="0.35">
      <c r="A331">
        <v>598010</v>
      </c>
      <c r="B331" s="1">
        <v>41372</v>
      </c>
      <c r="C331">
        <v>5</v>
      </c>
      <c r="D331">
        <v>1</v>
      </c>
      <c r="E331">
        <v>6</v>
      </c>
      <c r="F331" t="s">
        <v>34</v>
      </c>
      <c r="G331">
        <v>1</v>
      </c>
      <c r="H331" t="s">
        <v>20</v>
      </c>
      <c r="I331">
        <v>0</v>
      </c>
      <c r="J331">
        <v>1</v>
      </c>
      <c r="K331">
        <v>0</v>
      </c>
      <c r="L331" t="s">
        <v>21</v>
      </c>
      <c r="M331">
        <v>19</v>
      </c>
      <c r="N331">
        <v>5</v>
      </c>
      <c r="O331">
        <v>39</v>
      </c>
      <c r="P331">
        <v>472</v>
      </c>
      <c r="Q331">
        <v>491</v>
      </c>
      <c r="R331" t="s">
        <v>35</v>
      </c>
      <c r="S331" t="s">
        <v>23</v>
      </c>
      <c r="T331" t="str">
        <f t="shared" si="41"/>
        <v>Sawai Mansingh Stadium</v>
      </c>
      <c r="U331" t="str">
        <f t="shared" si="42"/>
        <v>Jaipur</v>
      </c>
      <c r="V331" t="str">
        <f t="shared" si="43"/>
        <v>India</v>
      </c>
      <c r="W331">
        <f t="shared" si="44"/>
        <v>2013</v>
      </c>
      <c r="X331">
        <f t="shared" si="45"/>
        <v>4</v>
      </c>
      <c r="Y331" t="str">
        <f>VLOOKUP(C331, Team_Lookup!$A:$C, 2, FALSE)</f>
        <v>Rajasthan Royals</v>
      </c>
      <c r="Z331" t="str">
        <f>VLOOKUP(C331, Team_Lookup!$A:$C, 3, FALSE)</f>
        <v>RR</v>
      </c>
      <c r="AA331" t="str">
        <f>VLOOKUP(D331, Team_Lookup!$A:$C, 2, FALSE)</f>
        <v>Kolkata Knight Riders</v>
      </c>
      <c r="AB331" t="str">
        <f>VLOOKUP(G331, Team_Lookup!$A:$C, 2, FALSE)</f>
        <v>Kolkata Knight Riders</v>
      </c>
      <c r="AC331" t="str">
        <f>VLOOKUP(N331, Team_Lookup!$A:$C, 2, FALSE)</f>
        <v>Rajasthan Royals</v>
      </c>
      <c r="AD331" t="str">
        <f t="shared" si="46"/>
        <v>Standard</v>
      </c>
      <c r="AE331" t="str">
        <f t="shared" si="47"/>
        <v>Defending</v>
      </c>
      <c r="AF331">
        <f t="shared" si="48"/>
        <v>0</v>
      </c>
      <c r="AJ331" s="6"/>
    </row>
    <row r="332" spans="1:36" x14ac:dyDescent="0.35">
      <c r="A332">
        <v>598011</v>
      </c>
      <c r="B332" s="1">
        <v>41373</v>
      </c>
      <c r="C332">
        <v>7</v>
      </c>
      <c r="D332">
        <v>6</v>
      </c>
      <c r="E332">
        <v>6</v>
      </c>
      <c r="F332" t="s">
        <v>30</v>
      </c>
      <c r="G332">
        <v>7</v>
      </c>
      <c r="H332" t="s">
        <v>25</v>
      </c>
      <c r="I332">
        <v>0</v>
      </c>
      <c r="J332">
        <v>1</v>
      </c>
      <c r="K332">
        <v>0</v>
      </c>
      <c r="L332" t="s">
        <v>21</v>
      </c>
      <c r="M332">
        <v>44</v>
      </c>
      <c r="N332">
        <v>7</v>
      </c>
      <c r="O332">
        <v>88</v>
      </c>
      <c r="P332">
        <v>481</v>
      </c>
      <c r="Q332">
        <v>496</v>
      </c>
      <c r="R332" t="s">
        <v>31</v>
      </c>
      <c r="S332" t="s">
        <v>23</v>
      </c>
      <c r="T332" t="str">
        <f t="shared" si="41"/>
        <v>Wankhede Stadium</v>
      </c>
      <c r="U332" t="str">
        <f t="shared" si="42"/>
        <v>Mumbai</v>
      </c>
      <c r="V332" t="str">
        <f t="shared" si="43"/>
        <v>India</v>
      </c>
      <c r="W332">
        <f t="shared" si="44"/>
        <v>2013</v>
      </c>
      <c r="X332">
        <f t="shared" si="45"/>
        <v>4</v>
      </c>
      <c r="Y332" t="str">
        <f>VLOOKUP(C332, Team_Lookup!$A:$C, 2, FALSE)</f>
        <v>Mumbai Indians</v>
      </c>
      <c r="Z332" t="str">
        <f>VLOOKUP(C332, Team_Lookup!$A:$C, 3, FALSE)</f>
        <v>MI</v>
      </c>
      <c r="AA332" t="str">
        <f>VLOOKUP(D332, Team_Lookup!$A:$C, 2, FALSE)</f>
        <v>Delhi Daredevils</v>
      </c>
      <c r="AB332" t="str">
        <f>VLOOKUP(G332, Team_Lookup!$A:$C, 2, FALSE)</f>
        <v>Mumbai Indians</v>
      </c>
      <c r="AC332" t="str">
        <f>VLOOKUP(N332, Team_Lookup!$A:$C, 2, FALSE)</f>
        <v>Mumbai Indians</v>
      </c>
      <c r="AD332" t="str">
        <f t="shared" si="46"/>
        <v>Standard</v>
      </c>
      <c r="AE332" t="str">
        <f t="shared" si="47"/>
        <v>Defending</v>
      </c>
      <c r="AF332">
        <f t="shared" si="48"/>
        <v>1</v>
      </c>
      <c r="AJ332" s="6"/>
    </row>
    <row r="333" spans="1:36" x14ac:dyDescent="0.35">
      <c r="A333">
        <v>598012</v>
      </c>
      <c r="B333" s="1">
        <v>41374</v>
      </c>
      <c r="C333">
        <v>4</v>
      </c>
      <c r="D333">
        <v>3</v>
      </c>
      <c r="E333">
        <v>6</v>
      </c>
      <c r="F333" t="s">
        <v>24</v>
      </c>
      <c r="G333">
        <v>3</v>
      </c>
      <c r="H333" t="s">
        <v>20</v>
      </c>
      <c r="I333">
        <v>0</v>
      </c>
      <c r="J333">
        <v>1</v>
      </c>
      <c r="K333">
        <v>0</v>
      </c>
      <c r="L333" t="s">
        <v>28</v>
      </c>
      <c r="M333">
        <v>10</v>
      </c>
      <c r="N333">
        <v>3</v>
      </c>
      <c r="O333">
        <v>19</v>
      </c>
      <c r="P333">
        <v>472</v>
      </c>
      <c r="Q333">
        <v>499</v>
      </c>
      <c r="R333" t="s">
        <v>26</v>
      </c>
      <c r="S333" t="s">
        <v>23</v>
      </c>
      <c r="T333" t="str">
        <f t="shared" si="41"/>
        <v>Punjab Cricket Association Stadium, Mohali</v>
      </c>
      <c r="U333" t="str">
        <f t="shared" si="42"/>
        <v>Chandigarh</v>
      </c>
      <c r="V333" t="str">
        <f t="shared" si="43"/>
        <v>India</v>
      </c>
      <c r="W333">
        <f t="shared" si="44"/>
        <v>2013</v>
      </c>
      <c r="X333">
        <f t="shared" si="45"/>
        <v>4</v>
      </c>
      <c r="Y333" t="str">
        <f>VLOOKUP(C333, Team_Lookup!$A:$C, 2, FALSE)</f>
        <v>Kings XI Punjab</v>
      </c>
      <c r="Z333" t="str">
        <f>VLOOKUP(C333, Team_Lookup!$A:$C, 3, FALSE)</f>
        <v>KXIP</v>
      </c>
      <c r="AA333" t="str">
        <f>VLOOKUP(D333, Team_Lookup!$A:$C, 2, FALSE)</f>
        <v>Chennai Super Kings</v>
      </c>
      <c r="AB333" t="str">
        <f>VLOOKUP(G333, Team_Lookup!$A:$C, 2, FALSE)</f>
        <v>Chennai Super Kings</v>
      </c>
      <c r="AC333" t="str">
        <f>VLOOKUP(N333, Team_Lookup!$A:$C, 2, FALSE)</f>
        <v>Chennai Super Kings</v>
      </c>
      <c r="AD333" t="str">
        <f t="shared" si="46"/>
        <v>Standard</v>
      </c>
      <c r="AE333" t="str">
        <f t="shared" si="47"/>
        <v>Chasing</v>
      </c>
      <c r="AF333">
        <f t="shared" si="48"/>
        <v>1</v>
      </c>
      <c r="AJ333" s="6"/>
    </row>
    <row r="334" spans="1:36" x14ac:dyDescent="0.35">
      <c r="A334">
        <v>598013</v>
      </c>
      <c r="B334" s="1">
        <v>41375</v>
      </c>
      <c r="C334">
        <v>2</v>
      </c>
      <c r="D334">
        <v>1</v>
      </c>
      <c r="E334">
        <v>6</v>
      </c>
      <c r="F334" t="s">
        <v>19</v>
      </c>
      <c r="G334">
        <v>2</v>
      </c>
      <c r="H334" t="s">
        <v>20</v>
      </c>
      <c r="I334">
        <v>0</v>
      </c>
      <c r="J334">
        <v>1</v>
      </c>
      <c r="K334">
        <v>0</v>
      </c>
      <c r="L334" t="s">
        <v>28</v>
      </c>
      <c r="M334">
        <v>8</v>
      </c>
      <c r="N334">
        <v>2</v>
      </c>
      <c r="O334">
        <v>162</v>
      </c>
      <c r="P334">
        <v>470</v>
      </c>
      <c r="Q334">
        <v>495</v>
      </c>
      <c r="R334" t="s">
        <v>22</v>
      </c>
      <c r="S334" t="s">
        <v>23</v>
      </c>
      <c r="T334" t="str">
        <f t="shared" si="41"/>
        <v>M Chinnaswamy Stadium</v>
      </c>
      <c r="U334" t="str">
        <f t="shared" si="42"/>
        <v>Bangalore</v>
      </c>
      <c r="V334" t="str">
        <f t="shared" si="43"/>
        <v>India</v>
      </c>
      <c r="W334">
        <f t="shared" si="44"/>
        <v>2013</v>
      </c>
      <c r="X334">
        <f t="shared" si="45"/>
        <v>4</v>
      </c>
      <c r="Y334" t="str">
        <f>VLOOKUP(C334, Team_Lookup!$A:$C, 2, FALSE)</f>
        <v>Royal Challengers Bangalore</v>
      </c>
      <c r="Z334" t="str">
        <f>VLOOKUP(C334, Team_Lookup!$A:$C, 3, FALSE)</f>
        <v>RCB</v>
      </c>
      <c r="AA334" t="str">
        <f>VLOOKUP(D334, Team_Lookup!$A:$C, 2, FALSE)</f>
        <v>Kolkata Knight Riders</v>
      </c>
      <c r="AB334" t="str">
        <f>VLOOKUP(G334, Team_Lookup!$A:$C, 2, FALSE)</f>
        <v>Royal Challengers Bangalore</v>
      </c>
      <c r="AC334" t="str">
        <f>VLOOKUP(N334, Team_Lookup!$A:$C, 2, FALSE)</f>
        <v>Royal Challengers Bangalore</v>
      </c>
      <c r="AD334" t="str">
        <f t="shared" si="46"/>
        <v>Standard</v>
      </c>
      <c r="AE334" t="str">
        <f t="shared" si="47"/>
        <v>Chasing</v>
      </c>
      <c r="AF334">
        <f t="shared" si="48"/>
        <v>1</v>
      </c>
      <c r="AJ334" s="6"/>
    </row>
    <row r="335" spans="1:36" x14ac:dyDescent="0.35">
      <c r="A335">
        <v>598014</v>
      </c>
      <c r="B335" s="1">
        <v>41375</v>
      </c>
      <c r="C335">
        <v>10</v>
      </c>
      <c r="D335">
        <v>5</v>
      </c>
      <c r="E335">
        <v>6</v>
      </c>
      <c r="F335" t="s">
        <v>76</v>
      </c>
      <c r="G335">
        <v>5</v>
      </c>
      <c r="H335" t="s">
        <v>25</v>
      </c>
      <c r="I335">
        <v>0</v>
      </c>
      <c r="J335">
        <v>1</v>
      </c>
      <c r="K335">
        <v>0</v>
      </c>
      <c r="L335" t="s">
        <v>28</v>
      </c>
      <c r="M335">
        <v>7</v>
      </c>
      <c r="N335">
        <v>10</v>
      </c>
      <c r="O335">
        <v>254</v>
      </c>
      <c r="P335">
        <v>481</v>
      </c>
      <c r="Q335">
        <v>503</v>
      </c>
      <c r="R335" t="s">
        <v>77</v>
      </c>
      <c r="S335" t="s">
        <v>23</v>
      </c>
      <c r="T335" t="str">
        <f t="shared" si="41"/>
        <v>Subrata Roy Sahara Stadium</v>
      </c>
      <c r="U335" t="str">
        <f t="shared" si="42"/>
        <v>Pune</v>
      </c>
      <c r="V335" t="str">
        <f t="shared" si="43"/>
        <v>India</v>
      </c>
      <c r="W335">
        <f t="shared" si="44"/>
        <v>2013</v>
      </c>
      <c r="X335">
        <f t="shared" si="45"/>
        <v>4</v>
      </c>
      <c r="Y335" t="str">
        <f>VLOOKUP(C335, Team_Lookup!$A:$C, 2, FALSE)</f>
        <v>Pune Warriors</v>
      </c>
      <c r="Z335" t="str">
        <f>VLOOKUP(C335, Team_Lookup!$A:$C, 3, FALSE)</f>
        <v>PW</v>
      </c>
      <c r="AA335" t="str">
        <f>VLOOKUP(D335, Team_Lookup!$A:$C, 2, FALSE)</f>
        <v>Rajasthan Royals</v>
      </c>
      <c r="AB335" t="str">
        <f>VLOOKUP(G335, Team_Lookup!$A:$C, 2, FALSE)</f>
        <v>Rajasthan Royals</v>
      </c>
      <c r="AC335" t="str">
        <f>VLOOKUP(N335, Team_Lookup!$A:$C, 2, FALSE)</f>
        <v>Pune Warriors</v>
      </c>
      <c r="AD335" t="str">
        <f t="shared" si="46"/>
        <v>Standard</v>
      </c>
      <c r="AE335" t="str">
        <f t="shared" si="47"/>
        <v>Chasing</v>
      </c>
      <c r="AF335">
        <f t="shared" si="48"/>
        <v>0</v>
      </c>
      <c r="AJ335" s="6"/>
    </row>
    <row r="336" spans="1:36" x14ac:dyDescent="0.35">
      <c r="A336">
        <v>598015</v>
      </c>
      <c r="B336" s="1">
        <v>41376</v>
      </c>
      <c r="C336">
        <v>6</v>
      </c>
      <c r="D336">
        <v>11</v>
      </c>
      <c r="E336">
        <v>6</v>
      </c>
      <c r="F336" t="s">
        <v>27</v>
      </c>
      <c r="G336">
        <v>6</v>
      </c>
      <c r="H336" t="s">
        <v>25</v>
      </c>
      <c r="I336">
        <v>0</v>
      </c>
      <c r="J336">
        <v>1</v>
      </c>
      <c r="K336">
        <v>0</v>
      </c>
      <c r="L336" t="s">
        <v>28</v>
      </c>
      <c r="M336">
        <v>3</v>
      </c>
      <c r="N336">
        <v>11</v>
      </c>
      <c r="O336">
        <v>136</v>
      </c>
      <c r="P336">
        <v>472</v>
      </c>
      <c r="Q336">
        <v>519</v>
      </c>
      <c r="R336" t="s">
        <v>29</v>
      </c>
      <c r="S336" t="s">
        <v>23</v>
      </c>
      <c r="T336" t="str">
        <f t="shared" si="41"/>
        <v>Feroz Shah Kotla</v>
      </c>
      <c r="U336" t="str">
        <f t="shared" si="42"/>
        <v>Delhi</v>
      </c>
      <c r="V336" t="str">
        <f t="shared" si="43"/>
        <v>India</v>
      </c>
      <c r="W336">
        <f t="shared" si="44"/>
        <v>2013</v>
      </c>
      <c r="X336">
        <f t="shared" si="45"/>
        <v>4</v>
      </c>
      <c r="Y336" t="str">
        <f>VLOOKUP(C336, Team_Lookup!$A:$C, 2, FALSE)</f>
        <v>Delhi Daredevils</v>
      </c>
      <c r="Z336" t="str">
        <f>VLOOKUP(C336, Team_Lookup!$A:$C, 3, FALSE)</f>
        <v>DD</v>
      </c>
      <c r="AA336" t="str">
        <f>VLOOKUP(D336, Team_Lookup!$A:$C, 2, FALSE)</f>
        <v>Sunrisers Hyderabad</v>
      </c>
      <c r="AB336" t="str">
        <f>VLOOKUP(G336, Team_Lookup!$A:$C, 2, FALSE)</f>
        <v>Delhi Daredevils</v>
      </c>
      <c r="AC336" t="str">
        <f>VLOOKUP(N336, Team_Lookup!$A:$C, 2, FALSE)</f>
        <v>Sunrisers Hyderabad</v>
      </c>
      <c r="AD336" t="str">
        <f t="shared" si="46"/>
        <v>Standard</v>
      </c>
      <c r="AE336" t="str">
        <f t="shared" si="47"/>
        <v>Chasing</v>
      </c>
      <c r="AF336">
        <f t="shared" si="48"/>
        <v>0</v>
      </c>
      <c r="AJ336" s="6"/>
    </row>
    <row r="337" spans="1:36" x14ac:dyDescent="0.35">
      <c r="A337">
        <v>598016</v>
      </c>
      <c r="B337" s="1">
        <v>41377</v>
      </c>
      <c r="C337">
        <v>7</v>
      </c>
      <c r="D337">
        <v>10</v>
      </c>
      <c r="E337">
        <v>6</v>
      </c>
      <c r="F337" t="s">
        <v>30</v>
      </c>
      <c r="G337">
        <v>7</v>
      </c>
      <c r="H337" t="s">
        <v>25</v>
      </c>
      <c r="I337">
        <v>0</v>
      </c>
      <c r="J337">
        <v>1</v>
      </c>
      <c r="K337">
        <v>0</v>
      </c>
      <c r="L337" t="s">
        <v>21</v>
      </c>
      <c r="M337">
        <v>41</v>
      </c>
      <c r="N337">
        <v>7</v>
      </c>
      <c r="O337">
        <v>57</v>
      </c>
      <c r="P337">
        <v>489</v>
      </c>
      <c r="Q337">
        <v>490</v>
      </c>
      <c r="R337" t="s">
        <v>31</v>
      </c>
      <c r="S337" t="s">
        <v>23</v>
      </c>
      <c r="T337" t="str">
        <f t="shared" si="41"/>
        <v>Wankhede Stadium</v>
      </c>
      <c r="U337" t="str">
        <f t="shared" si="42"/>
        <v>Mumbai</v>
      </c>
      <c r="V337" t="str">
        <f t="shared" si="43"/>
        <v>India</v>
      </c>
      <c r="W337">
        <f t="shared" si="44"/>
        <v>2013</v>
      </c>
      <c r="X337">
        <f t="shared" si="45"/>
        <v>4</v>
      </c>
      <c r="Y337" t="str">
        <f>VLOOKUP(C337, Team_Lookup!$A:$C, 2, FALSE)</f>
        <v>Mumbai Indians</v>
      </c>
      <c r="Z337" t="str">
        <f>VLOOKUP(C337, Team_Lookup!$A:$C, 3, FALSE)</f>
        <v>MI</v>
      </c>
      <c r="AA337" t="str">
        <f>VLOOKUP(D337, Team_Lookup!$A:$C, 2, FALSE)</f>
        <v>Pune Warriors</v>
      </c>
      <c r="AB337" t="str">
        <f>VLOOKUP(G337, Team_Lookup!$A:$C, 2, FALSE)</f>
        <v>Mumbai Indians</v>
      </c>
      <c r="AC337" t="str">
        <f>VLOOKUP(N337, Team_Lookup!$A:$C, 2, FALSE)</f>
        <v>Mumbai Indians</v>
      </c>
      <c r="AD337" t="str">
        <f t="shared" si="46"/>
        <v>Standard</v>
      </c>
      <c r="AE337" t="str">
        <f t="shared" si="47"/>
        <v>Defending</v>
      </c>
      <c r="AF337">
        <f t="shared" si="48"/>
        <v>1</v>
      </c>
      <c r="AJ337" s="6"/>
    </row>
    <row r="338" spans="1:36" x14ac:dyDescent="0.35">
      <c r="A338">
        <v>598017</v>
      </c>
      <c r="B338" s="1">
        <v>41377</v>
      </c>
      <c r="C338">
        <v>3</v>
      </c>
      <c r="D338">
        <v>2</v>
      </c>
      <c r="E338">
        <v>6</v>
      </c>
      <c r="F338" t="s">
        <v>38</v>
      </c>
      <c r="G338">
        <v>3</v>
      </c>
      <c r="H338" t="s">
        <v>20</v>
      </c>
      <c r="I338">
        <v>0</v>
      </c>
      <c r="J338">
        <v>1</v>
      </c>
      <c r="K338">
        <v>0</v>
      </c>
      <c r="L338" t="s">
        <v>28</v>
      </c>
      <c r="M338">
        <v>4</v>
      </c>
      <c r="N338">
        <v>3</v>
      </c>
      <c r="O338">
        <v>35</v>
      </c>
      <c r="P338">
        <v>470</v>
      </c>
      <c r="Q338">
        <v>495</v>
      </c>
      <c r="R338" t="s">
        <v>39</v>
      </c>
      <c r="S338" t="s">
        <v>23</v>
      </c>
      <c r="T338" t="str">
        <f t="shared" si="41"/>
        <v>Ma Chidambaram Stadium, Chepauk</v>
      </c>
      <c r="U338" t="str">
        <f t="shared" si="42"/>
        <v>Chennai</v>
      </c>
      <c r="V338" t="str">
        <f t="shared" si="43"/>
        <v>India</v>
      </c>
      <c r="W338">
        <f t="shared" si="44"/>
        <v>2013</v>
      </c>
      <c r="X338">
        <f t="shared" si="45"/>
        <v>4</v>
      </c>
      <c r="Y338" t="str">
        <f>VLOOKUP(C338, Team_Lookup!$A:$C, 2, FALSE)</f>
        <v>Chennai Super Kings</v>
      </c>
      <c r="Z338" t="str">
        <f>VLOOKUP(C338, Team_Lookup!$A:$C, 3, FALSE)</f>
        <v>CSK</v>
      </c>
      <c r="AA338" t="str">
        <f>VLOOKUP(D338, Team_Lookup!$A:$C, 2, FALSE)</f>
        <v>Royal Challengers Bangalore</v>
      </c>
      <c r="AB338" t="str">
        <f>VLOOKUP(G338, Team_Lookup!$A:$C, 2, FALSE)</f>
        <v>Chennai Super Kings</v>
      </c>
      <c r="AC338" t="str">
        <f>VLOOKUP(N338, Team_Lookup!$A:$C, 2, FALSE)</f>
        <v>Chennai Super Kings</v>
      </c>
      <c r="AD338" t="str">
        <f t="shared" si="46"/>
        <v>Standard</v>
      </c>
      <c r="AE338" t="str">
        <f t="shared" si="47"/>
        <v>Chasing</v>
      </c>
      <c r="AF338">
        <f t="shared" si="48"/>
        <v>1</v>
      </c>
      <c r="AJ338" s="6"/>
    </row>
    <row r="339" spans="1:36" x14ac:dyDescent="0.35">
      <c r="A339">
        <v>598018</v>
      </c>
      <c r="B339" s="1">
        <v>41378</v>
      </c>
      <c r="C339">
        <v>1</v>
      </c>
      <c r="D339">
        <v>11</v>
      </c>
      <c r="E339">
        <v>6</v>
      </c>
      <c r="F339" t="s">
        <v>32</v>
      </c>
      <c r="G339">
        <v>1</v>
      </c>
      <c r="H339" t="s">
        <v>25</v>
      </c>
      <c r="I339">
        <v>0</v>
      </c>
      <c r="J339">
        <v>1</v>
      </c>
      <c r="K339">
        <v>0</v>
      </c>
      <c r="L339" t="s">
        <v>21</v>
      </c>
      <c r="M339">
        <v>48</v>
      </c>
      <c r="N339">
        <v>1</v>
      </c>
      <c r="O339">
        <v>40</v>
      </c>
      <c r="P339">
        <v>481</v>
      </c>
      <c r="Q339">
        <v>496</v>
      </c>
      <c r="R339" t="s">
        <v>33</v>
      </c>
      <c r="S339" t="s">
        <v>23</v>
      </c>
      <c r="T339" t="str">
        <f t="shared" si="41"/>
        <v>Eden Gardens</v>
      </c>
      <c r="U339" t="str">
        <f t="shared" si="42"/>
        <v>Kolkata</v>
      </c>
      <c r="V339" t="str">
        <f t="shared" si="43"/>
        <v>India</v>
      </c>
      <c r="W339">
        <f t="shared" si="44"/>
        <v>2013</v>
      </c>
      <c r="X339">
        <f t="shared" si="45"/>
        <v>4</v>
      </c>
      <c r="Y339" t="str">
        <f>VLOOKUP(C339, Team_Lookup!$A:$C, 2, FALSE)</f>
        <v>Kolkata Knight Riders</v>
      </c>
      <c r="Z339" t="str">
        <f>VLOOKUP(C339, Team_Lookup!$A:$C, 3, FALSE)</f>
        <v>KKR</v>
      </c>
      <c r="AA339" t="str">
        <f>VLOOKUP(D339, Team_Lookup!$A:$C, 2, FALSE)</f>
        <v>Sunrisers Hyderabad</v>
      </c>
      <c r="AB339" t="str">
        <f>VLOOKUP(G339, Team_Lookup!$A:$C, 2, FALSE)</f>
        <v>Kolkata Knight Riders</v>
      </c>
      <c r="AC339" t="str">
        <f>VLOOKUP(N339, Team_Lookup!$A:$C, 2, FALSE)</f>
        <v>Kolkata Knight Riders</v>
      </c>
      <c r="AD339" t="str">
        <f t="shared" si="46"/>
        <v>Standard</v>
      </c>
      <c r="AE339" t="str">
        <f t="shared" si="47"/>
        <v>Defending</v>
      </c>
      <c r="AF339">
        <f t="shared" si="48"/>
        <v>1</v>
      </c>
      <c r="AJ339" s="6"/>
    </row>
    <row r="340" spans="1:36" x14ac:dyDescent="0.35">
      <c r="A340">
        <v>598019</v>
      </c>
      <c r="B340" s="1">
        <v>41378</v>
      </c>
      <c r="C340">
        <v>5</v>
      </c>
      <c r="D340">
        <v>4</v>
      </c>
      <c r="E340">
        <v>6</v>
      </c>
      <c r="F340" t="s">
        <v>34</v>
      </c>
      <c r="G340">
        <v>5</v>
      </c>
      <c r="H340" t="s">
        <v>20</v>
      </c>
      <c r="I340">
        <v>0</v>
      </c>
      <c r="J340">
        <v>1</v>
      </c>
      <c r="K340">
        <v>0</v>
      </c>
      <c r="L340" t="s">
        <v>28</v>
      </c>
      <c r="M340">
        <v>6</v>
      </c>
      <c r="N340">
        <v>5</v>
      </c>
      <c r="O340">
        <v>310</v>
      </c>
      <c r="P340">
        <v>472</v>
      </c>
      <c r="Q340">
        <v>499</v>
      </c>
      <c r="R340" t="s">
        <v>35</v>
      </c>
      <c r="S340" t="s">
        <v>23</v>
      </c>
      <c r="T340" t="str">
        <f t="shared" si="41"/>
        <v>Sawai Mansingh Stadium</v>
      </c>
      <c r="U340" t="str">
        <f t="shared" si="42"/>
        <v>Jaipur</v>
      </c>
      <c r="V340" t="str">
        <f t="shared" si="43"/>
        <v>India</v>
      </c>
      <c r="W340">
        <f t="shared" si="44"/>
        <v>2013</v>
      </c>
      <c r="X340">
        <f t="shared" si="45"/>
        <v>4</v>
      </c>
      <c r="Y340" t="str">
        <f>VLOOKUP(C340, Team_Lookup!$A:$C, 2, FALSE)</f>
        <v>Rajasthan Royals</v>
      </c>
      <c r="Z340" t="str">
        <f>VLOOKUP(C340, Team_Lookup!$A:$C, 3, FALSE)</f>
        <v>RR</v>
      </c>
      <c r="AA340" t="str">
        <f>VLOOKUP(D340, Team_Lookup!$A:$C, 2, FALSE)</f>
        <v>Kings XI Punjab</v>
      </c>
      <c r="AB340" t="str">
        <f>VLOOKUP(G340, Team_Lookup!$A:$C, 2, FALSE)</f>
        <v>Rajasthan Royals</v>
      </c>
      <c r="AC340" t="str">
        <f>VLOOKUP(N340, Team_Lookup!$A:$C, 2, FALSE)</f>
        <v>Rajasthan Royals</v>
      </c>
      <c r="AD340" t="str">
        <f t="shared" si="46"/>
        <v>Standard</v>
      </c>
      <c r="AE340" t="str">
        <f t="shared" si="47"/>
        <v>Chasing</v>
      </c>
      <c r="AF340">
        <f t="shared" si="48"/>
        <v>1</v>
      </c>
      <c r="AJ340" s="6"/>
    </row>
    <row r="341" spans="1:36" x14ac:dyDescent="0.35">
      <c r="A341">
        <v>598020</v>
      </c>
      <c r="B341" s="1">
        <v>41379</v>
      </c>
      <c r="C341">
        <v>3</v>
      </c>
      <c r="D341">
        <v>10</v>
      </c>
      <c r="E341">
        <v>6</v>
      </c>
      <c r="F341" t="s">
        <v>38</v>
      </c>
      <c r="G341">
        <v>10</v>
      </c>
      <c r="H341" t="s">
        <v>25</v>
      </c>
      <c r="I341">
        <v>0</v>
      </c>
      <c r="J341">
        <v>1</v>
      </c>
      <c r="K341">
        <v>0</v>
      </c>
      <c r="L341" t="s">
        <v>21</v>
      </c>
      <c r="M341">
        <v>24</v>
      </c>
      <c r="N341">
        <v>10</v>
      </c>
      <c r="O341">
        <v>306</v>
      </c>
      <c r="P341">
        <v>470</v>
      </c>
      <c r="Q341">
        <v>495</v>
      </c>
      <c r="R341" t="s">
        <v>39</v>
      </c>
      <c r="S341" t="s">
        <v>23</v>
      </c>
      <c r="T341" t="str">
        <f t="shared" si="41"/>
        <v>Ma Chidambaram Stadium, Chepauk</v>
      </c>
      <c r="U341" t="str">
        <f t="shared" si="42"/>
        <v>Chennai</v>
      </c>
      <c r="V341" t="str">
        <f t="shared" si="43"/>
        <v>India</v>
      </c>
      <c r="W341">
        <f t="shared" si="44"/>
        <v>2013</v>
      </c>
      <c r="X341">
        <f t="shared" si="45"/>
        <v>4</v>
      </c>
      <c r="Y341" t="str">
        <f>VLOOKUP(C341, Team_Lookup!$A:$C, 2, FALSE)</f>
        <v>Chennai Super Kings</v>
      </c>
      <c r="Z341" t="str">
        <f>VLOOKUP(C341, Team_Lookup!$A:$C, 3, FALSE)</f>
        <v>CSK</v>
      </c>
      <c r="AA341" t="str">
        <f>VLOOKUP(D341, Team_Lookup!$A:$C, 2, FALSE)</f>
        <v>Pune Warriors</v>
      </c>
      <c r="AB341" t="str">
        <f>VLOOKUP(G341, Team_Lookup!$A:$C, 2, FALSE)</f>
        <v>Pune Warriors</v>
      </c>
      <c r="AC341" t="str">
        <f>VLOOKUP(N341, Team_Lookup!$A:$C, 2, FALSE)</f>
        <v>Pune Warriors</v>
      </c>
      <c r="AD341" t="str">
        <f t="shared" si="46"/>
        <v>Standard</v>
      </c>
      <c r="AE341" t="str">
        <f t="shared" si="47"/>
        <v>Defending</v>
      </c>
      <c r="AF341">
        <f t="shared" si="48"/>
        <v>1</v>
      </c>
      <c r="AJ341" s="6"/>
    </row>
    <row r="342" spans="1:36" x14ac:dyDescent="0.35">
      <c r="A342">
        <v>598021</v>
      </c>
      <c r="B342" s="1">
        <v>41380</v>
      </c>
      <c r="C342">
        <v>4</v>
      </c>
      <c r="D342">
        <v>1</v>
      </c>
      <c r="E342">
        <v>6</v>
      </c>
      <c r="F342" t="s">
        <v>24</v>
      </c>
      <c r="G342">
        <v>1</v>
      </c>
      <c r="H342" t="s">
        <v>20</v>
      </c>
      <c r="I342">
        <v>0</v>
      </c>
      <c r="J342">
        <v>1</v>
      </c>
      <c r="K342">
        <v>0</v>
      </c>
      <c r="L342" t="s">
        <v>21</v>
      </c>
      <c r="M342">
        <v>4</v>
      </c>
      <c r="N342">
        <v>4</v>
      </c>
      <c r="O342">
        <v>120</v>
      </c>
      <c r="P342">
        <v>498</v>
      </c>
      <c r="Q342">
        <v>490</v>
      </c>
      <c r="R342" t="s">
        <v>26</v>
      </c>
      <c r="S342" t="s">
        <v>23</v>
      </c>
      <c r="T342" t="str">
        <f t="shared" si="41"/>
        <v>Punjab Cricket Association Stadium, Mohali</v>
      </c>
      <c r="U342" t="str">
        <f t="shared" si="42"/>
        <v>Chandigarh</v>
      </c>
      <c r="V342" t="str">
        <f t="shared" si="43"/>
        <v>India</v>
      </c>
      <c r="W342">
        <f t="shared" si="44"/>
        <v>2013</v>
      </c>
      <c r="X342">
        <f t="shared" si="45"/>
        <v>4</v>
      </c>
      <c r="Y342" t="str">
        <f>VLOOKUP(C342, Team_Lookup!$A:$C, 2, FALSE)</f>
        <v>Kings XI Punjab</v>
      </c>
      <c r="Z342" t="str">
        <f>VLOOKUP(C342, Team_Lookup!$A:$C, 3, FALSE)</f>
        <v>KXIP</v>
      </c>
      <c r="AA342" t="str">
        <f>VLOOKUP(D342, Team_Lookup!$A:$C, 2, FALSE)</f>
        <v>Kolkata Knight Riders</v>
      </c>
      <c r="AB342" t="str">
        <f>VLOOKUP(G342, Team_Lookup!$A:$C, 2, FALSE)</f>
        <v>Kolkata Knight Riders</v>
      </c>
      <c r="AC342" t="str">
        <f>VLOOKUP(N342, Team_Lookup!$A:$C, 2, FALSE)</f>
        <v>Kings XI Punjab</v>
      </c>
      <c r="AD342" t="str">
        <f t="shared" si="46"/>
        <v>Standard</v>
      </c>
      <c r="AE342" t="str">
        <f t="shared" si="47"/>
        <v>Defending</v>
      </c>
      <c r="AF342">
        <f t="shared" si="48"/>
        <v>0</v>
      </c>
      <c r="AJ342" s="6"/>
    </row>
    <row r="343" spans="1:36" x14ac:dyDescent="0.35">
      <c r="A343">
        <v>598022</v>
      </c>
      <c r="B343" s="1">
        <v>41380</v>
      </c>
      <c r="C343">
        <v>2</v>
      </c>
      <c r="D343">
        <v>6</v>
      </c>
      <c r="E343">
        <v>6</v>
      </c>
      <c r="F343" t="s">
        <v>19</v>
      </c>
      <c r="G343">
        <v>2</v>
      </c>
      <c r="H343" t="s">
        <v>20</v>
      </c>
      <c r="I343">
        <v>1</v>
      </c>
      <c r="J343">
        <v>1</v>
      </c>
      <c r="K343">
        <v>0</v>
      </c>
      <c r="L343" t="s">
        <v>48</v>
      </c>
      <c r="M343" t="s">
        <v>49</v>
      </c>
      <c r="N343">
        <v>2</v>
      </c>
      <c r="O343">
        <v>8</v>
      </c>
      <c r="P343">
        <v>481</v>
      </c>
      <c r="Q343">
        <v>496</v>
      </c>
      <c r="R343" t="s">
        <v>22</v>
      </c>
      <c r="S343" t="s">
        <v>23</v>
      </c>
      <c r="T343" t="str">
        <f t="shared" si="41"/>
        <v>M Chinnaswamy Stadium</v>
      </c>
      <c r="U343" t="str">
        <f t="shared" si="42"/>
        <v>Bangalore</v>
      </c>
      <c r="V343" t="str">
        <f t="shared" si="43"/>
        <v>India</v>
      </c>
      <c r="W343">
        <f t="shared" si="44"/>
        <v>2013</v>
      </c>
      <c r="X343">
        <f t="shared" si="45"/>
        <v>4</v>
      </c>
      <c r="Y343" t="str">
        <f>VLOOKUP(C343, Team_Lookup!$A:$C, 2, FALSE)</f>
        <v>Royal Challengers Bangalore</v>
      </c>
      <c r="Z343" t="str">
        <f>VLOOKUP(C343, Team_Lookup!$A:$C, 3, FALSE)</f>
        <v>RCB</v>
      </c>
      <c r="AA343" t="str">
        <f>VLOOKUP(D343, Team_Lookup!$A:$C, 2, FALSE)</f>
        <v>Delhi Daredevils</v>
      </c>
      <c r="AB343" t="str">
        <f>VLOOKUP(G343, Team_Lookup!$A:$C, 2, FALSE)</f>
        <v>Royal Challengers Bangalore</v>
      </c>
      <c r="AC343" t="str">
        <f>VLOOKUP(N343, Team_Lookup!$A:$C, 2, FALSE)</f>
        <v>Royal Challengers Bangalore</v>
      </c>
      <c r="AD343" t="str">
        <f t="shared" si="46"/>
        <v>Non-Standard</v>
      </c>
      <c r="AE343" t="str">
        <f t="shared" si="47"/>
        <v>Other</v>
      </c>
      <c r="AF343">
        <f t="shared" si="48"/>
        <v>1</v>
      </c>
      <c r="AJ343" s="6"/>
    </row>
    <row r="344" spans="1:36" x14ac:dyDescent="0.35">
      <c r="A344">
        <v>598023</v>
      </c>
      <c r="B344" s="1">
        <v>41381</v>
      </c>
      <c r="C344">
        <v>10</v>
      </c>
      <c r="D344">
        <v>11</v>
      </c>
      <c r="E344">
        <v>6</v>
      </c>
      <c r="F344" t="s">
        <v>76</v>
      </c>
      <c r="G344">
        <v>10</v>
      </c>
      <c r="H344" t="s">
        <v>20</v>
      </c>
      <c r="I344">
        <v>0</v>
      </c>
      <c r="J344">
        <v>1</v>
      </c>
      <c r="K344">
        <v>0</v>
      </c>
      <c r="L344" t="s">
        <v>21</v>
      </c>
      <c r="M344">
        <v>11</v>
      </c>
      <c r="N344">
        <v>11</v>
      </c>
      <c r="O344">
        <v>136</v>
      </c>
      <c r="P344">
        <v>470</v>
      </c>
      <c r="Q344">
        <v>495</v>
      </c>
      <c r="R344" t="s">
        <v>77</v>
      </c>
      <c r="S344" t="s">
        <v>23</v>
      </c>
      <c r="T344" t="str">
        <f t="shared" si="41"/>
        <v>Subrata Roy Sahara Stadium</v>
      </c>
      <c r="U344" t="str">
        <f t="shared" si="42"/>
        <v>Pune</v>
      </c>
      <c r="V344" t="str">
        <f t="shared" si="43"/>
        <v>India</v>
      </c>
      <c r="W344">
        <f t="shared" si="44"/>
        <v>2013</v>
      </c>
      <c r="X344">
        <f t="shared" si="45"/>
        <v>4</v>
      </c>
      <c r="Y344" t="str">
        <f>VLOOKUP(C344, Team_Lookup!$A:$C, 2, FALSE)</f>
        <v>Pune Warriors</v>
      </c>
      <c r="Z344" t="str">
        <f>VLOOKUP(C344, Team_Lookup!$A:$C, 3, FALSE)</f>
        <v>PW</v>
      </c>
      <c r="AA344" t="str">
        <f>VLOOKUP(D344, Team_Lookup!$A:$C, 2, FALSE)</f>
        <v>Sunrisers Hyderabad</v>
      </c>
      <c r="AB344" t="str">
        <f>VLOOKUP(G344, Team_Lookup!$A:$C, 2, FALSE)</f>
        <v>Pune Warriors</v>
      </c>
      <c r="AC344" t="str">
        <f>VLOOKUP(N344, Team_Lookup!$A:$C, 2, FALSE)</f>
        <v>Sunrisers Hyderabad</v>
      </c>
      <c r="AD344" t="str">
        <f t="shared" si="46"/>
        <v>Standard</v>
      </c>
      <c r="AE344" t="str">
        <f t="shared" si="47"/>
        <v>Defending</v>
      </c>
      <c r="AF344">
        <f t="shared" si="48"/>
        <v>0</v>
      </c>
      <c r="AJ344" s="6"/>
    </row>
    <row r="345" spans="1:36" x14ac:dyDescent="0.35">
      <c r="A345">
        <v>598024</v>
      </c>
      <c r="B345" s="1">
        <v>41381</v>
      </c>
      <c r="C345">
        <v>5</v>
      </c>
      <c r="D345">
        <v>7</v>
      </c>
      <c r="E345">
        <v>6</v>
      </c>
      <c r="F345" t="s">
        <v>34</v>
      </c>
      <c r="G345">
        <v>5</v>
      </c>
      <c r="H345" t="s">
        <v>25</v>
      </c>
      <c r="I345">
        <v>0</v>
      </c>
      <c r="J345">
        <v>1</v>
      </c>
      <c r="K345">
        <v>0</v>
      </c>
      <c r="L345" t="s">
        <v>21</v>
      </c>
      <c r="M345">
        <v>87</v>
      </c>
      <c r="N345">
        <v>5</v>
      </c>
      <c r="O345">
        <v>85</v>
      </c>
      <c r="P345">
        <v>472</v>
      </c>
      <c r="Q345">
        <v>499</v>
      </c>
      <c r="R345" t="s">
        <v>35</v>
      </c>
      <c r="S345" t="s">
        <v>23</v>
      </c>
      <c r="T345" t="str">
        <f t="shared" si="41"/>
        <v>Sawai Mansingh Stadium</v>
      </c>
      <c r="U345" t="str">
        <f t="shared" si="42"/>
        <v>Jaipur</v>
      </c>
      <c r="V345" t="str">
        <f t="shared" si="43"/>
        <v>India</v>
      </c>
      <c r="W345">
        <f t="shared" si="44"/>
        <v>2013</v>
      </c>
      <c r="X345">
        <f t="shared" si="45"/>
        <v>4</v>
      </c>
      <c r="Y345" t="str">
        <f>VLOOKUP(C345, Team_Lookup!$A:$C, 2, FALSE)</f>
        <v>Rajasthan Royals</v>
      </c>
      <c r="Z345" t="str">
        <f>VLOOKUP(C345, Team_Lookup!$A:$C, 3, FALSE)</f>
        <v>RR</v>
      </c>
      <c r="AA345" t="str">
        <f>VLOOKUP(D345, Team_Lookup!$A:$C, 2, FALSE)</f>
        <v>Mumbai Indians</v>
      </c>
      <c r="AB345" t="str">
        <f>VLOOKUP(G345, Team_Lookup!$A:$C, 2, FALSE)</f>
        <v>Rajasthan Royals</v>
      </c>
      <c r="AC345" t="str">
        <f>VLOOKUP(N345, Team_Lookup!$A:$C, 2, FALSE)</f>
        <v>Rajasthan Royals</v>
      </c>
      <c r="AD345" t="str">
        <f t="shared" si="46"/>
        <v>Standard</v>
      </c>
      <c r="AE345" t="str">
        <f t="shared" si="47"/>
        <v>Defending</v>
      </c>
      <c r="AF345">
        <f t="shared" si="48"/>
        <v>1</v>
      </c>
      <c r="AJ345" s="6"/>
    </row>
    <row r="346" spans="1:36" x14ac:dyDescent="0.35">
      <c r="A346">
        <v>598025</v>
      </c>
      <c r="B346" s="1">
        <v>41382</v>
      </c>
      <c r="C346">
        <v>6</v>
      </c>
      <c r="D346">
        <v>3</v>
      </c>
      <c r="E346">
        <v>6</v>
      </c>
      <c r="F346" t="s">
        <v>27</v>
      </c>
      <c r="G346">
        <v>3</v>
      </c>
      <c r="H346" t="s">
        <v>25</v>
      </c>
      <c r="I346">
        <v>0</v>
      </c>
      <c r="J346">
        <v>1</v>
      </c>
      <c r="K346">
        <v>0</v>
      </c>
      <c r="L346" t="s">
        <v>21</v>
      </c>
      <c r="M346">
        <v>86</v>
      </c>
      <c r="N346">
        <v>3</v>
      </c>
      <c r="O346">
        <v>19</v>
      </c>
      <c r="P346">
        <v>481</v>
      </c>
      <c r="Q346">
        <v>496</v>
      </c>
      <c r="R346" t="s">
        <v>29</v>
      </c>
      <c r="S346" t="s">
        <v>23</v>
      </c>
      <c r="T346" t="str">
        <f t="shared" si="41"/>
        <v>Feroz Shah Kotla</v>
      </c>
      <c r="U346" t="str">
        <f t="shared" si="42"/>
        <v>Delhi</v>
      </c>
      <c r="V346" t="str">
        <f t="shared" si="43"/>
        <v>India</v>
      </c>
      <c r="W346">
        <f t="shared" si="44"/>
        <v>2013</v>
      </c>
      <c r="X346">
        <f t="shared" si="45"/>
        <v>4</v>
      </c>
      <c r="Y346" t="str">
        <f>VLOOKUP(C346, Team_Lookup!$A:$C, 2, FALSE)</f>
        <v>Delhi Daredevils</v>
      </c>
      <c r="Z346" t="str">
        <f>VLOOKUP(C346, Team_Lookup!$A:$C, 3, FALSE)</f>
        <v>DD</v>
      </c>
      <c r="AA346" t="str">
        <f>VLOOKUP(D346, Team_Lookup!$A:$C, 2, FALSE)</f>
        <v>Chennai Super Kings</v>
      </c>
      <c r="AB346" t="str">
        <f>VLOOKUP(G346, Team_Lookup!$A:$C, 2, FALSE)</f>
        <v>Chennai Super Kings</v>
      </c>
      <c r="AC346" t="str">
        <f>VLOOKUP(N346, Team_Lookup!$A:$C, 2, FALSE)</f>
        <v>Chennai Super Kings</v>
      </c>
      <c r="AD346" t="str">
        <f t="shared" si="46"/>
        <v>Standard</v>
      </c>
      <c r="AE346" t="str">
        <f t="shared" si="47"/>
        <v>Defending</v>
      </c>
      <c r="AF346">
        <f t="shared" si="48"/>
        <v>1</v>
      </c>
      <c r="AJ346" s="6"/>
    </row>
    <row r="347" spans="1:36" x14ac:dyDescent="0.35">
      <c r="A347">
        <v>598026</v>
      </c>
      <c r="B347" s="1">
        <v>41383</v>
      </c>
      <c r="C347">
        <v>11</v>
      </c>
      <c r="D347">
        <v>4</v>
      </c>
      <c r="E347">
        <v>6</v>
      </c>
      <c r="F347" t="s">
        <v>36</v>
      </c>
      <c r="G347">
        <v>4</v>
      </c>
      <c r="H347" t="s">
        <v>25</v>
      </c>
      <c r="I347">
        <v>0</v>
      </c>
      <c r="J347">
        <v>1</v>
      </c>
      <c r="K347">
        <v>0</v>
      </c>
      <c r="L347" t="s">
        <v>28</v>
      </c>
      <c r="M347">
        <v>5</v>
      </c>
      <c r="N347">
        <v>11</v>
      </c>
      <c r="O347">
        <v>340</v>
      </c>
      <c r="P347">
        <v>482</v>
      </c>
      <c r="Q347">
        <v>498</v>
      </c>
      <c r="R347" t="s">
        <v>37</v>
      </c>
      <c r="S347" t="s">
        <v>23</v>
      </c>
      <c r="T347" t="str">
        <f t="shared" si="41"/>
        <v>Rajiv Gandhi International Stadium, Uppal</v>
      </c>
      <c r="U347" t="str">
        <f t="shared" si="42"/>
        <v>Hyderabad</v>
      </c>
      <c r="V347" t="str">
        <f t="shared" si="43"/>
        <v>India</v>
      </c>
      <c r="W347">
        <f t="shared" si="44"/>
        <v>2013</v>
      </c>
      <c r="X347">
        <f t="shared" si="45"/>
        <v>4</v>
      </c>
      <c r="Y347" t="str">
        <f>VLOOKUP(C347, Team_Lookup!$A:$C, 2, FALSE)</f>
        <v>Sunrisers Hyderabad</v>
      </c>
      <c r="Z347" t="str">
        <f>VLOOKUP(C347, Team_Lookup!$A:$C, 3, FALSE)</f>
        <v>SRH</v>
      </c>
      <c r="AA347" t="str">
        <f>VLOOKUP(D347, Team_Lookup!$A:$C, 2, FALSE)</f>
        <v>Kings XI Punjab</v>
      </c>
      <c r="AB347" t="str">
        <f>VLOOKUP(G347, Team_Lookup!$A:$C, 2, FALSE)</f>
        <v>Kings XI Punjab</v>
      </c>
      <c r="AC347" t="str">
        <f>VLOOKUP(N347, Team_Lookup!$A:$C, 2, FALSE)</f>
        <v>Sunrisers Hyderabad</v>
      </c>
      <c r="AD347" t="str">
        <f t="shared" si="46"/>
        <v>Standard</v>
      </c>
      <c r="AE347" t="str">
        <f t="shared" si="47"/>
        <v>Chasing</v>
      </c>
      <c r="AF347">
        <f t="shared" si="48"/>
        <v>0</v>
      </c>
      <c r="AJ347" s="6"/>
    </row>
    <row r="348" spans="1:36" x14ac:dyDescent="0.35">
      <c r="A348">
        <v>598027</v>
      </c>
      <c r="B348" s="1">
        <v>41384</v>
      </c>
      <c r="C348">
        <v>1</v>
      </c>
      <c r="D348">
        <v>3</v>
      </c>
      <c r="E348">
        <v>6</v>
      </c>
      <c r="F348" t="s">
        <v>32</v>
      </c>
      <c r="G348">
        <v>1</v>
      </c>
      <c r="H348" t="s">
        <v>25</v>
      </c>
      <c r="I348">
        <v>0</v>
      </c>
      <c r="J348">
        <v>1</v>
      </c>
      <c r="K348">
        <v>0</v>
      </c>
      <c r="L348" t="s">
        <v>28</v>
      </c>
      <c r="M348">
        <v>4</v>
      </c>
      <c r="N348">
        <v>3</v>
      </c>
      <c r="O348">
        <v>35</v>
      </c>
      <c r="P348">
        <v>470</v>
      </c>
      <c r="Q348">
        <v>495</v>
      </c>
      <c r="R348" t="s">
        <v>33</v>
      </c>
      <c r="S348" t="s">
        <v>23</v>
      </c>
      <c r="T348" t="str">
        <f t="shared" si="41"/>
        <v>Eden Gardens</v>
      </c>
      <c r="U348" t="str">
        <f t="shared" si="42"/>
        <v>Kolkata</v>
      </c>
      <c r="V348" t="str">
        <f t="shared" si="43"/>
        <v>India</v>
      </c>
      <c r="W348">
        <f t="shared" si="44"/>
        <v>2013</v>
      </c>
      <c r="X348">
        <f t="shared" si="45"/>
        <v>4</v>
      </c>
      <c r="Y348" t="str">
        <f>VLOOKUP(C348, Team_Lookup!$A:$C, 2, FALSE)</f>
        <v>Kolkata Knight Riders</v>
      </c>
      <c r="Z348" t="str">
        <f>VLOOKUP(C348, Team_Lookup!$A:$C, 3, FALSE)</f>
        <v>KKR</v>
      </c>
      <c r="AA348" t="str">
        <f>VLOOKUP(D348, Team_Lookup!$A:$C, 2, FALSE)</f>
        <v>Chennai Super Kings</v>
      </c>
      <c r="AB348" t="str">
        <f>VLOOKUP(G348, Team_Lookup!$A:$C, 2, FALSE)</f>
        <v>Kolkata Knight Riders</v>
      </c>
      <c r="AC348" t="str">
        <f>VLOOKUP(N348, Team_Lookup!$A:$C, 2, FALSE)</f>
        <v>Chennai Super Kings</v>
      </c>
      <c r="AD348" t="str">
        <f t="shared" si="46"/>
        <v>Standard</v>
      </c>
      <c r="AE348" t="str">
        <f t="shared" si="47"/>
        <v>Chasing</v>
      </c>
      <c r="AF348">
        <f t="shared" si="48"/>
        <v>0</v>
      </c>
      <c r="AJ348" s="6"/>
    </row>
    <row r="349" spans="1:36" x14ac:dyDescent="0.35">
      <c r="A349">
        <v>598028</v>
      </c>
      <c r="B349" s="1">
        <v>41384</v>
      </c>
      <c r="C349">
        <v>2</v>
      </c>
      <c r="D349">
        <v>5</v>
      </c>
      <c r="E349">
        <v>6</v>
      </c>
      <c r="F349" t="s">
        <v>19</v>
      </c>
      <c r="G349">
        <v>2</v>
      </c>
      <c r="H349" t="s">
        <v>20</v>
      </c>
      <c r="I349">
        <v>0</v>
      </c>
      <c r="J349">
        <v>1</v>
      </c>
      <c r="K349">
        <v>0</v>
      </c>
      <c r="L349" t="s">
        <v>28</v>
      </c>
      <c r="M349">
        <v>7</v>
      </c>
      <c r="N349">
        <v>2</v>
      </c>
      <c r="O349">
        <v>81</v>
      </c>
      <c r="P349">
        <v>472</v>
      </c>
      <c r="Q349">
        <v>499</v>
      </c>
      <c r="R349" t="s">
        <v>22</v>
      </c>
      <c r="S349" t="s">
        <v>23</v>
      </c>
      <c r="T349" t="str">
        <f t="shared" si="41"/>
        <v>M Chinnaswamy Stadium</v>
      </c>
      <c r="U349" t="str">
        <f t="shared" si="42"/>
        <v>Bangalore</v>
      </c>
      <c r="V349" t="str">
        <f t="shared" si="43"/>
        <v>India</v>
      </c>
      <c r="W349">
        <f t="shared" si="44"/>
        <v>2013</v>
      </c>
      <c r="X349">
        <f t="shared" si="45"/>
        <v>4</v>
      </c>
      <c r="Y349" t="str">
        <f>VLOOKUP(C349, Team_Lookup!$A:$C, 2, FALSE)</f>
        <v>Royal Challengers Bangalore</v>
      </c>
      <c r="Z349" t="str">
        <f>VLOOKUP(C349, Team_Lookup!$A:$C, 3, FALSE)</f>
        <v>RCB</v>
      </c>
      <c r="AA349" t="str">
        <f>VLOOKUP(D349, Team_Lookup!$A:$C, 2, FALSE)</f>
        <v>Rajasthan Royals</v>
      </c>
      <c r="AB349" t="str">
        <f>VLOOKUP(G349, Team_Lookup!$A:$C, 2, FALSE)</f>
        <v>Royal Challengers Bangalore</v>
      </c>
      <c r="AC349" t="str">
        <f>VLOOKUP(N349, Team_Lookup!$A:$C, 2, FALSE)</f>
        <v>Royal Challengers Bangalore</v>
      </c>
      <c r="AD349" t="str">
        <f t="shared" si="46"/>
        <v>Standard</v>
      </c>
      <c r="AE349" t="str">
        <f t="shared" si="47"/>
        <v>Chasing</v>
      </c>
      <c r="AF349">
        <f t="shared" si="48"/>
        <v>1</v>
      </c>
      <c r="AJ349" s="6"/>
    </row>
    <row r="350" spans="1:36" x14ac:dyDescent="0.35">
      <c r="A350">
        <v>598029</v>
      </c>
      <c r="B350" s="1">
        <v>41385</v>
      </c>
      <c r="C350">
        <v>6</v>
      </c>
      <c r="D350">
        <v>7</v>
      </c>
      <c r="E350">
        <v>6</v>
      </c>
      <c r="F350" t="s">
        <v>27</v>
      </c>
      <c r="G350">
        <v>7</v>
      </c>
      <c r="H350" t="s">
        <v>25</v>
      </c>
      <c r="I350">
        <v>0</v>
      </c>
      <c r="J350">
        <v>1</v>
      </c>
      <c r="K350">
        <v>0</v>
      </c>
      <c r="L350" t="s">
        <v>28</v>
      </c>
      <c r="M350">
        <v>9</v>
      </c>
      <c r="N350">
        <v>6</v>
      </c>
      <c r="O350">
        <v>41</v>
      </c>
      <c r="P350">
        <v>482</v>
      </c>
      <c r="Q350">
        <v>489</v>
      </c>
      <c r="R350" t="s">
        <v>29</v>
      </c>
      <c r="S350" t="s">
        <v>23</v>
      </c>
      <c r="T350" t="str">
        <f t="shared" si="41"/>
        <v>Feroz Shah Kotla</v>
      </c>
      <c r="U350" t="str">
        <f t="shared" si="42"/>
        <v>Delhi</v>
      </c>
      <c r="V350" t="str">
        <f t="shared" si="43"/>
        <v>India</v>
      </c>
      <c r="W350">
        <f t="shared" si="44"/>
        <v>2013</v>
      </c>
      <c r="X350">
        <f t="shared" si="45"/>
        <v>4</v>
      </c>
      <c r="Y350" t="str">
        <f>VLOOKUP(C350, Team_Lookup!$A:$C, 2, FALSE)</f>
        <v>Delhi Daredevils</v>
      </c>
      <c r="Z350" t="str">
        <f>VLOOKUP(C350, Team_Lookup!$A:$C, 3, FALSE)</f>
        <v>DD</v>
      </c>
      <c r="AA350" t="str">
        <f>VLOOKUP(D350, Team_Lookup!$A:$C, 2, FALSE)</f>
        <v>Mumbai Indians</v>
      </c>
      <c r="AB350" t="str">
        <f>VLOOKUP(G350, Team_Lookup!$A:$C, 2, FALSE)</f>
        <v>Mumbai Indians</v>
      </c>
      <c r="AC350" t="str">
        <f>VLOOKUP(N350, Team_Lookup!$A:$C, 2, FALSE)</f>
        <v>Delhi Daredevils</v>
      </c>
      <c r="AD350" t="str">
        <f t="shared" si="46"/>
        <v>Standard</v>
      </c>
      <c r="AE350" t="str">
        <f t="shared" si="47"/>
        <v>Chasing</v>
      </c>
      <c r="AF350">
        <f t="shared" si="48"/>
        <v>0</v>
      </c>
      <c r="AJ350" s="6"/>
    </row>
    <row r="351" spans="1:36" x14ac:dyDescent="0.35">
      <c r="A351">
        <v>598030</v>
      </c>
      <c r="B351" s="1">
        <v>41385</v>
      </c>
      <c r="C351">
        <v>4</v>
      </c>
      <c r="D351">
        <v>10</v>
      </c>
      <c r="E351">
        <v>6</v>
      </c>
      <c r="F351" t="s">
        <v>24</v>
      </c>
      <c r="G351">
        <v>4</v>
      </c>
      <c r="H351" t="s">
        <v>20</v>
      </c>
      <c r="I351">
        <v>0</v>
      </c>
      <c r="J351">
        <v>1</v>
      </c>
      <c r="K351">
        <v>0</v>
      </c>
      <c r="L351" t="s">
        <v>28</v>
      </c>
      <c r="M351">
        <v>7</v>
      </c>
      <c r="N351">
        <v>4</v>
      </c>
      <c r="O351">
        <v>320</v>
      </c>
      <c r="P351">
        <v>481</v>
      </c>
      <c r="Q351">
        <v>503</v>
      </c>
      <c r="R351" t="s">
        <v>26</v>
      </c>
      <c r="S351" t="s">
        <v>23</v>
      </c>
      <c r="T351" t="str">
        <f t="shared" si="41"/>
        <v>Punjab Cricket Association Stadium, Mohali</v>
      </c>
      <c r="U351" t="str">
        <f t="shared" si="42"/>
        <v>Chandigarh</v>
      </c>
      <c r="V351" t="str">
        <f t="shared" si="43"/>
        <v>India</v>
      </c>
      <c r="W351">
        <f t="shared" si="44"/>
        <v>2013</v>
      </c>
      <c r="X351">
        <f t="shared" si="45"/>
        <v>4</v>
      </c>
      <c r="Y351" t="str">
        <f>VLOOKUP(C351, Team_Lookup!$A:$C, 2, FALSE)</f>
        <v>Kings XI Punjab</v>
      </c>
      <c r="Z351" t="str">
        <f>VLOOKUP(C351, Team_Lookup!$A:$C, 3, FALSE)</f>
        <v>KXIP</v>
      </c>
      <c r="AA351" t="str">
        <f>VLOOKUP(D351, Team_Lookup!$A:$C, 2, FALSE)</f>
        <v>Pune Warriors</v>
      </c>
      <c r="AB351" t="str">
        <f>VLOOKUP(G351, Team_Lookup!$A:$C, 2, FALSE)</f>
        <v>Kings XI Punjab</v>
      </c>
      <c r="AC351" t="str">
        <f>VLOOKUP(N351, Team_Lookup!$A:$C, 2, FALSE)</f>
        <v>Kings XI Punjab</v>
      </c>
      <c r="AD351" t="str">
        <f t="shared" si="46"/>
        <v>Standard</v>
      </c>
      <c r="AE351" t="str">
        <f t="shared" si="47"/>
        <v>Chasing</v>
      </c>
      <c r="AF351">
        <f t="shared" si="48"/>
        <v>1</v>
      </c>
      <c r="AJ351" s="6"/>
    </row>
    <row r="352" spans="1:36" x14ac:dyDescent="0.35">
      <c r="A352">
        <v>598031</v>
      </c>
      <c r="B352" s="1">
        <v>41386</v>
      </c>
      <c r="C352">
        <v>3</v>
      </c>
      <c r="D352">
        <v>5</v>
      </c>
      <c r="E352">
        <v>6</v>
      </c>
      <c r="F352" t="s">
        <v>38</v>
      </c>
      <c r="G352">
        <v>5</v>
      </c>
      <c r="H352" t="s">
        <v>25</v>
      </c>
      <c r="I352">
        <v>0</v>
      </c>
      <c r="J352">
        <v>1</v>
      </c>
      <c r="K352">
        <v>0</v>
      </c>
      <c r="L352" t="s">
        <v>28</v>
      </c>
      <c r="M352">
        <v>5</v>
      </c>
      <c r="N352">
        <v>3</v>
      </c>
      <c r="O352">
        <v>19</v>
      </c>
      <c r="P352">
        <v>483</v>
      </c>
      <c r="Q352">
        <v>495</v>
      </c>
      <c r="R352" t="s">
        <v>39</v>
      </c>
      <c r="S352" t="s">
        <v>23</v>
      </c>
      <c r="T352" t="str">
        <f t="shared" si="41"/>
        <v>Ma Chidambaram Stadium, Chepauk</v>
      </c>
      <c r="U352" t="str">
        <f t="shared" si="42"/>
        <v>Chennai</v>
      </c>
      <c r="V352" t="str">
        <f t="shared" si="43"/>
        <v>India</v>
      </c>
      <c r="W352">
        <f t="shared" si="44"/>
        <v>2013</v>
      </c>
      <c r="X352">
        <f t="shared" si="45"/>
        <v>4</v>
      </c>
      <c r="Y352" t="str">
        <f>VLOOKUP(C352, Team_Lookup!$A:$C, 2, FALSE)</f>
        <v>Chennai Super Kings</v>
      </c>
      <c r="Z352" t="str">
        <f>VLOOKUP(C352, Team_Lookup!$A:$C, 3, FALSE)</f>
        <v>CSK</v>
      </c>
      <c r="AA352" t="str">
        <f>VLOOKUP(D352, Team_Lookup!$A:$C, 2, FALSE)</f>
        <v>Rajasthan Royals</v>
      </c>
      <c r="AB352" t="str">
        <f>VLOOKUP(G352, Team_Lookup!$A:$C, 2, FALSE)</f>
        <v>Rajasthan Royals</v>
      </c>
      <c r="AC352" t="str">
        <f>VLOOKUP(N352, Team_Lookup!$A:$C, 2, FALSE)</f>
        <v>Chennai Super Kings</v>
      </c>
      <c r="AD352" t="str">
        <f t="shared" si="46"/>
        <v>Standard</v>
      </c>
      <c r="AE352" t="str">
        <f t="shared" si="47"/>
        <v>Chasing</v>
      </c>
      <c r="AF352">
        <f t="shared" si="48"/>
        <v>0</v>
      </c>
      <c r="AJ352" s="6"/>
    </row>
    <row r="353" spans="1:36" x14ac:dyDescent="0.35">
      <c r="A353">
        <v>598032</v>
      </c>
      <c r="B353" s="1">
        <v>41387</v>
      </c>
      <c r="C353">
        <v>2</v>
      </c>
      <c r="D353">
        <v>10</v>
      </c>
      <c r="E353">
        <v>6</v>
      </c>
      <c r="F353" t="s">
        <v>19</v>
      </c>
      <c r="G353">
        <v>10</v>
      </c>
      <c r="H353" t="s">
        <v>20</v>
      </c>
      <c r="I353">
        <v>0</v>
      </c>
      <c r="J353">
        <v>1</v>
      </c>
      <c r="K353">
        <v>0</v>
      </c>
      <c r="L353" t="s">
        <v>21</v>
      </c>
      <c r="M353">
        <v>130</v>
      </c>
      <c r="N353">
        <v>2</v>
      </c>
      <c r="O353">
        <v>162</v>
      </c>
      <c r="P353">
        <v>472</v>
      </c>
      <c r="Q353">
        <v>499</v>
      </c>
      <c r="R353" t="s">
        <v>22</v>
      </c>
      <c r="S353" t="s">
        <v>23</v>
      </c>
      <c r="T353" t="str">
        <f t="shared" si="41"/>
        <v>M Chinnaswamy Stadium</v>
      </c>
      <c r="U353" t="str">
        <f t="shared" si="42"/>
        <v>Bangalore</v>
      </c>
      <c r="V353" t="str">
        <f t="shared" si="43"/>
        <v>India</v>
      </c>
      <c r="W353">
        <f t="shared" si="44"/>
        <v>2013</v>
      </c>
      <c r="X353">
        <f t="shared" si="45"/>
        <v>4</v>
      </c>
      <c r="Y353" t="str">
        <f>VLOOKUP(C353, Team_Lookup!$A:$C, 2, FALSE)</f>
        <v>Royal Challengers Bangalore</v>
      </c>
      <c r="Z353" t="str">
        <f>VLOOKUP(C353, Team_Lookup!$A:$C, 3, FALSE)</f>
        <v>RCB</v>
      </c>
      <c r="AA353" t="str">
        <f>VLOOKUP(D353, Team_Lookup!$A:$C, 2, FALSE)</f>
        <v>Pune Warriors</v>
      </c>
      <c r="AB353" t="str">
        <f>VLOOKUP(G353, Team_Lookup!$A:$C, 2, FALSE)</f>
        <v>Pune Warriors</v>
      </c>
      <c r="AC353" t="str">
        <f>VLOOKUP(N353, Team_Lookup!$A:$C, 2, FALSE)</f>
        <v>Royal Challengers Bangalore</v>
      </c>
      <c r="AD353" t="str">
        <f t="shared" si="46"/>
        <v>Standard</v>
      </c>
      <c r="AE353" t="str">
        <f t="shared" si="47"/>
        <v>Defending</v>
      </c>
      <c r="AF353">
        <f t="shared" si="48"/>
        <v>0</v>
      </c>
      <c r="AJ353" s="6"/>
    </row>
    <row r="354" spans="1:36" x14ac:dyDescent="0.35">
      <c r="A354">
        <v>598033</v>
      </c>
      <c r="B354" s="1">
        <v>41410</v>
      </c>
      <c r="C354">
        <v>4</v>
      </c>
      <c r="D354">
        <v>6</v>
      </c>
      <c r="E354">
        <v>6</v>
      </c>
      <c r="F354" t="s">
        <v>67</v>
      </c>
      <c r="G354">
        <v>6</v>
      </c>
      <c r="H354" t="s">
        <v>20</v>
      </c>
      <c r="I354">
        <v>0</v>
      </c>
      <c r="J354">
        <v>1</v>
      </c>
      <c r="K354">
        <v>0</v>
      </c>
      <c r="L354" t="s">
        <v>21</v>
      </c>
      <c r="M354">
        <v>7</v>
      </c>
      <c r="N354">
        <v>4</v>
      </c>
      <c r="O354">
        <v>320</v>
      </c>
      <c r="P354">
        <v>482</v>
      </c>
      <c r="Q354">
        <v>489</v>
      </c>
      <c r="R354" t="s">
        <v>68</v>
      </c>
      <c r="S354" t="s">
        <v>23</v>
      </c>
      <c r="T354" t="str">
        <f t="shared" si="41"/>
        <v>Himachal Pradesh Cricket Association Stadium</v>
      </c>
      <c r="U354" t="str">
        <f t="shared" si="42"/>
        <v>Dharamsala</v>
      </c>
      <c r="V354" t="str">
        <f t="shared" si="43"/>
        <v>India</v>
      </c>
      <c r="W354">
        <f t="shared" si="44"/>
        <v>2013</v>
      </c>
      <c r="X354">
        <f t="shared" si="45"/>
        <v>5</v>
      </c>
      <c r="Y354" t="str">
        <f>VLOOKUP(C354, Team_Lookup!$A:$C, 2, FALSE)</f>
        <v>Kings XI Punjab</v>
      </c>
      <c r="Z354" t="str">
        <f>VLOOKUP(C354, Team_Lookup!$A:$C, 3, FALSE)</f>
        <v>KXIP</v>
      </c>
      <c r="AA354" t="str">
        <f>VLOOKUP(D354, Team_Lookup!$A:$C, 2, FALSE)</f>
        <v>Delhi Daredevils</v>
      </c>
      <c r="AB354" t="str">
        <f>VLOOKUP(G354, Team_Lookup!$A:$C, 2, FALSE)</f>
        <v>Delhi Daredevils</v>
      </c>
      <c r="AC354" t="str">
        <f>VLOOKUP(N354, Team_Lookup!$A:$C, 2, FALSE)</f>
        <v>Kings XI Punjab</v>
      </c>
      <c r="AD354" t="str">
        <f t="shared" si="46"/>
        <v>Standard</v>
      </c>
      <c r="AE354" t="str">
        <f t="shared" si="47"/>
        <v>Defending</v>
      </c>
      <c r="AF354">
        <f t="shared" si="48"/>
        <v>0</v>
      </c>
      <c r="AJ354" s="6"/>
    </row>
    <row r="355" spans="1:36" x14ac:dyDescent="0.35">
      <c r="A355">
        <v>598034</v>
      </c>
      <c r="B355" s="1">
        <v>41388</v>
      </c>
      <c r="C355">
        <v>1</v>
      </c>
      <c r="D355">
        <v>7</v>
      </c>
      <c r="E355">
        <v>6</v>
      </c>
      <c r="F355" t="s">
        <v>32</v>
      </c>
      <c r="G355">
        <v>1</v>
      </c>
      <c r="H355" t="s">
        <v>25</v>
      </c>
      <c r="I355">
        <v>0</v>
      </c>
      <c r="J355">
        <v>1</v>
      </c>
      <c r="K355">
        <v>0</v>
      </c>
      <c r="L355" t="s">
        <v>28</v>
      </c>
      <c r="M355">
        <v>5</v>
      </c>
      <c r="N355">
        <v>7</v>
      </c>
      <c r="O355">
        <v>147</v>
      </c>
      <c r="P355">
        <v>482</v>
      </c>
      <c r="Q355">
        <v>489</v>
      </c>
      <c r="R355" t="s">
        <v>33</v>
      </c>
      <c r="S355" t="s">
        <v>23</v>
      </c>
      <c r="T355" t="str">
        <f t="shared" si="41"/>
        <v>Eden Gardens</v>
      </c>
      <c r="U355" t="str">
        <f t="shared" si="42"/>
        <v>Kolkata</v>
      </c>
      <c r="V355" t="str">
        <f t="shared" si="43"/>
        <v>India</v>
      </c>
      <c r="W355">
        <f t="shared" si="44"/>
        <v>2013</v>
      </c>
      <c r="X355">
        <f t="shared" si="45"/>
        <v>4</v>
      </c>
      <c r="Y355" t="str">
        <f>VLOOKUP(C355, Team_Lookup!$A:$C, 2, FALSE)</f>
        <v>Kolkata Knight Riders</v>
      </c>
      <c r="Z355" t="str">
        <f>VLOOKUP(C355, Team_Lookup!$A:$C, 3, FALSE)</f>
        <v>KKR</v>
      </c>
      <c r="AA355" t="str">
        <f>VLOOKUP(D355, Team_Lookup!$A:$C, 2, FALSE)</f>
        <v>Mumbai Indians</v>
      </c>
      <c r="AB355" t="str">
        <f>VLOOKUP(G355, Team_Lookup!$A:$C, 2, FALSE)</f>
        <v>Kolkata Knight Riders</v>
      </c>
      <c r="AC355" t="str">
        <f>VLOOKUP(N355, Team_Lookup!$A:$C, 2, FALSE)</f>
        <v>Mumbai Indians</v>
      </c>
      <c r="AD355" t="str">
        <f t="shared" si="46"/>
        <v>Standard</v>
      </c>
      <c r="AE355" t="str">
        <f t="shared" si="47"/>
        <v>Chasing</v>
      </c>
      <c r="AF355">
        <f t="shared" si="48"/>
        <v>0</v>
      </c>
      <c r="AJ355" s="6"/>
    </row>
    <row r="356" spans="1:36" x14ac:dyDescent="0.35">
      <c r="A356">
        <v>598035</v>
      </c>
      <c r="B356" s="1">
        <v>41389</v>
      </c>
      <c r="C356">
        <v>3</v>
      </c>
      <c r="D356">
        <v>11</v>
      </c>
      <c r="E356">
        <v>6</v>
      </c>
      <c r="F356" t="s">
        <v>38</v>
      </c>
      <c r="G356">
        <v>11</v>
      </c>
      <c r="H356" t="s">
        <v>25</v>
      </c>
      <c r="I356">
        <v>0</v>
      </c>
      <c r="J356">
        <v>1</v>
      </c>
      <c r="K356">
        <v>0</v>
      </c>
      <c r="L356" t="s">
        <v>28</v>
      </c>
      <c r="M356">
        <v>5</v>
      </c>
      <c r="N356">
        <v>3</v>
      </c>
      <c r="O356">
        <v>20</v>
      </c>
      <c r="P356">
        <v>472</v>
      </c>
      <c r="Q356">
        <v>491</v>
      </c>
      <c r="R356" t="s">
        <v>39</v>
      </c>
      <c r="S356" t="s">
        <v>23</v>
      </c>
      <c r="T356" t="str">
        <f t="shared" si="41"/>
        <v>Ma Chidambaram Stadium, Chepauk</v>
      </c>
      <c r="U356" t="str">
        <f t="shared" si="42"/>
        <v>Chennai</v>
      </c>
      <c r="V356" t="str">
        <f t="shared" si="43"/>
        <v>India</v>
      </c>
      <c r="W356">
        <f t="shared" si="44"/>
        <v>2013</v>
      </c>
      <c r="X356">
        <f t="shared" si="45"/>
        <v>4</v>
      </c>
      <c r="Y356" t="str">
        <f>VLOOKUP(C356, Team_Lookup!$A:$C, 2, FALSE)</f>
        <v>Chennai Super Kings</v>
      </c>
      <c r="Z356" t="str">
        <f>VLOOKUP(C356, Team_Lookup!$A:$C, 3, FALSE)</f>
        <v>CSK</v>
      </c>
      <c r="AA356" t="str">
        <f>VLOOKUP(D356, Team_Lookup!$A:$C, 2, FALSE)</f>
        <v>Sunrisers Hyderabad</v>
      </c>
      <c r="AB356" t="str">
        <f>VLOOKUP(G356, Team_Lookup!$A:$C, 2, FALSE)</f>
        <v>Sunrisers Hyderabad</v>
      </c>
      <c r="AC356" t="str">
        <f>VLOOKUP(N356, Team_Lookup!$A:$C, 2, FALSE)</f>
        <v>Chennai Super Kings</v>
      </c>
      <c r="AD356" t="str">
        <f t="shared" si="46"/>
        <v>Standard</v>
      </c>
      <c r="AE356" t="str">
        <f t="shared" si="47"/>
        <v>Chasing</v>
      </c>
      <c r="AF356">
        <f t="shared" si="48"/>
        <v>0</v>
      </c>
      <c r="AJ356" s="6"/>
    </row>
    <row r="357" spans="1:36" x14ac:dyDescent="0.35">
      <c r="A357">
        <v>598036</v>
      </c>
      <c r="B357" s="1">
        <v>41390</v>
      </c>
      <c r="C357">
        <v>1</v>
      </c>
      <c r="D357">
        <v>4</v>
      </c>
      <c r="E357">
        <v>6</v>
      </c>
      <c r="F357" t="s">
        <v>32</v>
      </c>
      <c r="G357">
        <v>4</v>
      </c>
      <c r="H357" t="s">
        <v>25</v>
      </c>
      <c r="I357">
        <v>0</v>
      </c>
      <c r="J357">
        <v>1</v>
      </c>
      <c r="K357">
        <v>0</v>
      </c>
      <c r="L357" t="s">
        <v>28</v>
      </c>
      <c r="M357">
        <v>6</v>
      </c>
      <c r="N357">
        <v>1</v>
      </c>
      <c r="O357">
        <v>9</v>
      </c>
      <c r="P357">
        <v>498</v>
      </c>
      <c r="Q357">
        <v>489</v>
      </c>
      <c r="R357" t="s">
        <v>33</v>
      </c>
      <c r="S357" t="s">
        <v>23</v>
      </c>
      <c r="T357" t="str">
        <f t="shared" si="41"/>
        <v>Eden Gardens</v>
      </c>
      <c r="U357" t="str">
        <f t="shared" si="42"/>
        <v>Kolkata</v>
      </c>
      <c r="V357" t="str">
        <f t="shared" si="43"/>
        <v>India</v>
      </c>
      <c r="W357">
        <f t="shared" si="44"/>
        <v>2013</v>
      </c>
      <c r="X357">
        <f t="shared" si="45"/>
        <v>4</v>
      </c>
      <c r="Y357" t="str">
        <f>VLOOKUP(C357, Team_Lookup!$A:$C, 2, FALSE)</f>
        <v>Kolkata Knight Riders</v>
      </c>
      <c r="Z357" t="str">
        <f>VLOOKUP(C357, Team_Lookup!$A:$C, 3, FALSE)</f>
        <v>KKR</v>
      </c>
      <c r="AA357" t="str">
        <f>VLOOKUP(D357, Team_Lookup!$A:$C, 2, FALSE)</f>
        <v>Kings XI Punjab</v>
      </c>
      <c r="AB357" t="str">
        <f>VLOOKUP(G357, Team_Lookup!$A:$C, 2, FALSE)</f>
        <v>Kings XI Punjab</v>
      </c>
      <c r="AC357" t="str">
        <f>VLOOKUP(N357, Team_Lookup!$A:$C, 2, FALSE)</f>
        <v>Kolkata Knight Riders</v>
      </c>
      <c r="AD357" t="str">
        <f t="shared" si="46"/>
        <v>Standard</v>
      </c>
      <c r="AE357" t="str">
        <f t="shared" si="47"/>
        <v>Chasing</v>
      </c>
      <c r="AF357">
        <f t="shared" si="48"/>
        <v>0</v>
      </c>
      <c r="AJ357" s="6"/>
    </row>
    <row r="358" spans="1:36" x14ac:dyDescent="0.35">
      <c r="A358">
        <v>598037</v>
      </c>
      <c r="B358" s="1">
        <v>41391</v>
      </c>
      <c r="C358">
        <v>5</v>
      </c>
      <c r="D358">
        <v>11</v>
      </c>
      <c r="E358">
        <v>6</v>
      </c>
      <c r="F358" t="s">
        <v>34</v>
      </c>
      <c r="G358">
        <v>11</v>
      </c>
      <c r="H358" t="s">
        <v>25</v>
      </c>
      <c r="I358">
        <v>0</v>
      </c>
      <c r="J358">
        <v>1</v>
      </c>
      <c r="K358">
        <v>0</v>
      </c>
      <c r="L358" t="s">
        <v>28</v>
      </c>
      <c r="M358">
        <v>8</v>
      </c>
      <c r="N358">
        <v>5</v>
      </c>
      <c r="O358">
        <v>310</v>
      </c>
      <c r="P358">
        <v>496</v>
      </c>
      <c r="Q358">
        <v>503</v>
      </c>
      <c r="R358" t="s">
        <v>35</v>
      </c>
      <c r="S358" t="s">
        <v>23</v>
      </c>
      <c r="T358" t="str">
        <f t="shared" si="41"/>
        <v>Sawai Mansingh Stadium</v>
      </c>
      <c r="U358" t="str">
        <f t="shared" si="42"/>
        <v>Jaipur</v>
      </c>
      <c r="V358" t="str">
        <f t="shared" si="43"/>
        <v>India</v>
      </c>
      <c r="W358">
        <f t="shared" si="44"/>
        <v>2013</v>
      </c>
      <c r="X358">
        <f t="shared" si="45"/>
        <v>4</v>
      </c>
      <c r="Y358" t="str">
        <f>VLOOKUP(C358, Team_Lookup!$A:$C, 2, FALSE)</f>
        <v>Rajasthan Royals</v>
      </c>
      <c r="Z358" t="str">
        <f>VLOOKUP(C358, Team_Lookup!$A:$C, 3, FALSE)</f>
        <v>RR</v>
      </c>
      <c r="AA358" t="str">
        <f>VLOOKUP(D358, Team_Lookup!$A:$C, 2, FALSE)</f>
        <v>Sunrisers Hyderabad</v>
      </c>
      <c r="AB358" t="str">
        <f>VLOOKUP(G358, Team_Lookup!$A:$C, 2, FALSE)</f>
        <v>Sunrisers Hyderabad</v>
      </c>
      <c r="AC358" t="str">
        <f>VLOOKUP(N358, Team_Lookup!$A:$C, 2, FALSE)</f>
        <v>Rajasthan Royals</v>
      </c>
      <c r="AD358" t="str">
        <f t="shared" si="46"/>
        <v>Standard</v>
      </c>
      <c r="AE358" t="str">
        <f t="shared" si="47"/>
        <v>Chasing</v>
      </c>
      <c r="AF358">
        <f t="shared" si="48"/>
        <v>0</v>
      </c>
      <c r="AJ358" s="6"/>
    </row>
    <row r="359" spans="1:36" x14ac:dyDescent="0.35">
      <c r="A359">
        <v>598038</v>
      </c>
      <c r="B359" s="1">
        <v>41391</v>
      </c>
      <c r="C359">
        <v>7</v>
      </c>
      <c r="D359">
        <v>2</v>
      </c>
      <c r="E359">
        <v>6</v>
      </c>
      <c r="F359" t="s">
        <v>30</v>
      </c>
      <c r="G359">
        <v>7</v>
      </c>
      <c r="H359" t="s">
        <v>25</v>
      </c>
      <c r="I359">
        <v>0</v>
      </c>
      <c r="J359">
        <v>1</v>
      </c>
      <c r="K359">
        <v>0</v>
      </c>
      <c r="L359" t="s">
        <v>21</v>
      </c>
      <c r="M359">
        <v>58</v>
      </c>
      <c r="N359">
        <v>7</v>
      </c>
      <c r="O359">
        <v>147</v>
      </c>
      <c r="P359">
        <v>470</v>
      </c>
      <c r="Q359">
        <v>483</v>
      </c>
      <c r="R359" t="s">
        <v>31</v>
      </c>
      <c r="S359" t="s">
        <v>23</v>
      </c>
      <c r="T359" t="str">
        <f t="shared" si="41"/>
        <v>Wankhede Stadium</v>
      </c>
      <c r="U359" t="str">
        <f t="shared" si="42"/>
        <v>Mumbai</v>
      </c>
      <c r="V359" t="str">
        <f t="shared" si="43"/>
        <v>India</v>
      </c>
      <c r="W359">
        <f t="shared" si="44"/>
        <v>2013</v>
      </c>
      <c r="X359">
        <f t="shared" si="45"/>
        <v>4</v>
      </c>
      <c r="Y359" t="str">
        <f>VLOOKUP(C359, Team_Lookup!$A:$C, 2, FALSE)</f>
        <v>Mumbai Indians</v>
      </c>
      <c r="Z359" t="str">
        <f>VLOOKUP(C359, Team_Lookup!$A:$C, 3, FALSE)</f>
        <v>MI</v>
      </c>
      <c r="AA359" t="str">
        <f>VLOOKUP(D359, Team_Lookup!$A:$C, 2, FALSE)</f>
        <v>Royal Challengers Bangalore</v>
      </c>
      <c r="AB359" t="str">
        <f>VLOOKUP(G359, Team_Lookup!$A:$C, 2, FALSE)</f>
        <v>Mumbai Indians</v>
      </c>
      <c r="AC359" t="str">
        <f>VLOOKUP(N359, Team_Lookup!$A:$C, 2, FALSE)</f>
        <v>Mumbai Indians</v>
      </c>
      <c r="AD359" t="str">
        <f t="shared" si="46"/>
        <v>Standard</v>
      </c>
      <c r="AE359" t="str">
        <f t="shared" si="47"/>
        <v>Defending</v>
      </c>
      <c r="AF359">
        <f t="shared" si="48"/>
        <v>1</v>
      </c>
      <c r="AJ359" s="6"/>
    </row>
    <row r="360" spans="1:36" x14ac:dyDescent="0.35">
      <c r="A360">
        <v>598039</v>
      </c>
      <c r="B360" s="1">
        <v>41392</v>
      </c>
      <c r="C360">
        <v>3</v>
      </c>
      <c r="D360">
        <v>1</v>
      </c>
      <c r="E360">
        <v>6</v>
      </c>
      <c r="F360" t="s">
        <v>38</v>
      </c>
      <c r="G360">
        <v>1</v>
      </c>
      <c r="H360" t="s">
        <v>20</v>
      </c>
      <c r="I360">
        <v>0</v>
      </c>
      <c r="J360">
        <v>1</v>
      </c>
      <c r="K360">
        <v>0</v>
      </c>
      <c r="L360" t="s">
        <v>21</v>
      </c>
      <c r="M360">
        <v>14</v>
      </c>
      <c r="N360">
        <v>3</v>
      </c>
      <c r="O360">
        <v>19</v>
      </c>
      <c r="P360">
        <v>472</v>
      </c>
      <c r="Q360">
        <v>490</v>
      </c>
      <c r="R360" t="s">
        <v>39</v>
      </c>
      <c r="S360" t="s">
        <v>23</v>
      </c>
      <c r="T360" t="str">
        <f t="shared" si="41"/>
        <v>Ma Chidambaram Stadium, Chepauk</v>
      </c>
      <c r="U360" t="str">
        <f t="shared" si="42"/>
        <v>Chennai</v>
      </c>
      <c r="V360" t="str">
        <f t="shared" si="43"/>
        <v>India</v>
      </c>
      <c r="W360">
        <f t="shared" si="44"/>
        <v>2013</v>
      </c>
      <c r="X360">
        <f t="shared" si="45"/>
        <v>4</v>
      </c>
      <c r="Y360" t="str">
        <f>VLOOKUP(C360, Team_Lookup!$A:$C, 2, FALSE)</f>
        <v>Chennai Super Kings</v>
      </c>
      <c r="Z360" t="str">
        <f>VLOOKUP(C360, Team_Lookup!$A:$C, 3, FALSE)</f>
        <v>CSK</v>
      </c>
      <c r="AA360" t="str">
        <f>VLOOKUP(D360, Team_Lookup!$A:$C, 2, FALSE)</f>
        <v>Kolkata Knight Riders</v>
      </c>
      <c r="AB360" t="str">
        <f>VLOOKUP(G360, Team_Lookup!$A:$C, 2, FALSE)</f>
        <v>Kolkata Knight Riders</v>
      </c>
      <c r="AC360" t="str">
        <f>VLOOKUP(N360, Team_Lookup!$A:$C, 2, FALSE)</f>
        <v>Chennai Super Kings</v>
      </c>
      <c r="AD360" t="str">
        <f t="shared" si="46"/>
        <v>Standard</v>
      </c>
      <c r="AE360" t="str">
        <f t="shared" si="47"/>
        <v>Defending</v>
      </c>
      <c r="AF360">
        <f t="shared" si="48"/>
        <v>0</v>
      </c>
      <c r="AJ360" s="6"/>
    </row>
    <row r="361" spans="1:36" x14ac:dyDescent="0.35">
      <c r="A361">
        <v>598040</v>
      </c>
      <c r="B361" s="1">
        <v>41392</v>
      </c>
      <c r="C361">
        <v>6</v>
      </c>
      <c r="D361">
        <v>10</v>
      </c>
      <c r="E361">
        <v>6</v>
      </c>
      <c r="F361" t="s">
        <v>78</v>
      </c>
      <c r="G361">
        <v>10</v>
      </c>
      <c r="H361" t="s">
        <v>20</v>
      </c>
      <c r="I361">
        <v>0</v>
      </c>
      <c r="J361">
        <v>1</v>
      </c>
      <c r="K361">
        <v>0</v>
      </c>
      <c r="L361" t="s">
        <v>21</v>
      </c>
      <c r="M361">
        <v>15</v>
      </c>
      <c r="N361">
        <v>6</v>
      </c>
      <c r="O361">
        <v>187</v>
      </c>
      <c r="P361">
        <v>498</v>
      </c>
      <c r="Q361">
        <v>489</v>
      </c>
      <c r="R361" t="s">
        <v>79</v>
      </c>
      <c r="S361" t="s">
        <v>23</v>
      </c>
      <c r="T361" t="str">
        <f t="shared" si="41"/>
        <v>Shaheed Veer Narayan Singh International Stadium</v>
      </c>
      <c r="U361" t="str">
        <f t="shared" si="42"/>
        <v>Raipur</v>
      </c>
      <c r="V361" t="str">
        <f t="shared" si="43"/>
        <v>India</v>
      </c>
      <c r="W361">
        <f t="shared" si="44"/>
        <v>2013</v>
      </c>
      <c r="X361">
        <f t="shared" si="45"/>
        <v>4</v>
      </c>
      <c r="Y361" t="str">
        <f>VLOOKUP(C361, Team_Lookup!$A:$C, 2, FALSE)</f>
        <v>Delhi Daredevils</v>
      </c>
      <c r="Z361" t="str">
        <f>VLOOKUP(C361, Team_Lookup!$A:$C, 3, FALSE)</f>
        <v>DD</v>
      </c>
      <c r="AA361" t="str">
        <f>VLOOKUP(D361, Team_Lookup!$A:$C, 2, FALSE)</f>
        <v>Pune Warriors</v>
      </c>
      <c r="AB361" t="str">
        <f>VLOOKUP(G361, Team_Lookup!$A:$C, 2, FALSE)</f>
        <v>Pune Warriors</v>
      </c>
      <c r="AC361" t="str">
        <f>VLOOKUP(N361, Team_Lookup!$A:$C, 2, FALSE)</f>
        <v>Delhi Daredevils</v>
      </c>
      <c r="AD361" t="str">
        <f t="shared" si="46"/>
        <v>Standard</v>
      </c>
      <c r="AE361" t="str">
        <f t="shared" si="47"/>
        <v>Defending</v>
      </c>
      <c r="AF361">
        <f t="shared" si="48"/>
        <v>0</v>
      </c>
      <c r="AJ361" s="6"/>
    </row>
    <row r="362" spans="1:36" x14ac:dyDescent="0.35">
      <c r="A362">
        <v>598041</v>
      </c>
      <c r="B362" s="1">
        <v>41393</v>
      </c>
      <c r="C362">
        <v>5</v>
      </c>
      <c r="D362">
        <v>2</v>
      </c>
      <c r="E362">
        <v>6</v>
      </c>
      <c r="F362" t="s">
        <v>34</v>
      </c>
      <c r="G362">
        <v>5</v>
      </c>
      <c r="H362" t="s">
        <v>20</v>
      </c>
      <c r="I362">
        <v>0</v>
      </c>
      <c r="J362">
        <v>1</v>
      </c>
      <c r="K362">
        <v>0</v>
      </c>
      <c r="L362" t="s">
        <v>28</v>
      </c>
      <c r="M362">
        <v>4</v>
      </c>
      <c r="N362">
        <v>5</v>
      </c>
      <c r="O362">
        <v>351</v>
      </c>
      <c r="P362">
        <v>481</v>
      </c>
      <c r="Q362">
        <v>503</v>
      </c>
      <c r="R362" t="s">
        <v>35</v>
      </c>
      <c r="S362" t="s">
        <v>23</v>
      </c>
      <c r="T362" t="str">
        <f t="shared" si="41"/>
        <v>Sawai Mansingh Stadium</v>
      </c>
      <c r="U362" t="str">
        <f t="shared" si="42"/>
        <v>Jaipur</v>
      </c>
      <c r="V362" t="str">
        <f t="shared" si="43"/>
        <v>India</v>
      </c>
      <c r="W362">
        <f t="shared" si="44"/>
        <v>2013</v>
      </c>
      <c r="X362">
        <f t="shared" si="45"/>
        <v>4</v>
      </c>
      <c r="Y362" t="str">
        <f>VLOOKUP(C362, Team_Lookup!$A:$C, 2, FALSE)</f>
        <v>Rajasthan Royals</v>
      </c>
      <c r="Z362" t="str">
        <f>VLOOKUP(C362, Team_Lookup!$A:$C, 3, FALSE)</f>
        <v>RR</v>
      </c>
      <c r="AA362" t="str">
        <f>VLOOKUP(D362, Team_Lookup!$A:$C, 2, FALSE)</f>
        <v>Royal Challengers Bangalore</v>
      </c>
      <c r="AB362" t="str">
        <f>VLOOKUP(G362, Team_Lookup!$A:$C, 2, FALSE)</f>
        <v>Rajasthan Royals</v>
      </c>
      <c r="AC362" t="str">
        <f>VLOOKUP(N362, Team_Lookup!$A:$C, 2, FALSE)</f>
        <v>Rajasthan Royals</v>
      </c>
      <c r="AD362" t="str">
        <f t="shared" si="46"/>
        <v>Standard</v>
      </c>
      <c r="AE362" t="str">
        <f t="shared" si="47"/>
        <v>Chasing</v>
      </c>
      <c r="AF362">
        <f t="shared" si="48"/>
        <v>1</v>
      </c>
      <c r="AJ362" s="6"/>
    </row>
    <row r="363" spans="1:36" x14ac:dyDescent="0.35">
      <c r="A363">
        <v>598042</v>
      </c>
      <c r="B363" s="1">
        <v>41393</v>
      </c>
      <c r="C363">
        <v>7</v>
      </c>
      <c r="D363">
        <v>4</v>
      </c>
      <c r="E363">
        <v>6</v>
      </c>
      <c r="F363" t="s">
        <v>30</v>
      </c>
      <c r="G363">
        <v>7</v>
      </c>
      <c r="H363" t="s">
        <v>25</v>
      </c>
      <c r="I363">
        <v>0</v>
      </c>
      <c r="J363">
        <v>1</v>
      </c>
      <c r="K363">
        <v>0</v>
      </c>
      <c r="L363" t="s">
        <v>21</v>
      </c>
      <c r="M363">
        <v>4</v>
      </c>
      <c r="N363">
        <v>7</v>
      </c>
      <c r="O363">
        <v>57</v>
      </c>
      <c r="P363">
        <v>470</v>
      </c>
      <c r="Q363">
        <v>495</v>
      </c>
      <c r="R363" t="s">
        <v>31</v>
      </c>
      <c r="S363" t="s">
        <v>23</v>
      </c>
      <c r="T363" t="str">
        <f t="shared" si="41"/>
        <v>Wankhede Stadium</v>
      </c>
      <c r="U363" t="str">
        <f t="shared" si="42"/>
        <v>Mumbai</v>
      </c>
      <c r="V363" t="str">
        <f t="shared" si="43"/>
        <v>India</v>
      </c>
      <c r="W363">
        <f t="shared" si="44"/>
        <v>2013</v>
      </c>
      <c r="X363">
        <f t="shared" si="45"/>
        <v>4</v>
      </c>
      <c r="Y363" t="str">
        <f>VLOOKUP(C363, Team_Lookup!$A:$C, 2, FALSE)</f>
        <v>Mumbai Indians</v>
      </c>
      <c r="Z363" t="str">
        <f>VLOOKUP(C363, Team_Lookup!$A:$C, 3, FALSE)</f>
        <v>MI</v>
      </c>
      <c r="AA363" t="str">
        <f>VLOOKUP(D363, Team_Lookup!$A:$C, 2, FALSE)</f>
        <v>Kings XI Punjab</v>
      </c>
      <c r="AB363" t="str">
        <f>VLOOKUP(G363, Team_Lookup!$A:$C, 2, FALSE)</f>
        <v>Mumbai Indians</v>
      </c>
      <c r="AC363" t="str">
        <f>VLOOKUP(N363, Team_Lookup!$A:$C, 2, FALSE)</f>
        <v>Mumbai Indians</v>
      </c>
      <c r="AD363" t="str">
        <f t="shared" si="46"/>
        <v>Standard</v>
      </c>
      <c r="AE363" t="str">
        <f t="shared" si="47"/>
        <v>Defending</v>
      </c>
      <c r="AF363">
        <f t="shared" si="48"/>
        <v>1</v>
      </c>
      <c r="AJ363" s="6"/>
    </row>
    <row r="364" spans="1:36" x14ac:dyDescent="0.35">
      <c r="A364">
        <v>598043</v>
      </c>
      <c r="B364" s="1">
        <v>41394</v>
      </c>
      <c r="C364">
        <v>10</v>
      </c>
      <c r="D364">
        <v>3</v>
      </c>
      <c r="E364">
        <v>6</v>
      </c>
      <c r="F364" t="s">
        <v>76</v>
      </c>
      <c r="G364">
        <v>3</v>
      </c>
      <c r="H364" t="s">
        <v>25</v>
      </c>
      <c r="I364">
        <v>0</v>
      </c>
      <c r="J364">
        <v>1</v>
      </c>
      <c r="K364">
        <v>0</v>
      </c>
      <c r="L364" t="s">
        <v>21</v>
      </c>
      <c r="M364">
        <v>37</v>
      </c>
      <c r="N364">
        <v>3</v>
      </c>
      <c r="O364">
        <v>20</v>
      </c>
      <c r="P364">
        <v>491</v>
      </c>
      <c r="Q364">
        <v>490</v>
      </c>
      <c r="R364" t="s">
        <v>77</v>
      </c>
      <c r="S364" t="s">
        <v>23</v>
      </c>
      <c r="T364" t="str">
        <f t="shared" si="41"/>
        <v>Subrata Roy Sahara Stadium</v>
      </c>
      <c r="U364" t="str">
        <f t="shared" si="42"/>
        <v>Pune</v>
      </c>
      <c r="V364" t="str">
        <f t="shared" si="43"/>
        <v>India</v>
      </c>
      <c r="W364">
        <f t="shared" si="44"/>
        <v>2013</v>
      </c>
      <c r="X364">
        <f t="shared" si="45"/>
        <v>4</v>
      </c>
      <c r="Y364" t="str">
        <f>VLOOKUP(C364, Team_Lookup!$A:$C, 2, FALSE)</f>
        <v>Pune Warriors</v>
      </c>
      <c r="Z364" t="str">
        <f>VLOOKUP(C364, Team_Lookup!$A:$C, 3, FALSE)</f>
        <v>PW</v>
      </c>
      <c r="AA364" t="str">
        <f>VLOOKUP(D364, Team_Lookup!$A:$C, 2, FALSE)</f>
        <v>Chennai Super Kings</v>
      </c>
      <c r="AB364" t="str">
        <f>VLOOKUP(G364, Team_Lookup!$A:$C, 2, FALSE)</f>
        <v>Chennai Super Kings</v>
      </c>
      <c r="AC364" t="str">
        <f>VLOOKUP(N364, Team_Lookup!$A:$C, 2, FALSE)</f>
        <v>Chennai Super Kings</v>
      </c>
      <c r="AD364" t="str">
        <f t="shared" si="46"/>
        <v>Standard</v>
      </c>
      <c r="AE364" t="str">
        <f t="shared" si="47"/>
        <v>Defending</v>
      </c>
      <c r="AF364">
        <f t="shared" si="48"/>
        <v>1</v>
      </c>
      <c r="AJ364" s="6"/>
    </row>
    <row r="365" spans="1:36" x14ac:dyDescent="0.35">
      <c r="A365">
        <v>598044</v>
      </c>
      <c r="B365" s="1">
        <v>41395</v>
      </c>
      <c r="C365">
        <v>11</v>
      </c>
      <c r="D365">
        <v>7</v>
      </c>
      <c r="E365">
        <v>6</v>
      </c>
      <c r="F365" t="s">
        <v>36</v>
      </c>
      <c r="G365">
        <v>7</v>
      </c>
      <c r="H365" t="s">
        <v>25</v>
      </c>
      <c r="I365">
        <v>0</v>
      </c>
      <c r="J365">
        <v>1</v>
      </c>
      <c r="K365">
        <v>0</v>
      </c>
      <c r="L365" t="s">
        <v>28</v>
      </c>
      <c r="M365">
        <v>7</v>
      </c>
      <c r="N365">
        <v>11</v>
      </c>
      <c r="O365">
        <v>84</v>
      </c>
      <c r="P365">
        <v>470</v>
      </c>
      <c r="Q365">
        <v>483</v>
      </c>
      <c r="R365" t="s">
        <v>37</v>
      </c>
      <c r="S365" t="s">
        <v>23</v>
      </c>
      <c r="T365" t="str">
        <f t="shared" si="41"/>
        <v>Rajiv Gandhi International Stadium, Uppal</v>
      </c>
      <c r="U365" t="str">
        <f t="shared" si="42"/>
        <v>Hyderabad</v>
      </c>
      <c r="V365" t="str">
        <f t="shared" si="43"/>
        <v>India</v>
      </c>
      <c r="W365">
        <f t="shared" si="44"/>
        <v>2013</v>
      </c>
      <c r="X365">
        <f t="shared" si="45"/>
        <v>5</v>
      </c>
      <c r="Y365" t="str">
        <f>VLOOKUP(C365, Team_Lookup!$A:$C, 2, FALSE)</f>
        <v>Sunrisers Hyderabad</v>
      </c>
      <c r="Z365" t="str">
        <f>VLOOKUP(C365, Team_Lookup!$A:$C, 3, FALSE)</f>
        <v>SRH</v>
      </c>
      <c r="AA365" t="str">
        <f>VLOOKUP(D365, Team_Lookup!$A:$C, 2, FALSE)</f>
        <v>Mumbai Indians</v>
      </c>
      <c r="AB365" t="str">
        <f>VLOOKUP(G365, Team_Lookup!$A:$C, 2, FALSE)</f>
        <v>Mumbai Indians</v>
      </c>
      <c r="AC365" t="str">
        <f>VLOOKUP(N365, Team_Lookup!$A:$C, 2, FALSE)</f>
        <v>Sunrisers Hyderabad</v>
      </c>
      <c r="AD365" t="str">
        <f t="shared" si="46"/>
        <v>Standard</v>
      </c>
      <c r="AE365" t="str">
        <f t="shared" si="47"/>
        <v>Chasing</v>
      </c>
      <c r="AF365">
        <f t="shared" si="48"/>
        <v>0</v>
      </c>
      <c r="AJ365" s="6"/>
    </row>
    <row r="366" spans="1:36" x14ac:dyDescent="0.35">
      <c r="A366">
        <v>598045</v>
      </c>
      <c r="B366" s="1">
        <v>41395</v>
      </c>
      <c r="C366">
        <v>6</v>
      </c>
      <c r="D366">
        <v>1</v>
      </c>
      <c r="E366">
        <v>6</v>
      </c>
      <c r="F366" t="s">
        <v>78</v>
      </c>
      <c r="G366">
        <v>1</v>
      </c>
      <c r="H366" t="s">
        <v>25</v>
      </c>
      <c r="I366">
        <v>0</v>
      </c>
      <c r="J366">
        <v>1</v>
      </c>
      <c r="K366">
        <v>0</v>
      </c>
      <c r="L366" t="s">
        <v>28</v>
      </c>
      <c r="M366">
        <v>7</v>
      </c>
      <c r="N366">
        <v>6</v>
      </c>
      <c r="O366">
        <v>187</v>
      </c>
      <c r="P366">
        <v>482</v>
      </c>
      <c r="Q366">
        <v>498</v>
      </c>
      <c r="R366" t="s">
        <v>79</v>
      </c>
      <c r="S366" t="s">
        <v>23</v>
      </c>
      <c r="T366" t="str">
        <f t="shared" si="41"/>
        <v>Shaheed Veer Narayan Singh International Stadium</v>
      </c>
      <c r="U366" t="str">
        <f t="shared" si="42"/>
        <v>Raipur</v>
      </c>
      <c r="V366" t="str">
        <f t="shared" si="43"/>
        <v>India</v>
      </c>
      <c r="W366">
        <f t="shared" si="44"/>
        <v>2013</v>
      </c>
      <c r="X366">
        <f t="shared" si="45"/>
        <v>5</v>
      </c>
      <c r="Y366" t="str">
        <f>VLOOKUP(C366, Team_Lookup!$A:$C, 2, FALSE)</f>
        <v>Delhi Daredevils</v>
      </c>
      <c r="Z366" t="str">
        <f>VLOOKUP(C366, Team_Lookup!$A:$C, 3, FALSE)</f>
        <v>DD</v>
      </c>
      <c r="AA366" t="str">
        <f>VLOOKUP(D366, Team_Lookup!$A:$C, 2, FALSE)</f>
        <v>Kolkata Knight Riders</v>
      </c>
      <c r="AB366" t="str">
        <f>VLOOKUP(G366, Team_Lookup!$A:$C, 2, FALSE)</f>
        <v>Kolkata Knight Riders</v>
      </c>
      <c r="AC366" t="str">
        <f>VLOOKUP(N366, Team_Lookup!$A:$C, 2, FALSE)</f>
        <v>Delhi Daredevils</v>
      </c>
      <c r="AD366" t="str">
        <f t="shared" si="46"/>
        <v>Standard</v>
      </c>
      <c r="AE366" t="str">
        <f t="shared" si="47"/>
        <v>Chasing</v>
      </c>
      <c r="AF366">
        <f t="shared" si="48"/>
        <v>0</v>
      </c>
      <c r="AJ366" s="6"/>
    </row>
    <row r="367" spans="1:36" x14ac:dyDescent="0.35">
      <c r="A367">
        <v>598046</v>
      </c>
      <c r="B367" s="1">
        <v>41396</v>
      </c>
      <c r="C367">
        <v>3</v>
      </c>
      <c r="D367">
        <v>4</v>
      </c>
      <c r="E367">
        <v>6</v>
      </c>
      <c r="F367" t="s">
        <v>38</v>
      </c>
      <c r="G367">
        <v>3</v>
      </c>
      <c r="H367" t="s">
        <v>25</v>
      </c>
      <c r="I367">
        <v>0</v>
      </c>
      <c r="J367">
        <v>1</v>
      </c>
      <c r="K367">
        <v>0</v>
      </c>
      <c r="L367" t="s">
        <v>21</v>
      </c>
      <c r="M367">
        <v>15</v>
      </c>
      <c r="N367">
        <v>3</v>
      </c>
      <c r="O367">
        <v>21</v>
      </c>
      <c r="P367">
        <v>481</v>
      </c>
      <c r="Q367">
        <v>496</v>
      </c>
      <c r="R367" t="s">
        <v>39</v>
      </c>
      <c r="S367" t="s">
        <v>23</v>
      </c>
      <c r="T367" t="str">
        <f t="shared" si="41"/>
        <v>Ma Chidambaram Stadium, Chepauk</v>
      </c>
      <c r="U367" t="str">
        <f t="shared" si="42"/>
        <v>Chennai</v>
      </c>
      <c r="V367" t="str">
        <f t="shared" si="43"/>
        <v>India</v>
      </c>
      <c r="W367">
        <f t="shared" si="44"/>
        <v>2013</v>
      </c>
      <c r="X367">
        <f t="shared" si="45"/>
        <v>5</v>
      </c>
      <c r="Y367" t="str">
        <f>VLOOKUP(C367, Team_Lookup!$A:$C, 2, FALSE)</f>
        <v>Chennai Super Kings</v>
      </c>
      <c r="Z367" t="str">
        <f>VLOOKUP(C367, Team_Lookup!$A:$C, 3, FALSE)</f>
        <v>CSK</v>
      </c>
      <c r="AA367" t="str">
        <f>VLOOKUP(D367, Team_Lookup!$A:$C, 2, FALSE)</f>
        <v>Kings XI Punjab</v>
      </c>
      <c r="AB367" t="str">
        <f>VLOOKUP(G367, Team_Lookup!$A:$C, 2, FALSE)</f>
        <v>Chennai Super Kings</v>
      </c>
      <c r="AC367" t="str">
        <f>VLOOKUP(N367, Team_Lookup!$A:$C, 2, FALSE)</f>
        <v>Chennai Super Kings</v>
      </c>
      <c r="AD367" t="str">
        <f t="shared" si="46"/>
        <v>Standard</v>
      </c>
      <c r="AE367" t="str">
        <f t="shared" si="47"/>
        <v>Defending</v>
      </c>
      <c r="AF367">
        <f t="shared" si="48"/>
        <v>1</v>
      </c>
      <c r="AJ367" s="6"/>
    </row>
    <row r="368" spans="1:36" x14ac:dyDescent="0.35">
      <c r="A368">
        <v>598047</v>
      </c>
      <c r="B368" s="1">
        <v>41396</v>
      </c>
      <c r="C368">
        <v>10</v>
      </c>
      <c r="D368">
        <v>2</v>
      </c>
      <c r="E368">
        <v>6</v>
      </c>
      <c r="F368" t="s">
        <v>76</v>
      </c>
      <c r="G368">
        <v>2</v>
      </c>
      <c r="H368" t="s">
        <v>25</v>
      </c>
      <c r="I368">
        <v>0</v>
      </c>
      <c r="J368">
        <v>1</v>
      </c>
      <c r="K368">
        <v>0</v>
      </c>
      <c r="L368" t="s">
        <v>21</v>
      </c>
      <c r="M368">
        <v>17</v>
      </c>
      <c r="N368">
        <v>2</v>
      </c>
      <c r="O368">
        <v>110</v>
      </c>
      <c r="P368">
        <v>472</v>
      </c>
      <c r="Q368">
        <v>499</v>
      </c>
      <c r="R368" t="s">
        <v>77</v>
      </c>
      <c r="S368" t="s">
        <v>23</v>
      </c>
      <c r="T368" t="str">
        <f t="shared" si="41"/>
        <v>Subrata Roy Sahara Stadium</v>
      </c>
      <c r="U368" t="str">
        <f t="shared" si="42"/>
        <v>Pune</v>
      </c>
      <c r="V368" t="str">
        <f t="shared" si="43"/>
        <v>India</v>
      </c>
      <c r="W368">
        <f t="shared" si="44"/>
        <v>2013</v>
      </c>
      <c r="X368">
        <f t="shared" si="45"/>
        <v>5</v>
      </c>
      <c r="Y368" t="str">
        <f>VLOOKUP(C368, Team_Lookup!$A:$C, 2, FALSE)</f>
        <v>Pune Warriors</v>
      </c>
      <c r="Z368" t="str">
        <f>VLOOKUP(C368, Team_Lookup!$A:$C, 3, FALSE)</f>
        <v>PW</v>
      </c>
      <c r="AA368" t="str">
        <f>VLOOKUP(D368, Team_Lookup!$A:$C, 2, FALSE)</f>
        <v>Royal Challengers Bangalore</v>
      </c>
      <c r="AB368" t="str">
        <f>VLOOKUP(G368, Team_Lookup!$A:$C, 2, FALSE)</f>
        <v>Royal Challengers Bangalore</v>
      </c>
      <c r="AC368" t="str">
        <f>VLOOKUP(N368, Team_Lookup!$A:$C, 2, FALSE)</f>
        <v>Royal Challengers Bangalore</v>
      </c>
      <c r="AD368" t="str">
        <f t="shared" si="46"/>
        <v>Standard</v>
      </c>
      <c r="AE368" t="str">
        <f t="shared" si="47"/>
        <v>Defending</v>
      </c>
      <c r="AF368">
        <f t="shared" si="48"/>
        <v>1</v>
      </c>
      <c r="AJ368" s="6"/>
    </row>
    <row r="369" spans="1:36" x14ac:dyDescent="0.35">
      <c r="A369">
        <v>598048</v>
      </c>
      <c r="B369" s="1">
        <v>41397</v>
      </c>
      <c r="C369">
        <v>1</v>
      </c>
      <c r="D369">
        <v>5</v>
      </c>
      <c r="E369">
        <v>6</v>
      </c>
      <c r="F369" t="s">
        <v>32</v>
      </c>
      <c r="G369">
        <v>5</v>
      </c>
      <c r="H369" t="s">
        <v>25</v>
      </c>
      <c r="I369">
        <v>0</v>
      </c>
      <c r="J369">
        <v>1</v>
      </c>
      <c r="K369">
        <v>0</v>
      </c>
      <c r="L369" t="s">
        <v>28</v>
      </c>
      <c r="M369">
        <v>8</v>
      </c>
      <c r="N369">
        <v>1</v>
      </c>
      <c r="O369">
        <v>31</v>
      </c>
      <c r="P369">
        <v>482</v>
      </c>
      <c r="Q369">
        <v>498</v>
      </c>
      <c r="R369" t="s">
        <v>33</v>
      </c>
      <c r="S369" t="s">
        <v>23</v>
      </c>
      <c r="T369" t="str">
        <f t="shared" si="41"/>
        <v>Eden Gardens</v>
      </c>
      <c r="U369" t="str">
        <f t="shared" si="42"/>
        <v>Kolkata</v>
      </c>
      <c r="V369" t="str">
        <f t="shared" si="43"/>
        <v>India</v>
      </c>
      <c r="W369">
        <f t="shared" si="44"/>
        <v>2013</v>
      </c>
      <c r="X369">
        <f t="shared" si="45"/>
        <v>5</v>
      </c>
      <c r="Y369" t="str">
        <f>VLOOKUP(C369, Team_Lookup!$A:$C, 2, FALSE)</f>
        <v>Kolkata Knight Riders</v>
      </c>
      <c r="Z369" t="str">
        <f>VLOOKUP(C369, Team_Lookup!$A:$C, 3, FALSE)</f>
        <v>KKR</v>
      </c>
      <c r="AA369" t="str">
        <f>VLOOKUP(D369, Team_Lookup!$A:$C, 2, FALSE)</f>
        <v>Rajasthan Royals</v>
      </c>
      <c r="AB369" t="str">
        <f>VLOOKUP(G369, Team_Lookup!$A:$C, 2, FALSE)</f>
        <v>Rajasthan Royals</v>
      </c>
      <c r="AC369" t="str">
        <f>VLOOKUP(N369, Team_Lookup!$A:$C, 2, FALSE)</f>
        <v>Kolkata Knight Riders</v>
      </c>
      <c r="AD369" t="str">
        <f t="shared" si="46"/>
        <v>Standard</v>
      </c>
      <c r="AE369" t="str">
        <f t="shared" si="47"/>
        <v>Chasing</v>
      </c>
      <c r="AF369">
        <f t="shared" si="48"/>
        <v>0</v>
      </c>
      <c r="AJ369" s="6"/>
    </row>
    <row r="370" spans="1:36" x14ac:dyDescent="0.35">
      <c r="A370">
        <v>598049</v>
      </c>
      <c r="B370" s="1">
        <v>41398</v>
      </c>
      <c r="C370">
        <v>11</v>
      </c>
      <c r="D370">
        <v>6</v>
      </c>
      <c r="E370">
        <v>6</v>
      </c>
      <c r="F370" t="s">
        <v>36</v>
      </c>
      <c r="G370">
        <v>6</v>
      </c>
      <c r="H370" t="s">
        <v>25</v>
      </c>
      <c r="I370">
        <v>0</v>
      </c>
      <c r="J370">
        <v>1</v>
      </c>
      <c r="K370">
        <v>0</v>
      </c>
      <c r="L370" t="s">
        <v>28</v>
      </c>
      <c r="M370">
        <v>6</v>
      </c>
      <c r="N370">
        <v>11</v>
      </c>
      <c r="O370">
        <v>362</v>
      </c>
      <c r="P370">
        <v>470</v>
      </c>
      <c r="Q370">
        <v>483</v>
      </c>
      <c r="R370" t="s">
        <v>37</v>
      </c>
      <c r="S370" t="s">
        <v>23</v>
      </c>
      <c r="T370" t="str">
        <f t="shared" si="41"/>
        <v>Rajiv Gandhi International Stadium, Uppal</v>
      </c>
      <c r="U370" t="str">
        <f t="shared" si="42"/>
        <v>Hyderabad</v>
      </c>
      <c r="V370" t="str">
        <f t="shared" si="43"/>
        <v>India</v>
      </c>
      <c r="W370">
        <f t="shared" si="44"/>
        <v>2013</v>
      </c>
      <c r="X370">
        <f t="shared" si="45"/>
        <v>5</v>
      </c>
      <c r="Y370" t="str">
        <f>VLOOKUP(C370, Team_Lookup!$A:$C, 2, FALSE)</f>
        <v>Sunrisers Hyderabad</v>
      </c>
      <c r="Z370" t="str">
        <f>VLOOKUP(C370, Team_Lookup!$A:$C, 3, FALSE)</f>
        <v>SRH</v>
      </c>
      <c r="AA370" t="str">
        <f>VLOOKUP(D370, Team_Lookup!$A:$C, 2, FALSE)</f>
        <v>Delhi Daredevils</v>
      </c>
      <c r="AB370" t="str">
        <f>VLOOKUP(G370, Team_Lookup!$A:$C, 2, FALSE)</f>
        <v>Delhi Daredevils</v>
      </c>
      <c r="AC370" t="str">
        <f>VLOOKUP(N370, Team_Lookup!$A:$C, 2, FALSE)</f>
        <v>Sunrisers Hyderabad</v>
      </c>
      <c r="AD370" t="str">
        <f t="shared" si="46"/>
        <v>Standard</v>
      </c>
      <c r="AE370" t="str">
        <f t="shared" si="47"/>
        <v>Chasing</v>
      </c>
      <c r="AF370">
        <f t="shared" si="48"/>
        <v>0</v>
      </c>
      <c r="AJ370" s="6"/>
    </row>
    <row r="371" spans="1:36" x14ac:dyDescent="0.35">
      <c r="A371">
        <v>598050</v>
      </c>
      <c r="B371" s="1">
        <v>41408</v>
      </c>
      <c r="C371">
        <v>2</v>
      </c>
      <c r="D371">
        <v>4</v>
      </c>
      <c r="E371">
        <v>6</v>
      </c>
      <c r="F371" t="s">
        <v>19</v>
      </c>
      <c r="G371">
        <v>4</v>
      </c>
      <c r="H371" t="s">
        <v>20</v>
      </c>
      <c r="I371">
        <v>0</v>
      </c>
      <c r="J371">
        <v>1</v>
      </c>
      <c r="K371">
        <v>0</v>
      </c>
      <c r="L371" t="s">
        <v>28</v>
      </c>
      <c r="M371">
        <v>7</v>
      </c>
      <c r="N371">
        <v>4</v>
      </c>
      <c r="O371">
        <v>53</v>
      </c>
      <c r="P371">
        <v>482</v>
      </c>
      <c r="Q371">
        <v>489</v>
      </c>
      <c r="R371" t="s">
        <v>22</v>
      </c>
      <c r="S371" t="s">
        <v>23</v>
      </c>
      <c r="T371" t="str">
        <f t="shared" si="41"/>
        <v>M Chinnaswamy Stadium</v>
      </c>
      <c r="U371" t="str">
        <f t="shared" si="42"/>
        <v>Bangalore</v>
      </c>
      <c r="V371" t="str">
        <f t="shared" si="43"/>
        <v>India</v>
      </c>
      <c r="W371">
        <f t="shared" si="44"/>
        <v>2013</v>
      </c>
      <c r="X371">
        <f t="shared" si="45"/>
        <v>5</v>
      </c>
      <c r="Y371" t="str">
        <f>VLOOKUP(C371, Team_Lookup!$A:$C, 2, FALSE)</f>
        <v>Royal Challengers Bangalore</v>
      </c>
      <c r="Z371" t="str">
        <f>VLOOKUP(C371, Team_Lookup!$A:$C, 3, FALSE)</f>
        <v>RCB</v>
      </c>
      <c r="AA371" t="str">
        <f>VLOOKUP(D371, Team_Lookup!$A:$C, 2, FALSE)</f>
        <v>Kings XI Punjab</v>
      </c>
      <c r="AB371" t="str">
        <f>VLOOKUP(G371, Team_Lookup!$A:$C, 2, FALSE)</f>
        <v>Kings XI Punjab</v>
      </c>
      <c r="AC371" t="str">
        <f>VLOOKUP(N371, Team_Lookup!$A:$C, 2, FALSE)</f>
        <v>Kings XI Punjab</v>
      </c>
      <c r="AD371" t="str">
        <f t="shared" si="46"/>
        <v>Standard</v>
      </c>
      <c r="AE371" t="str">
        <f t="shared" si="47"/>
        <v>Chasing</v>
      </c>
      <c r="AF371">
        <f t="shared" si="48"/>
        <v>1</v>
      </c>
      <c r="AJ371" s="6"/>
    </row>
    <row r="372" spans="1:36" x14ac:dyDescent="0.35">
      <c r="A372">
        <v>598051</v>
      </c>
      <c r="B372" s="1">
        <v>41399</v>
      </c>
      <c r="C372">
        <v>7</v>
      </c>
      <c r="D372">
        <v>3</v>
      </c>
      <c r="E372">
        <v>6</v>
      </c>
      <c r="F372" t="s">
        <v>30</v>
      </c>
      <c r="G372">
        <v>7</v>
      </c>
      <c r="H372" t="s">
        <v>25</v>
      </c>
      <c r="I372">
        <v>0</v>
      </c>
      <c r="J372">
        <v>1</v>
      </c>
      <c r="K372">
        <v>0</v>
      </c>
      <c r="L372" t="s">
        <v>21</v>
      </c>
      <c r="M372">
        <v>60</v>
      </c>
      <c r="N372">
        <v>7</v>
      </c>
      <c r="O372">
        <v>357</v>
      </c>
      <c r="P372">
        <v>482</v>
      </c>
      <c r="Q372">
        <v>498</v>
      </c>
      <c r="R372" t="s">
        <v>31</v>
      </c>
      <c r="S372" t="s">
        <v>23</v>
      </c>
      <c r="T372" t="str">
        <f t="shared" si="41"/>
        <v>Wankhede Stadium</v>
      </c>
      <c r="U372" t="str">
        <f t="shared" si="42"/>
        <v>Mumbai</v>
      </c>
      <c r="V372" t="str">
        <f t="shared" si="43"/>
        <v>India</v>
      </c>
      <c r="W372">
        <f t="shared" si="44"/>
        <v>2013</v>
      </c>
      <c r="X372">
        <f t="shared" si="45"/>
        <v>5</v>
      </c>
      <c r="Y372" t="str">
        <f>VLOOKUP(C372, Team_Lookup!$A:$C, 2, FALSE)</f>
        <v>Mumbai Indians</v>
      </c>
      <c r="Z372" t="str">
        <f>VLOOKUP(C372, Team_Lookup!$A:$C, 3, FALSE)</f>
        <v>MI</v>
      </c>
      <c r="AA372" t="str">
        <f>VLOOKUP(D372, Team_Lookup!$A:$C, 2, FALSE)</f>
        <v>Chennai Super Kings</v>
      </c>
      <c r="AB372" t="str">
        <f>VLOOKUP(G372, Team_Lookup!$A:$C, 2, FALSE)</f>
        <v>Mumbai Indians</v>
      </c>
      <c r="AC372" t="str">
        <f>VLOOKUP(N372, Team_Lookup!$A:$C, 2, FALSE)</f>
        <v>Mumbai Indians</v>
      </c>
      <c r="AD372" t="str">
        <f t="shared" si="46"/>
        <v>Standard</v>
      </c>
      <c r="AE372" t="str">
        <f t="shared" si="47"/>
        <v>Defending</v>
      </c>
      <c r="AF372">
        <f t="shared" si="48"/>
        <v>1</v>
      </c>
      <c r="AJ372" s="6"/>
    </row>
    <row r="373" spans="1:36" x14ac:dyDescent="0.35">
      <c r="A373">
        <v>598052</v>
      </c>
      <c r="B373" s="1">
        <v>41399</v>
      </c>
      <c r="C373">
        <v>5</v>
      </c>
      <c r="D373">
        <v>10</v>
      </c>
      <c r="E373">
        <v>6</v>
      </c>
      <c r="F373" t="s">
        <v>34</v>
      </c>
      <c r="G373">
        <v>10</v>
      </c>
      <c r="H373" t="s">
        <v>25</v>
      </c>
      <c r="I373">
        <v>0</v>
      </c>
      <c r="J373">
        <v>1</v>
      </c>
      <c r="K373">
        <v>0</v>
      </c>
      <c r="L373" t="s">
        <v>28</v>
      </c>
      <c r="M373">
        <v>5</v>
      </c>
      <c r="N373">
        <v>5</v>
      </c>
      <c r="O373">
        <v>85</v>
      </c>
      <c r="P373">
        <v>499</v>
      </c>
      <c r="Q373">
        <v>518</v>
      </c>
      <c r="R373" t="s">
        <v>35</v>
      </c>
      <c r="S373" t="s">
        <v>23</v>
      </c>
      <c r="T373" t="str">
        <f t="shared" si="41"/>
        <v>Sawai Mansingh Stadium</v>
      </c>
      <c r="U373" t="str">
        <f t="shared" si="42"/>
        <v>Jaipur</v>
      </c>
      <c r="V373" t="str">
        <f t="shared" si="43"/>
        <v>India</v>
      </c>
      <c r="W373">
        <f t="shared" si="44"/>
        <v>2013</v>
      </c>
      <c r="X373">
        <f t="shared" si="45"/>
        <v>5</v>
      </c>
      <c r="Y373" t="str">
        <f>VLOOKUP(C373, Team_Lookup!$A:$C, 2, FALSE)</f>
        <v>Rajasthan Royals</v>
      </c>
      <c r="Z373" t="str">
        <f>VLOOKUP(C373, Team_Lookup!$A:$C, 3, FALSE)</f>
        <v>RR</v>
      </c>
      <c r="AA373" t="str">
        <f>VLOOKUP(D373, Team_Lookup!$A:$C, 2, FALSE)</f>
        <v>Pune Warriors</v>
      </c>
      <c r="AB373" t="str">
        <f>VLOOKUP(G373, Team_Lookup!$A:$C, 2, FALSE)</f>
        <v>Pune Warriors</v>
      </c>
      <c r="AC373" t="str">
        <f>VLOOKUP(N373, Team_Lookup!$A:$C, 2, FALSE)</f>
        <v>Rajasthan Royals</v>
      </c>
      <c r="AD373" t="str">
        <f t="shared" si="46"/>
        <v>Standard</v>
      </c>
      <c r="AE373" t="str">
        <f t="shared" si="47"/>
        <v>Chasing</v>
      </c>
      <c r="AF373">
        <f t="shared" si="48"/>
        <v>0</v>
      </c>
      <c r="AJ373" s="6"/>
    </row>
    <row r="374" spans="1:36" x14ac:dyDescent="0.35">
      <c r="A374">
        <v>598053</v>
      </c>
      <c r="B374" s="1">
        <v>41373</v>
      </c>
      <c r="C374">
        <v>2</v>
      </c>
      <c r="D374">
        <v>11</v>
      </c>
      <c r="E374">
        <v>6</v>
      </c>
      <c r="F374" t="s">
        <v>19</v>
      </c>
      <c r="G374">
        <v>11</v>
      </c>
      <c r="H374" t="s">
        <v>25</v>
      </c>
      <c r="I374">
        <v>0</v>
      </c>
      <c r="J374">
        <v>1</v>
      </c>
      <c r="K374">
        <v>0</v>
      </c>
      <c r="L374" t="s">
        <v>28</v>
      </c>
      <c r="M374">
        <v>7</v>
      </c>
      <c r="N374">
        <v>2</v>
      </c>
      <c r="O374">
        <v>8</v>
      </c>
      <c r="P374">
        <v>489</v>
      </c>
      <c r="Q374">
        <v>490</v>
      </c>
      <c r="R374" t="s">
        <v>22</v>
      </c>
      <c r="S374" t="s">
        <v>23</v>
      </c>
      <c r="T374" t="str">
        <f t="shared" si="41"/>
        <v>M Chinnaswamy Stadium</v>
      </c>
      <c r="U374" t="str">
        <f t="shared" si="42"/>
        <v>Bangalore</v>
      </c>
      <c r="V374" t="str">
        <f t="shared" si="43"/>
        <v>India</v>
      </c>
      <c r="W374">
        <f t="shared" si="44"/>
        <v>2013</v>
      </c>
      <c r="X374">
        <f t="shared" si="45"/>
        <v>4</v>
      </c>
      <c r="Y374" t="str">
        <f>VLOOKUP(C374, Team_Lookup!$A:$C, 2, FALSE)</f>
        <v>Royal Challengers Bangalore</v>
      </c>
      <c r="Z374" t="str">
        <f>VLOOKUP(C374, Team_Lookup!$A:$C, 3, FALSE)</f>
        <v>RCB</v>
      </c>
      <c r="AA374" t="str">
        <f>VLOOKUP(D374, Team_Lookup!$A:$C, 2, FALSE)</f>
        <v>Sunrisers Hyderabad</v>
      </c>
      <c r="AB374" t="str">
        <f>VLOOKUP(G374, Team_Lookup!$A:$C, 2, FALSE)</f>
        <v>Sunrisers Hyderabad</v>
      </c>
      <c r="AC374" t="str">
        <f>VLOOKUP(N374, Team_Lookup!$A:$C, 2, FALSE)</f>
        <v>Royal Challengers Bangalore</v>
      </c>
      <c r="AD374" t="str">
        <f t="shared" si="46"/>
        <v>Standard</v>
      </c>
      <c r="AE374" t="str">
        <f t="shared" si="47"/>
        <v>Chasing</v>
      </c>
      <c r="AF374">
        <f t="shared" si="48"/>
        <v>0</v>
      </c>
      <c r="AJ374" s="6"/>
    </row>
    <row r="375" spans="1:36" x14ac:dyDescent="0.35">
      <c r="A375">
        <v>598054</v>
      </c>
      <c r="B375" s="1">
        <v>41401</v>
      </c>
      <c r="C375">
        <v>5</v>
      </c>
      <c r="D375">
        <v>6</v>
      </c>
      <c r="E375">
        <v>6</v>
      </c>
      <c r="F375" t="s">
        <v>34</v>
      </c>
      <c r="G375">
        <v>6</v>
      </c>
      <c r="H375" t="s">
        <v>25</v>
      </c>
      <c r="I375">
        <v>0</v>
      </c>
      <c r="J375">
        <v>1</v>
      </c>
      <c r="K375">
        <v>0</v>
      </c>
      <c r="L375" t="s">
        <v>28</v>
      </c>
      <c r="M375">
        <v>9</v>
      </c>
      <c r="N375">
        <v>5</v>
      </c>
      <c r="O375">
        <v>85</v>
      </c>
      <c r="P375">
        <v>472</v>
      </c>
      <c r="Q375">
        <v>518</v>
      </c>
      <c r="R375" t="s">
        <v>35</v>
      </c>
      <c r="S375" t="s">
        <v>23</v>
      </c>
      <c r="T375" t="str">
        <f t="shared" si="41"/>
        <v>Sawai Mansingh Stadium</v>
      </c>
      <c r="U375" t="str">
        <f t="shared" si="42"/>
        <v>Jaipur</v>
      </c>
      <c r="V375" t="str">
        <f t="shared" si="43"/>
        <v>India</v>
      </c>
      <c r="W375">
        <f t="shared" si="44"/>
        <v>2013</v>
      </c>
      <c r="X375">
        <f t="shared" si="45"/>
        <v>5</v>
      </c>
      <c r="Y375" t="str">
        <f>VLOOKUP(C375, Team_Lookup!$A:$C, 2, FALSE)</f>
        <v>Rajasthan Royals</v>
      </c>
      <c r="Z375" t="str">
        <f>VLOOKUP(C375, Team_Lookup!$A:$C, 3, FALSE)</f>
        <v>RR</v>
      </c>
      <c r="AA375" t="str">
        <f>VLOOKUP(D375, Team_Lookup!$A:$C, 2, FALSE)</f>
        <v>Delhi Daredevils</v>
      </c>
      <c r="AB375" t="str">
        <f>VLOOKUP(G375, Team_Lookup!$A:$C, 2, FALSE)</f>
        <v>Delhi Daredevils</v>
      </c>
      <c r="AC375" t="str">
        <f>VLOOKUP(N375, Team_Lookup!$A:$C, 2, FALSE)</f>
        <v>Rajasthan Royals</v>
      </c>
      <c r="AD375" t="str">
        <f t="shared" si="46"/>
        <v>Standard</v>
      </c>
      <c r="AE375" t="str">
        <f t="shared" si="47"/>
        <v>Chasing</v>
      </c>
      <c r="AF375">
        <f t="shared" si="48"/>
        <v>0</v>
      </c>
      <c r="AJ375" s="6"/>
    </row>
    <row r="376" spans="1:36" x14ac:dyDescent="0.35">
      <c r="A376">
        <v>598055</v>
      </c>
      <c r="B376" s="1">
        <v>41401</v>
      </c>
      <c r="C376">
        <v>7</v>
      </c>
      <c r="D376">
        <v>1</v>
      </c>
      <c r="E376">
        <v>6</v>
      </c>
      <c r="F376" t="s">
        <v>30</v>
      </c>
      <c r="G376">
        <v>7</v>
      </c>
      <c r="H376" t="s">
        <v>25</v>
      </c>
      <c r="I376">
        <v>0</v>
      </c>
      <c r="J376">
        <v>1</v>
      </c>
      <c r="K376">
        <v>0</v>
      </c>
      <c r="L376" t="s">
        <v>21</v>
      </c>
      <c r="M376">
        <v>65</v>
      </c>
      <c r="N376">
        <v>7</v>
      </c>
      <c r="O376">
        <v>133</v>
      </c>
      <c r="P376">
        <v>482</v>
      </c>
      <c r="Q376">
        <v>489</v>
      </c>
      <c r="R376" t="s">
        <v>31</v>
      </c>
      <c r="S376" t="s">
        <v>23</v>
      </c>
      <c r="T376" t="str">
        <f t="shared" si="41"/>
        <v>Wankhede Stadium</v>
      </c>
      <c r="U376" t="str">
        <f t="shared" si="42"/>
        <v>Mumbai</v>
      </c>
      <c r="V376" t="str">
        <f t="shared" si="43"/>
        <v>India</v>
      </c>
      <c r="W376">
        <f t="shared" si="44"/>
        <v>2013</v>
      </c>
      <c r="X376">
        <f t="shared" si="45"/>
        <v>5</v>
      </c>
      <c r="Y376" t="str">
        <f>VLOOKUP(C376, Team_Lookup!$A:$C, 2, FALSE)</f>
        <v>Mumbai Indians</v>
      </c>
      <c r="Z376" t="str">
        <f>VLOOKUP(C376, Team_Lookup!$A:$C, 3, FALSE)</f>
        <v>MI</v>
      </c>
      <c r="AA376" t="str">
        <f>VLOOKUP(D376, Team_Lookup!$A:$C, 2, FALSE)</f>
        <v>Kolkata Knight Riders</v>
      </c>
      <c r="AB376" t="str">
        <f>VLOOKUP(G376, Team_Lookup!$A:$C, 2, FALSE)</f>
        <v>Mumbai Indians</v>
      </c>
      <c r="AC376" t="str">
        <f>VLOOKUP(N376, Team_Lookup!$A:$C, 2, FALSE)</f>
        <v>Mumbai Indians</v>
      </c>
      <c r="AD376" t="str">
        <f t="shared" si="46"/>
        <v>Standard</v>
      </c>
      <c r="AE376" t="str">
        <f t="shared" si="47"/>
        <v>Defending</v>
      </c>
      <c r="AF376">
        <f t="shared" si="48"/>
        <v>1</v>
      </c>
      <c r="AJ376" s="6"/>
    </row>
    <row r="377" spans="1:36" x14ac:dyDescent="0.35">
      <c r="A377">
        <v>598056</v>
      </c>
      <c r="B377" s="1">
        <v>41402</v>
      </c>
      <c r="C377">
        <v>11</v>
      </c>
      <c r="D377">
        <v>3</v>
      </c>
      <c r="E377">
        <v>6</v>
      </c>
      <c r="F377" t="s">
        <v>36</v>
      </c>
      <c r="G377">
        <v>11</v>
      </c>
      <c r="H377" t="s">
        <v>20</v>
      </c>
      <c r="I377">
        <v>0</v>
      </c>
      <c r="J377">
        <v>1</v>
      </c>
      <c r="K377">
        <v>0</v>
      </c>
      <c r="L377" t="s">
        <v>21</v>
      </c>
      <c r="M377">
        <v>77</v>
      </c>
      <c r="N377">
        <v>3</v>
      </c>
      <c r="O377">
        <v>21</v>
      </c>
      <c r="P377">
        <v>491</v>
      </c>
      <c r="Q377">
        <v>500</v>
      </c>
      <c r="R377" t="s">
        <v>37</v>
      </c>
      <c r="S377" t="s">
        <v>23</v>
      </c>
      <c r="T377" t="str">
        <f t="shared" si="41"/>
        <v>Rajiv Gandhi International Stadium, Uppal</v>
      </c>
      <c r="U377" t="str">
        <f t="shared" si="42"/>
        <v>Hyderabad</v>
      </c>
      <c r="V377" t="str">
        <f t="shared" si="43"/>
        <v>India</v>
      </c>
      <c r="W377">
        <f t="shared" si="44"/>
        <v>2013</v>
      </c>
      <c r="X377">
        <f t="shared" si="45"/>
        <v>5</v>
      </c>
      <c r="Y377" t="str">
        <f>VLOOKUP(C377, Team_Lookup!$A:$C, 2, FALSE)</f>
        <v>Sunrisers Hyderabad</v>
      </c>
      <c r="Z377" t="str">
        <f>VLOOKUP(C377, Team_Lookup!$A:$C, 3, FALSE)</f>
        <v>SRH</v>
      </c>
      <c r="AA377" t="str">
        <f>VLOOKUP(D377, Team_Lookup!$A:$C, 2, FALSE)</f>
        <v>Chennai Super Kings</v>
      </c>
      <c r="AB377" t="str">
        <f>VLOOKUP(G377, Team_Lookup!$A:$C, 2, FALSE)</f>
        <v>Sunrisers Hyderabad</v>
      </c>
      <c r="AC377" t="str">
        <f>VLOOKUP(N377, Team_Lookup!$A:$C, 2, FALSE)</f>
        <v>Chennai Super Kings</v>
      </c>
      <c r="AD377" t="str">
        <f t="shared" si="46"/>
        <v>Standard</v>
      </c>
      <c r="AE377" t="str">
        <f t="shared" si="47"/>
        <v>Defending</v>
      </c>
      <c r="AF377">
        <f t="shared" si="48"/>
        <v>0</v>
      </c>
      <c r="AJ377" s="6"/>
    </row>
    <row r="378" spans="1:36" x14ac:dyDescent="0.35">
      <c r="A378">
        <v>598057</v>
      </c>
      <c r="B378" s="1">
        <v>41403</v>
      </c>
      <c r="C378">
        <v>4</v>
      </c>
      <c r="D378">
        <v>5</v>
      </c>
      <c r="E378">
        <v>6</v>
      </c>
      <c r="F378" t="s">
        <v>24</v>
      </c>
      <c r="G378">
        <v>5</v>
      </c>
      <c r="H378" t="s">
        <v>20</v>
      </c>
      <c r="I378">
        <v>0</v>
      </c>
      <c r="J378">
        <v>1</v>
      </c>
      <c r="K378">
        <v>0</v>
      </c>
      <c r="L378" t="s">
        <v>28</v>
      </c>
      <c r="M378">
        <v>8</v>
      </c>
      <c r="N378">
        <v>5</v>
      </c>
      <c r="O378">
        <v>309</v>
      </c>
      <c r="P378">
        <v>482</v>
      </c>
      <c r="Q378">
        <v>489</v>
      </c>
      <c r="R378" t="s">
        <v>26</v>
      </c>
      <c r="S378" t="s">
        <v>23</v>
      </c>
      <c r="T378" t="str">
        <f t="shared" si="41"/>
        <v>Punjab Cricket Association Stadium, Mohali</v>
      </c>
      <c r="U378" t="str">
        <f t="shared" si="42"/>
        <v>Chandigarh</v>
      </c>
      <c r="V378" t="str">
        <f t="shared" si="43"/>
        <v>India</v>
      </c>
      <c r="W378">
        <f t="shared" si="44"/>
        <v>2013</v>
      </c>
      <c r="X378">
        <f t="shared" si="45"/>
        <v>5</v>
      </c>
      <c r="Y378" t="str">
        <f>VLOOKUP(C378, Team_Lookup!$A:$C, 2, FALSE)</f>
        <v>Kings XI Punjab</v>
      </c>
      <c r="Z378" t="str">
        <f>VLOOKUP(C378, Team_Lookup!$A:$C, 3, FALSE)</f>
        <v>KXIP</v>
      </c>
      <c r="AA378" t="str">
        <f>VLOOKUP(D378, Team_Lookup!$A:$C, 2, FALSE)</f>
        <v>Rajasthan Royals</v>
      </c>
      <c r="AB378" t="str">
        <f>VLOOKUP(G378, Team_Lookup!$A:$C, 2, FALSE)</f>
        <v>Rajasthan Royals</v>
      </c>
      <c r="AC378" t="str">
        <f>VLOOKUP(N378, Team_Lookup!$A:$C, 2, FALSE)</f>
        <v>Rajasthan Royals</v>
      </c>
      <c r="AD378" t="str">
        <f t="shared" si="46"/>
        <v>Standard</v>
      </c>
      <c r="AE378" t="str">
        <f t="shared" si="47"/>
        <v>Chasing</v>
      </c>
      <c r="AF378">
        <f t="shared" si="48"/>
        <v>1</v>
      </c>
      <c r="AJ378" s="6"/>
    </row>
    <row r="379" spans="1:36" x14ac:dyDescent="0.35">
      <c r="A379">
        <v>598058</v>
      </c>
      <c r="B379" s="1">
        <v>41403</v>
      </c>
      <c r="C379">
        <v>10</v>
      </c>
      <c r="D379">
        <v>1</v>
      </c>
      <c r="E379">
        <v>6</v>
      </c>
      <c r="F379" t="s">
        <v>76</v>
      </c>
      <c r="G379">
        <v>1</v>
      </c>
      <c r="H379" t="s">
        <v>25</v>
      </c>
      <c r="I379">
        <v>0</v>
      </c>
      <c r="J379">
        <v>1</v>
      </c>
      <c r="K379">
        <v>0</v>
      </c>
      <c r="L379" t="s">
        <v>21</v>
      </c>
      <c r="M379">
        <v>46</v>
      </c>
      <c r="N379">
        <v>1</v>
      </c>
      <c r="O379">
        <v>40</v>
      </c>
      <c r="P379">
        <v>470</v>
      </c>
      <c r="Q379">
        <v>483</v>
      </c>
      <c r="R379" t="s">
        <v>77</v>
      </c>
      <c r="S379" t="s">
        <v>23</v>
      </c>
      <c r="T379" t="str">
        <f t="shared" si="41"/>
        <v>Subrata Roy Sahara Stadium</v>
      </c>
      <c r="U379" t="str">
        <f t="shared" si="42"/>
        <v>Pune</v>
      </c>
      <c r="V379" t="str">
        <f t="shared" si="43"/>
        <v>India</v>
      </c>
      <c r="W379">
        <f t="shared" si="44"/>
        <v>2013</v>
      </c>
      <c r="X379">
        <f t="shared" si="45"/>
        <v>5</v>
      </c>
      <c r="Y379" t="str">
        <f>VLOOKUP(C379, Team_Lookup!$A:$C, 2, FALSE)</f>
        <v>Pune Warriors</v>
      </c>
      <c r="Z379" t="str">
        <f>VLOOKUP(C379, Team_Lookup!$A:$C, 3, FALSE)</f>
        <v>PW</v>
      </c>
      <c r="AA379" t="str">
        <f>VLOOKUP(D379, Team_Lookup!$A:$C, 2, FALSE)</f>
        <v>Kolkata Knight Riders</v>
      </c>
      <c r="AB379" t="str">
        <f>VLOOKUP(G379, Team_Lookup!$A:$C, 2, FALSE)</f>
        <v>Kolkata Knight Riders</v>
      </c>
      <c r="AC379" t="str">
        <f>VLOOKUP(N379, Team_Lookup!$A:$C, 2, FALSE)</f>
        <v>Kolkata Knight Riders</v>
      </c>
      <c r="AD379" t="str">
        <f t="shared" si="46"/>
        <v>Standard</v>
      </c>
      <c r="AE379" t="str">
        <f t="shared" si="47"/>
        <v>Defending</v>
      </c>
      <c r="AF379">
        <f t="shared" si="48"/>
        <v>1</v>
      </c>
      <c r="AJ379" s="6"/>
    </row>
    <row r="380" spans="1:36" x14ac:dyDescent="0.35">
      <c r="A380">
        <v>598059</v>
      </c>
      <c r="B380" s="1">
        <v>41404</v>
      </c>
      <c r="C380">
        <v>6</v>
      </c>
      <c r="D380">
        <v>2</v>
      </c>
      <c r="E380">
        <v>6</v>
      </c>
      <c r="F380" t="s">
        <v>27</v>
      </c>
      <c r="G380">
        <v>6</v>
      </c>
      <c r="H380" t="s">
        <v>20</v>
      </c>
      <c r="I380">
        <v>0</v>
      </c>
      <c r="J380">
        <v>1</v>
      </c>
      <c r="K380">
        <v>0</v>
      </c>
      <c r="L380" t="s">
        <v>21</v>
      </c>
      <c r="M380">
        <v>4</v>
      </c>
      <c r="N380">
        <v>2</v>
      </c>
      <c r="O380">
        <v>346</v>
      </c>
      <c r="P380">
        <v>500</v>
      </c>
      <c r="Q380">
        <v>503</v>
      </c>
      <c r="R380" t="s">
        <v>29</v>
      </c>
      <c r="S380" t="s">
        <v>23</v>
      </c>
      <c r="T380" t="str">
        <f t="shared" si="41"/>
        <v>Feroz Shah Kotla</v>
      </c>
      <c r="U380" t="str">
        <f t="shared" si="42"/>
        <v>Delhi</v>
      </c>
      <c r="V380" t="str">
        <f t="shared" si="43"/>
        <v>India</v>
      </c>
      <c r="W380">
        <f t="shared" si="44"/>
        <v>2013</v>
      </c>
      <c r="X380">
        <f t="shared" si="45"/>
        <v>5</v>
      </c>
      <c r="Y380" t="str">
        <f>VLOOKUP(C380, Team_Lookup!$A:$C, 2, FALSE)</f>
        <v>Delhi Daredevils</v>
      </c>
      <c r="Z380" t="str">
        <f>VLOOKUP(C380, Team_Lookup!$A:$C, 3, FALSE)</f>
        <v>DD</v>
      </c>
      <c r="AA380" t="str">
        <f>VLOOKUP(D380, Team_Lookup!$A:$C, 2, FALSE)</f>
        <v>Royal Challengers Bangalore</v>
      </c>
      <c r="AB380" t="str">
        <f>VLOOKUP(G380, Team_Lookup!$A:$C, 2, FALSE)</f>
        <v>Delhi Daredevils</v>
      </c>
      <c r="AC380" t="str">
        <f>VLOOKUP(N380, Team_Lookup!$A:$C, 2, FALSE)</f>
        <v>Royal Challengers Bangalore</v>
      </c>
      <c r="AD380" t="str">
        <f t="shared" si="46"/>
        <v>Standard</v>
      </c>
      <c r="AE380" t="str">
        <f t="shared" si="47"/>
        <v>Defending</v>
      </c>
      <c r="AF380">
        <f t="shared" si="48"/>
        <v>0</v>
      </c>
      <c r="AJ380" s="6"/>
    </row>
    <row r="381" spans="1:36" x14ac:dyDescent="0.35">
      <c r="A381">
        <v>598060</v>
      </c>
      <c r="B381" s="1">
        <v>41405</v>
      </c>
      <c r="C381">
        <v>10</v>
      </c>
      <c r="D381">
        <v>7</v>
      </c>
      <c r="E381">
        <v>6</v>
      </c>
      <c r="F381" t="s">
        <v>76</v>
      </c>
      <c r="G381">
        <v>10</v>
      </c>
      <c r="H381" t="s">
        <v>25</v>
      </c>
      <c r="I381">
        <v>0</v>
      </c>
      <c r="J381">
        <v>1</v>
      </c>
      <c r="K381">
        <v>0</v>
      </c>
      <c r="L381" t="s">
        <v>28</v>
      </c>
      <c r="M381">
        <v>5</v>
      </c>
      <c r="N381">
        <v>7</v>
      </c>
      <c r="O381">
        <v>357</v>
      </c>
      <c r="P381">
        <v>470</v>
      </c>
      <c r="Q381">
        <v>495</v>
      </c>
      <c r="R381" t="s">
        <v>77</v>
      </c>
      <c r="S381" t="s">
        <v>23</v>
      </c>
      <c r="T381" t="str">
        <f t="shared" si="41"/>
        <v>Subrata Roy Sahara Stadium</v>
      </c>
      <c r="U381" t="str">
        <f t="shared" si="42"/>
        <v>Pune</v>
      </c>
      <c r="V381" t="str">
        <f t="shared" si="43"/>
        <v>India</v>
      </c>
      <c r="W381">
        <f t="shared" si="44"/>
        <v>2013</v>
      </c>
      <c r="X381">
        <f t="shared" si="45"/>
        <v>5</v>
      </c>
      <c r="Y381" t="str">
        <f>VLOOKUP(C381, Team_Lookup!$A:$C, 2, FALSE)</f>
        <v>Pune Warriors</v>
      </c>
      <c r="Z381" t="str">
        <f>VLOOKUP(C381, Team_Lookup!$A:$C, 3, FALSE)</f>
        <v>PW</v>
      </c>
      <c r="AA381" t="str">
        <f>VLOOKUP(D381, Team_Lookup!$A:$C, 2, FALSE)</f>
        <v>Mumbai Indians</v>
      </c>
      <c r="AB381" t="str">
        <f>VLOOKUP(G381, Team_Lookup!$A:$C, 2, FALSE)</f>
        <v>Pune Warriors</v>
      </c>
      <c r="AC381" t="str">
        <f>VLOOKUP(N381, Team_Lookup!$A:$C, 2, FALSE)</f>
        <v>Mumbai Indians</v>
      </c>
      <c r="AD381" t="str">
        <f t="shared" si="46"/>
        <v>Standard</v>
      </c>
      <c r="AE381" t="str">
        <f t="shared" si="47"/>
        <v>Chasing</v>
      </c>
      <c r="AF381">
        <f t="shared" si="48"/>
        <v>0</v>
      </c>
      <c r="AJ381" s="6"/>
    </row>
    <row r="382" spans="1:36" x14ac:dyDescent="0.35">
      <c r="A382">
        <v>598061</v>
      </c>
      <c r="B382" s="1">
        <v>41405</v>
      </c>
      <c r="C382">
        <v>4</v>
      </c>
      <c r="D382">
        <v>11</v>
      </c>
      <c r="E382">
        <v>6</v>
      </c>
      <c r="F382" t="s">
        <v>24</v>
      </c>
      <c r="G382">
        <v>4</v>
      </c>
      <c r="H382" t="s">
        <v>20</v>
      </c>
      <c r="I382">
        <v>0</v>
      </c>
      <c r="J382">
        <v>1</v>
      </c>
      <c r="K382">
        <v>0</v>
      </c>
      <c r="L382" t="s">
        <v>21</v>
      </c>
      <c r="M382">
        <v>30</v>
      </c>
      <c r="N382">
        <v>11</v>
      </c>
      <c r="O382">
        <v>17</v>
      </c>
      <c r="P382">
        <v>491</v>
      </c>
      <c r="Q382">
        <v>518</v>
      </c>
      <c r="R382" t="s">
        <v>26</v>
      </c>
      <c r="S382" t="s">
        <v>23</v>
      </c>
      <c r="T382" t="str">
        <f t="shared" si="41"/>
        <v>Punjab Cricket Association Stadium, Mohali</v>
      </c>
      <c r="U382" t="str">
        <f t="shared" si="42"/>
        <v>Chandigarh</v>
      </c>
      <c r="V382" t="str">
        <f t="shared" si="43"/>
        <v>India</v>
      </c>
      <c r="W382">
        <f t="shared" si="44"/>
        <v>2013</v>
      </c>
      <c r="X382">
        <f t="shared" si="45"/>
        <v>5</v>
      </c>
      <c r="Y382" t="str">
        <f>VLOOKUP(C382, Team_Lookup!$A:$C, 2, FALSE)</f>
        <v>Kings XI Punjab</v>
      </c>
      <c r="Z382" t="str">
        <f>VLOOKUP(C382, Team_Lookup!$A:$C, 3, FALSE)</f>
        <v>KXIP</v>
      </c>
      <c r="AA382" t="str">
        <f>VLOOKUP(D382, Team_Lookup!$A:$C, 2, FALSE)</f>
        <v>Sunrisers Hyderabad</v>
      </c>
      <c r="AB382" t="str">
        <f>VLOOKUP(G382, Team_Lookup!$A:$C, 2, FALSE)</f>
        <v>Kings XI Punjab</v>
      </c>
      <c r="AC382" t="str">
        <f>VLOOKUP(N382, Team_Lookup!$A:$C, 2, FALSE)</f>
        <v>Sunrisers Hyderabad</v>
      </c>
      <c r="AD382" t="str">
        <f t="shared" si="46"/>
        <v>Standard</v>
      </c>
      <c r="AE382" t="str">
        <f t="shared" si="47"/>
        <v>Defending</v>
      </c>
      <c r="AF382">
        <f t="shared" si="48"/>
        <v>0</v>
      </c>
      <c r="AJ382" s="6"/>
    </row>
    <row r="383" spans="1:36" x14ac:dyDescent="0.35">
      <c r="A383">
        <v>598062</v>
      </c>
      <c r="B383" s="1">
        <v>41406</v>
      </c>
      <c r="C383">
        <v>1</v>
      </c>
      <c r="D383">
        <v>2</v>
      </c>
      <c r="E383">
        <v>6</v>
      </c>
      <c r="F383" t="s">
        <v>80</v>
      </c>
      <c r="G383">
        <v>1</v>
      </c>
      <c r="H383" t="s">
        <v>20</v>
      </c>
      <c r="I383">
        <v>0</v>
      </c>
      <c r="J383">
        <v>1</v>
      </c>
      <c r="K383">
        <v>0</v>
      </c>
      <c r="L383" t="s">
        <v>28</v>
      </c>
      <c r="M383">
        <v>5</v>
      </c>
      <c r="N383">
        <v>1</v>
      </c>
      <c r="O383">
        <v>9</v>
      </c>
      <c r="P383">
        <v>500</v>
      </c>
      <c r="Q383">
        <v>503</v>
      </c>
      <c r="R383" t="s">
        <v>81</v>
      </c>
      <c r="S383" t="s">
        <v>23</v>
      </c>
      <c r="T383" t="str">
        <f t="shared" si="41"/>
        <v>Jsca International Stadium Complex</v>
      </c>
      <c r="U383" t="str">
        <f t="shared" si="42"/>
        <v>Ranchi</v>
      </c>
      <c r="V383" t="str">
        <f t="shared" si="43"/>
        <v>India</v>
      </c>
      <c r="W383">
        <f t="shared" si="44"/>
        <v>2013</v>
      </c>
      <c r="X383">
        <f t="shared" si="45"/>
        <v>5</v>
      </c>
      <c r="Y383" t="str">
        <f>VLOOKUP(C383, Team_Lookup!$A:$C, 2, FALSE)</f>
        <v>Kolkata Knight Riders</v>
      </c>
      <c r="Z383" t="str">
        <f>VLOOKUP(C383, Team_Lookup!$A:$C, 3, FALSE)</f>
        <v>KKR</v>
      </c>
      <c r="AA383" t="str">
        <f>VLOOKUP(D383, Team_Lookup!$A:$C, 2, FALSE)</f>
        <v>Royal Challengers Bangalore</v>
      </c>
      <c r="AB383" t="str">
        <f>VLOOKUP(G383, Team_Lookup!$A:$C, 2, FALSE)</f>
        <v>Kolkata Knight Riders</v>
      </c>
      <c r="AC383" t="str">
        <f>VLOOKUP(N383, Team_Lookup!$A:$C, 2, FALSE)</f>
        <v>Kolkata Knight Riders</v>
      </c>
      <c r="AD383" t="str">
        <f t="shared" si="46"/>
        <v>Standard</v>
      </c>
      <c r="AE383" t="str">
        <f t="shared" si="47"/>
        <v>Chasing</v>
      </c>
      <c r="AF383">
        <f t="shared" si="48"/>
        <v>1</v>
      </c>
      <c r="AJ383" s="6"/>
    </row>
    <row r="384" spans="1:36" x14ac:dyDescent="0.35">
      <c r="A384">
        <v>598063</v>
      </c>
      <c r="B384" s="1">
        <v>41406</v>
      </c>
      <c r="C384">
        <v>5</v>
      </c>
      <c r="D384">
        <v>3</v>
      </c>
      <c r="E384">
        <v>6</v>
      </c>
      <c r="F384" t="s">
        <v>34</v>
      </c>
      <c r="G384">
        <v>5</v>
      </c>
      <c r="H384" t="s">
        <v>20</v>
      </c>
      <c r="I384">
        <v>0</v>
      </c>
      <c r="J384">
        <v>1</v>
      </c>
      <c r="K384">
        <v>0</v>
      </c>
      <c r="L384" t="s">
        <v>28</v>
      </c>
      <c r="M384">
        <v>5</v>
      </c>
      <c r="N384">
        <v>5</v>
      </c>
      <c r="O384">
        <v>32</v>
      </c>
      <c r="P384">
        <v>482</v>
      </c>
      <c r="Q384">
        <v>498</v>
      </c>
      <c r="R384" t="s">
        <v>35</v>
      </c>
      <c r="S384" t="s">
        <v>23</v>
      </c>
      <c r="T384" t="str">
        <f t="shared" si="41"/>
        <v>Sawai Mansingh Stadium</v>
      </c>
      <c r="U384" t="str">
        <f t="shared" si="42"/>
        <v>Jaipur</v>
      </c>
      <c r="V384" t="str">
        <f t="shared" si="43"/>
        <v>India</v>
      </c>
      <c r="W384">
        <f t="shared" si="44"/>
        <v>2013</v>
      </c>
      <c r="X384">
        <f t="shared" si="45"/>
        <v>5</v>
      </c>
      <c r="Y384" t="str">
        <f>VLOOKUP(C384, Team_Lookup!$A:$C, 2, FALSE)</f>
        <v>Rajasthan Royals</v>
      </c>
      <c r="Z384" t="str">
        <f>VLOOKUP(C384, Team_Lookup!$A:$C, 3, FALSE)</f>
        <v>RR</v>
      </c>
      <c r="AA384" t="str">
        <f>VLOOKUP(D384, Team_Lookup!$A:$C, 2, FALSE)</f>
        <v>Chennai Super Kings</v>
      </c>
      <c r="AB384" t="str">
        <f>VLOOKUP(G384, Team_Lookup!$A:$C, 2, FALSE)</f>
        <v>Rajasthan Royals</v>
      </c>
      <c r="AC384" t="str">
        <f>VLOOKUP(N384, Team_Lookup!$A:$C, 2, FALSE)</f>
        <v>Rajasthan Royals</v>
      </c>
      <c r="AD384" t="str">
        <f t="shared" si="46"/>
        <v>Standard</v>
      </c>
      <c r="AE384" t="str">
        <f t="shared" si="47"/>
        <v>Chasing</v>
      </c>
      <c r="AF384">
        <f t="shared" si="48"/>
        <v>1</v>
      </c>
      <c r="AJ384" s="6"/>
    </row>
    <row r="385" spans="1:36" x14ac:dyDescent="0.35">
      <c r="A385">
        <v>598064</v>
      </c>
      <c r="B385" s="1">
        <v>41387</v>
      </c>
      <c r="C385">
        <v>6</v>
      </c>
      <c r="D385">
        <v>4</v>
      </c>
      <c r="E385">
        <v>6</v>
      </c>
      <c r="F385" t="s">
        <v>27</v>
      </c>
      <c r="G385">
        <v>4</v>
      </c>
      <c r="H385" t="s">
        <v>20</v>
      </c>
      <c r="I385">
        <v>0</v>
      </c>
      <c r="J385">
        <v>1</v>
      </c>
      <c r="K385">
        <v>0</v>
      </c>
      <c r="L385" t="s">
        <v>28</v>
      </c>
      <c r="M385">
        <v>5</v>
      </c>
      <c r="N385">
        <v>4</v>
      </c>
      <c r="O385">
        <v>256</v>
      </c>
      <c r="P385">
        <v>496</v>
      </c>
      <c r="Q385">
        <v>503</v>
      </c>
      <c r="R385" t="s">
        <v>29</v>
      </c>
      <c r="S385" t="s">
        <v>23</v>
      </c>
      <c r="T385" t="str">
        <f t="shared" si="41"/>
        <v>Feroz Shah Kotla</v>
      </c>
      <c r="U385" t="str">
        <f t="shared" si="42"/>
        <v>Delhi</v>
      </c>
      <c r="V385" t="str">
        <f t="shared" si="43"/>
        <v>India</v>
      </c>
      <c r="W385">
        <f t="shared" si="44"/>
        <v>2013</v>
      </c>
      <c r="X385">
        <f t="shared" si="45"/>
        <v>4</v>
      </c>
      <c r="Y385" t="str">
        <f>VLOOKUP(C385, Team_Lookup!$A:$C, 2, FALSE)</f>
        <v>Delhi Daredevils</v>
      </c>
      <c r="Z385" t="str">
        <f>VLOOKUP(C385, Team_Lookup!$A:$C, 3, FALSE)</f>
        <v>DD</v>
      </c>
      <c r="AA385" t="str">
        <f>VLOOKUP(D385, Team_Lookup!$A:$C, 2, FALSE)</f>
        <v>Kings XI Punjab</v>
      </c>
      <c r="AB385" t="str">
        <f>VLOOKUP(G385, Team_Lookup!$A:$C, 2, FALSE)</f>
        <v>Kings XI Punjab</v>
      </c>
      <c r="AC385" t="str">
        <f>VLOOKUP(N385, Team_Lookup!$A:$C, 2, FALSE)</f>
        <v>Kings XI Punjab</v>
      </c>
      <c r="AD385" t="str">
        <f t="shared" si="46"/>
        <v>Standard</v>
      </c>
      <c r="AE385" t="str">
        <f t="shared" si="47"/>
        <v>Chasing</v>
      </c>
      <c r="AF385">
        <f t="shared" si="48"/>
        <v>1</v>
      </c>
      <c r="AJ385" s="6"/>
    </row>
    <row r="386" spans="1:36" x14ac:dyDescent="0.35">
      <c r="A386">
        <v>598065</v>
      </c>
      <c r="B386" s="1">
        <v>41407</v>
      </c>
      <c r="C386">
        <v>7</v>
      </c>
      <c r="D386">
        <v>11</v>
      </c>
      <c r="E386">
        <v>6</v>
      </c>
      <c r="F386" t="s">
        <v>30</v>
      </c>
      <c r="G386">
        <v>11</v>
      </c>
      <c r="H386" t="s">
        <v>25</v>
      </c>
      <c r="I386">
        <v>0</v>
      </c>
      <c r="J386">
        <v>1</v>
      </c>
      <c r="K386">
        <v>0</v>
      </c>
      <c r="L386" t="s">
        <v>28</v>
      </c>
      <c r="M386">
        <v>7</v>
      </c>
      <c r="N386">
        <v>7</v>
      </c>
      <c r="O386">
        <v>221</v>
      </c>
      <c r="P386">
        <v>495</v>
      </c>
      <c r="Q386">
        <v>490</v>
      </c>
      <c r="R386" t="s">
        <v>31</v>
      </c>
      <c r="S386" t="s">
        <v>23</v>
      </c>
      <c r="T386" t="str">
        <f t="shared" si="41"/>
        <v>Wankhede Stadium</v>
      </c>
      <c r="U386" t="str">
        <f t="shared" si="42"/>
        <v>Mumbai</v>
      </c>
      <c r="V386" t="str">
        <f t="shared" si="43"/>
        <v>India</v>
      </c>
      <c r="W386">
        <f t="shared" si="44"/>
        <v>2013</v>
      </c>
      <c r="X386">
        <f t="shared" si="45"/>
        <v>5</v>
      </c>
      <c r="Y386" t="str">
        <f>VLOOKUP(C386, Team_Lookup!$A:$C, 2, FALSE)</f>
        <v>Mumbai Indians</v>
      </c>
      <c r="Z386" t="str">
        <f>VLOOKUP(C386, Team_Lookup!$A:$C, 3, FALSE)</f>
        <v>MI</v>
      </c>
      <c r="AA386" t="str">
        <f>VLOOKUP(D386, Team_Lookup!$A:$C, 2, FALSE)</f>
        <v>Sunrisers Hyderabad</v>
      </c>
      <c r="AB386" t="str">
        <f>VLOOKUP(G386, Team_Lookup!$A:$C, 2, FALSE)</f>
        <v>Sunrisers Hyderabad</v>
      </c>
      <c r="AC386" t="str">
        <f>VLOOKUP(N386, Team_Lookup!$A:$C, 2, FALSE)</f>
        <v>Mumbai Indians</v>
      </c>
      <c r="AD386" t="str">
        <f t="shared" si="46"/>
        <v>Standard</v>
      </c>
      <c r="AE386" t="str">
        <f t="shared" si="47"/>
        <v>Chasing</v>
      </c>
      <c r="AF386">
        <f t="shared" si="48"/>
        <v>0</v>
      </c>
      <c r="AJ386" s="6"/>
    </row>
    <row r="387" spans="1:36" x14ac:dyDescent="0.35">
      <c r="A387">
        <v>598066</v>
      </c>
      <c r="B387" s="1">
        <v>41409</v>
      </c>
      <c r="C387">
        <v>1</v>
      </c>
      <c r="D387">
        <v>10</v>
      </c>
      <c r="E387">
        <v>6</v>
      </c>
      <c r="F387" t="s">
        <v>80</v>
      </c>
      <c r="G387">
        <v>1</v>
      </c>
      <c r="H387" t="s">
        <v>20</v>
      </c>
      <c r="I387">
        <v>0</v>
      </c>
      <c r="J387">
        <v>1</v>
      </c>
      <c r="K387">
        <v>0</v>
      </c>
      <c r="L387" t="s">
        <v>21</v>
      </c>
      <c r="M387">
        <v>7</v>
      </c>
      <c r="N387">
        <v>10</v>
      </c>
      <c r="O387">
        <v>96</v>
      </c>
      <c r="P387">
        <v>500</v>
      </c>
      <c r="Q387">
        <v>503</v>
      </c>
      <c r="R387" t="s">
        <v>81</v>
      </c>
      <c r="S387" t="s">
        <v>23</v>
      </c>
      <c r="T387" t="str">
        <f t="shared" ref="T387:T450" si="49">PROPER(TRIM(F387))</f>
        <v>Jsca International Stadium Complex</v>
      </c>
      <c r="U387" t="str">
        <f t="shared" ref="U387:U450" si="50">PROPER(TRIM(R387))</f>
        <v>Ranchi</v>
      </c>
      <c r="V387" t="str">
        <f t="shared" ref="V387:V450" si="51">PROPER(TRIM(S387))</f>
        <v>India</v>
      </c>
      <c r="W387">
        <f t="shared" ref="W387:W450" si="52">YEAR(B387)</f>
        <v>2013</v>
      </c>
      <c r="X387">
        <f t="shared" ref="X387:X450" si="53">MONTH(B387)</f>
        <v>5</v>
      </c>
      <c r="Y387" t="str">
        <f>VLOOKUP(C387, Team_Lookup!$A:$C, 2, FALSE)</f>
        <v>Kolkata Knight Riders</v>
      </c>
      <c r="Z387" t="str">
        <f>VLOOKUP(C387, Team_Lookup!$A:$C, 3, FALSE)</f>
        <v>KKR</v>
      </c>
      <c r="AA387" t="str">
        <f>VLOOKUP(D387, Team_Lookup!$A:$C, 2, FALSE)</f>
        <v>Pune Warriors</v>
      </c>
      <c r="AB387" t="str">
        <f>VLOOKUP(G387, Team_Lookup!$A:$C, 2, FALSE)</f>
        <v>Kolkata Knight Riders</v>
      </c>
      <c r="AC387" t="str">
        <f>VLOOKUP(N387, Team_Lookup!$A:$C, 2, FALSE)</f>
        <v>Pune Warriors</v>
      </c>
      <c r="AD387" t="str">
        <f t="shared" ref="AD387:AD450" si="54">IF(OR(J387=0, OR(L387="Tie", L387="No Result")), "Non-Standard", "Standard")</f>
        <v>Standard</v>
      </c>
      <c r="AE387" t="str">
        <f t="shared" ref="AE387:AE450" si="55">IF(AND(J387=1, L387="by wickets"), "Chasing",
   IF(AND(J387=1, L387="by runs"), "Defending", "Other"))</f>
        <v>Defending</v>
      </c>
      <c r="AF387">
        <f t="shared" ref="AF387:AF450" si="56">IF(G387=N387,1,0)</f>
        <v>0</v>
      </c>
      <c r="AJ387" s="6"/>
    </row>
    <row r="388" spans="1:36" x14ac:dyDescent="0.35">
      <c r="A388">
        <v>598067</v>
      </c>
      <c r="B388" s="1">
        <v>41408</v>
      </c>
      <c r="C388">
        <v>3</v>
      </c>
      <c r="D388">
        <v>6</v>
      </c>
      <c r="E388">
        <v>6</v>
      </c>
      <c r="F388" t="s">
        <v>38</v>
      </c>
      <c r="G388">
        <v>3</v>
      </c>
      <c r="H388" t="s">
        <v>25</v>
      </c>
      <c r="I388">
        <v>0</v>
      </c>
      <c r="J388">
        <v>1</v>
      </c>
      <c r="K388">
        <v>0</v>
      </c>
      <c r="L388" t="s">
        <v>21</v>
      </c>
      <c r="M388">
        <v>33</v>
      </c>
      <c r="N388">
        <v>3</v>
      </c>
      <c r="O388">
        <v>20</v>
      </c>
      <c r="P388">
        <v>499</v>
      </c>
      <c r="Q388">
        <v>518</v>
      </c>
      <c r="R388" t="s">
        <v>39</v>
      </c>
      <c r="S388" t="s">
        <v>23</v>
      </c>
      <c r="T388" t="str">
        <f t="shared" si="49"/>
        <v>Ma Chidambaram Stadium, Chepauk</v>
      </c>
      <c r="U388" t="str">
        <f t="shared" si="50"/>
        <v>Chennai</v>
      </c>
      <c r="V388" t="str">
        <f t="shared" si="51"/>
        <v>India</v>
      </c>
      <c r="W388">
        <f t="shared" si="52"/>
        <v>2013</v>
      </c>
      <c r="X388">
        <f t="shared" si="53"/>
        <v>5</v>
      </c>
      <c r="Y388" t="str">
        <f>VLOOKUP(C388, Team_Lookup!$A:$C, 2, FALSE)</f>
        <v>Chennai Super Kings</v>
      </c>
      <c r="Z388" t="str">
        <f>VLOOKUP(C388, Team_Lookup!$A:$C, 3, FALSE)</f>
        <v>CSK</v>
      </c>
      <c r="AA388" t="str">
        <f>VLOOKUP(D388, Team_Lookup!$A:$C, 2, FALSE)</f>
        <v>Delhi Daredevils</v>
      </c>
      <c r="AB388" t="str">
        <f>VLOOKUP(G388, Team_Lookup!$A:$C, 2, FALSE)</f>
        <v>Chennai Super Kings</v>
      </c>
      <c r="AC388" t="str">
        <f>VLOOKUP(N388, Team_Lookup!$A:$C, 2, FALSE)</f>
        <v>Chennai Super Kings</v>
      </c>
      <c r="AD388" t="str">
        <f t="shared" si="54"/>
        <v>Standard</v>
      </c>
      <c r="AE388" t="str">
        <f t="shared" si="55"/>
        <v>Defending</v>
      </c>
      <c r="AF388">
        <f t="shared" si="56"/>
        <v>1</v>
      </c>
      <c r="AJ388" s="6"/>
    </row>
    <row r="389" spans="1:36" x14ac:dyDescent="0.35">
      <c r="A389">
        <v>598068</v>
      </c>
      <c r="B389" s="1">
        <v>41409</v>
      </c>
      <c r="C389">
        <v>7</v>
      </c>
      <c r="D389">
        <v>5</v>
      </c>
      <c r="E389">
        <v>6</v>
      </c>
      <c r="F389" t="s">
        <v>30</v>
      </c>
      <c r="G389">
        <v>5</v>
      </c>
      <c r="H389" t="s">
        <v>20</v>
      </c>
      <c r="I389">
        <v>0</v>
      </c>
      <c r="J389">
        <v>1</v>
      </c>
      <c r="K389">
        <v>0</v>
      </c>
      <c r="L389" t="s">
        <v>21</v>
      </c>
      <c r="M389">
        <v>14</v>
      </c>
      <c r="N389">
        <v>7</v>
      </c>
      <c r="O389">
        <v>207</v>
      </c>
      <c r="P389">
        <v>470</v>
      </c>
      <c r="Q389">
        <v>483</v>
      </c>
      <c r="R389" t="s">
        <v>31</v>
      </c>
      <c r="S389" t="s">
        <v>23</v>
      </c>
      <c r="T389" t="str">
        <f t="shared" si="49"/>
        <v>Wankhede Stadium</v>
      </c>
      <c r="U389" t="str">
        <f t="shared" si="50"/>
        <v>Mumbai</v>
      </c>
      <c r="V389" t="str">
        <f t="shared" si="51"/>
        <v>India</v>
      </c>
      <c r="W389">
        <f t="shared" si="52"/>
        <v>2013</v>
      </c>
      <c r="X389">
        <f t="shared" si="53"/>
        <v>5</v>
      </c>
      <c r="Y389" t="str">
        <f>VLOOKUP(C389, Team_Lookup!$A:$C, 2, FALSE)</f>
        <v>Mumbai Indians</v>
      </c>
      <c r="Z389" t="str">
        <f>VLOOKUP(C389, Team_Lookup!$A:$C, 3, FALSE)</f>
        <v>MI</v>
      </c>
      <c r="AA389" t="str">
        <f>VLOOKUP(D389, Team_Lookup!$A:$C, 2, FALSE)</f>
        <v>Rajasthan Royals</v>
      </c>
      <c r="AB389" t="str">
        <f>VLOOKUP(G389, Team_Lookup!$A:$C, 2, FALSE)</f>
        <v>Rajasthan Royals</v>
      </c>
      <c r="AC389" t="str">
        <f>VLOOKUP(N389, Team_Lookup!$A:$C, 2, FALSE)</f>
        <v>Mumbai Indians</v>
      </c>
      <c r="AD389" t="str">
        <f t="shared" si="54"/>
        <v>Standard</v>
      </c>
      <c r="AE389" t="str">
        <f t="shared" si="55"/>
        <v>Defending</v>
      </c>
      <c r="AF389">
        <f t="shared" si="56"/>
        <v>0</v>
      </c>
      <c r="AJ389" s="6"/>
    </row>
    <row r="390" spans="1:36" x14ac:dyDescent="0.35">
      <c r="A390">
        <v>598069</v>
      </c>
      <c r="B390" s="1">
        <v>41400</v>
      </c>
      <c r="C390">
        <v>4</v>
      </c>
      <c r="D390">
        <v>2</v>
      </c>
      <c r="E390">
        <v>6</v>
      </c>
      <c r="F390" t="s">
        <v>24</v>
      </c>
      <c r="G390">
        <v>4</v>
      </c>
      <c r="H390" t="s">
        <v>20</v>
      </c>
      <c r="I390">
        <v>0</v>
      </c>
      <c r="J390">
        <v>1</v>
      </c>
      <c r="K390">
        <v>0</v>
      </c>
      <c r="L390" t="s">
        <v>28</v>
      </c>
      <c r="M390">
        <v>6</v>
      </c>
      <c r="N390">
        <v>4</v>
      </c>
      <c r="O390">
        <v>320</v>
      </c>
      <c r="P390">
        <v>496</v>
      </c>
      <c r="Q390">
        <v>500</v>
      </c>
      <c r="R390" t="s">
        <v>26</v>
      </c>
      <c r="S390" t="s">
        <v>23</v>
      </c>
      <c r="T390" t="str">
        <f t="shared" si="49"/>
        <v>Punjab Cricket Association Stadium, Mohali</v>
      </c>
      <c r="U390" t="str">
        <f t="shared" si="50"/>
        <v>Chandigarh</v>
      </c>
      <c r="V390" t="str">
        <f t="shared" si="51"/>
        <v>India</v>
      </c>
      <c r="W390">
        <f t="shared" si="52"/>
        <v>2013</v>
      </c>
      <c r="X390">
        <f t="shared" si="53"/>
        <v>5</v>
      </c>
      <c r="Y390" t="str">
        <f>VLOOKUP(C390, Team_Lookup!$A:$C, 2, FALSE)</f>
        <v>Kings XI Punjab</v>
      </c>
      <c r="Z390" t="str">
        <f>VLOOKUP(C390, Team_Lookup!$A:$C, 3, FALSE)</f>
        <v>KXIP</v>
      </c>
      <c r="AA390" t="str">
        <f>VLOOKUP(D390, Team_Lookup!$A:$C, 2, FALSE)</f>
        <v>Royal Challengers Bangalore</v>
      </c>
      <c r="AB390" t="str">
        <f>VLOOKUP(G390, Team_Lookup!$A:$C, 2, FALSE)</f>
        <v>Kings XI Punjab</v>
      </c>
      <c r="AC390" t="str">
        <f>VLOOKUP(N390, Team_Lookup!$A:$C, 2, FALSE)</f>
        <v>Kings XI Punjab</v>
      </c>
      <c r="AD390" t="str">
        <f t="shared" si="54"/>
        <v>Standard</v>
      </c>
      <c r="AE390" t="str">
        <f t="shared" si="55"/>
        <v>Chasing</v>
      </c>
      <c r="AF390">
        <f t="shared" si="56"/>
        <v>1</v>
      </c>
      <c r="AJ390" s="6"/>
    </row>
    <row r="391" spans="1:36" x14ac:dyDescent="0.35">
      <c r="A391">
        <v>598070</v>
      </c>
      <c r="B391" s="1">
        <v>41411</v>
      </c>
      <c r="C391">
        <v>11</v>
      </c>
      <c r="D391">
        <v>5</v>
      </c>
      <c r="E391">
        <v>6</v>
      </c>
      <c r="F391" t="s">
        <v>36</v>
      </c>
      <c r="G391">
        <v>11</v>
      </c>
      <c r="H391" t="s">
        <v>25</v>
      </c>
      <c r="I391">
        <v>0</v>
      </c>
      <c r="J391">
        <v>1</v>
      </c>
      <c r="K391">
        <v>0</v>
      </c>
      <c r="L391" t="s">
        <v>21</v>
      </c>
      <c r="M391">
        <v>23</v>
      </c>
      <c r="N391">
        <v>11</v>
      </c>
      <c r="O391">
        <v>136</v>
      </c>
      <c r="P391">
        <v>470</v>
      </c>
      <c r="Q391">
        <v>495</v>
      </c>
      <c r="R391" t="s">
        <v>37</v>
      </c>
      <c r="S391" t="s">
        <v>23</v>
      </c>
      <c r="T391" t="str">
        <f t="shared" si="49"/>
        <v>Rajiv Gandhi International Stadium, Uppal</v>
      </c>
      <c r="U391" t="str">
        <f t="shared" si="50"/>
        <v>Hyderabad</v>
      </c>
      <c r="V391" t="str">
        <f t="shared" si="51"/>
        <v>India</v>
      </c>
      <c r="W391">
        <f t="shared" si="52"/>
        <v>2013</v>
      </c>
      <c r="X391">
        <f t="shared" si="53"/>
        <v>5</v>
      </c>
      <c r="Y391" t="str">
        <f>VLOOKUP(C391, Team_Lookup!$A:$C, 2, FALSE)</f>
        <v>Sunrisers Hyderabad</v>
      </c>
      <c r="Z391" t="str">
        <f>VLOOKUP(C391, Team_Lookup!$A:$C, 3, FALSE)</f>
        <v>SRH</v>
      </c>
      <c r="AA391" t="str">
        <f>VLOOKUP(D391, Team_Lookup!$A:$C, 2, FALSE)</f>
        <v>Rajasthan Royals</v>
      </c>
      <c r="AB391" t="str">
        <f>VLOOKUP(G391, Team_Lookup!$A:$C, 2, FALSE)</f>
        <v>Sunrisers Hyderabad</v>
      </c>
      <c r="AC391" t="str">
        <f>VLOOKUP(N391, Team_Lookup!$A:$C, 2, FALSE)</f>
        <v>Sunrisers Hyderabad</v>
      </c>
      <c r="AD391" t="str">
        <f t="shared" si="54"/>
        <v>Standard</v>
      </c>
      <c r="AE391" t="str">
        <f t="shared" si="55"/>
        <v>Defending</v>
      </c>
      <c r="AF391">
        <f t="shared" si="56"/>
        <v>1</v>
      </c>
      <c r="AJ391" s="6"/>
    </row>
    <row r="392" spans="1:36" x14ac:dyDescent="0.35">
      <c r="A392">
        <v>598071</v>
      </c>
      <c r="B392" s="1">
        <v>41412</v>
      </c>
      <c r="C392">
        <v>4</v>
      </c>
      <c r="D392">
        <v>7</v>
      </c>
      <c r="E392">
        <v>6</v>
      </c>
      <c r="F392" t="s">
        <v>67</v>
      </c>
      <c r="G392">
        <v>7</v>
      </c>
      <c r="H392" t="s">
        <v>20</v>
      </c>
      <c r="I392">
        <v>0</v>
      </c>
      <c r="J392">
        <v>1</v>
      </c>
      <c r="K392">
        <v>0</v>
      </c>
      <c r="L392" t="s">
        <v>21</v>
      </c>
      <c r="M392">
        <v>50</v>
      </c>
      <c r="N392">
        <v>4</v>
      </c>
      <c r="O392">
        <v>321</v>
      </c>
      <c r="P392">
        <v>482</v>
      </c>
      <c r="Q392">
        <v>498</v>
      </c>
      <c r="R392" t="s">
        <v>68</v>
      </c>
      <c r="S392" t="s">
        <v>23</v>
      </c>
      <c r="T392" t="str">
        <f t="shared" si="49"/>
        <v>Himachal Pradesh Cricket Association Stadium</v>
      </c>
      <c r="U392" t="str">
        <f t="shared" si="50"/>
        <v>Dharamsala</v>
      </c>
      <c r="V392" t="str">
        <f t="shared" si="51"/>
        <v>India</v>
      </c>
      <c r="W392">
        <f t="shared" si="52"/>
        <v>2013</v>
      </c>
      <c r="X392">
        <f t="shared" si="53"/>
        <v>5</v>
      </c>
      <c r="Y392" t="str">
        <f>VLOOKUP(C392, Team_Lookup!$A:$C, 2, FALSE)</f>
        <v>Kings XI Punjab</v>
      </c>
      <c r="Z392" t="str">
        <f>VLOOKUP(C392, Team_Lookup!$A:$C, 3, FALSE)</f>
        <v>KXIP</v>
      </c>
      <c r="AA392" t="str">
        <f>VLOOKUP(D392, Team_Lookup!$A:$C, 2, FALSE)</f>
        <v>Mumbai Indians</v>
      </c>
      <c r="AB392" t="str">
        <f>VLOOKUP(G392, Team_Lookup!$A:$C, 2, FALSE)</f>
        <v>Mumbai Indians</v>
      </c>
      <c r="AC392" t="str">
        <f>VLOOKUP(N392, Team_Lookup!$A:$C, 2, FALSE)</f>
        <v>Kings XI Punjab</v>
      </c>
      <c r="AD392" t="str">
        <f t="shared" si="54"/>
        <v>Standard</v>
      </c>
      <c r="AE392" t="str">
        <f t="shared" si="55"/>
        <v>Defending</v>
      </c>
      <c r="AF392">
        <f t="shared" si="56"/>
        <v>0</v>
      </c>
      <c r="AJ392" s="6"/>
    </row>
    <row r="393" spans="1:36" x14ac:dyDescent="0.35">
      <c r="A393">
        <v>598072</v>
      </c>
      <c r="B393" s="1">
        <v>41413</v>
      </c>
      <c r="C393">
        <v>10</v>
      </c>
      <c r="D393">
        <v>6</v>
      </c>
      <c r="E393">
        <v>6</v>
      </c>
      <c r="F393" t="s">
        <v>76</v>
      </c>
      <c r="G393">
        <v>10</v>
      </c>
      <c r="H393" t="s">
        <v>25</v>
      </c>
      <c r="I393">
        <v>0</v>
      </c>
      <c r="J393">
        <v>1</v>
      </c>
      <c r="K393">
        <v>0</v>
      </c>
      <c r="L393" t="s">
        <v>21</v>
      </c>
      <c r="M393">
        <v>38</v>
      </c>
      <c r="N393">
        <v>10</v>
      </c>
      <c r="O393">
        <v>358</v>
      </c>
      <c r="P393">
        <v>500</v>
      </c>
      <c r="Q393">
        <v>490</v>
      </c>
      <c r="R393" t="s">
        <v>77</v>
      </c>
      <c r="S393" t="s">
        <v>23</v>
      </c>
      <c r="T393" t="str">
        <f t="shared" si="49"/>
        <v>Subrata Roy Sahara Stadium</v>
      </c>
      <c r="U393" t="str">
        <f t="shared" si="50"/>
        <v>Pune</v>
      </c>
      <c r="V393" t="str">
        <f t="shared" si="51"/>
        <v>India</v>
      </c>
      <c r="W393">
        <f t="shared" si="52"/>
        <v>2013</v>
      </c>
      <c r="X393">
        <f t="shared" si="53"/>
        <v>5</v>
      </c>
      <c r="Y393" t="str">
        <f>VLOOKUP(C393, Team_Lookup!$A:$C, 2, FALSE)</f>
        <v>Pune Warriors</v>
      </c>
      <c r="Z393" t="str">
        <f>VLOOKUP(C393, Team_Lookup!$A:$C, 3, FALSE)</f>
        <v>PW</v>
      </c>
      <c r="AA393" t="str">
        <f>VLOOKUP(D393, Team_Lookup!$A:$C, 2, FALSE)</f>
        <v>Delhi Daredevils</v>
      </c>
      <c r="AB393" t="str">
        <f>VLOOKUP(G393, Team_Lookup!$A:$C, 2, FALSE)</f>
        <v>Pune Warriors</v>
      </c>
      <c r="AC393" t="str">
        <f>VLOOKUP(N393, Team_Lookup!$A:$C, 2, FALSE)</f>
        <v>Pune Warriors</v>
      </c>
      <c r="AD393" t="str">
        <f t="shared" si="54"/>
        <v>Standard</v>
      </c>
      <c r="AE393" t="str">
        <f t="shared" si="55"/>
        <v>Defending</v>
      </c>
      <c r="AF393">
        <f t="shared" si="56"/>
        <v>1</v>
      </c>
      <c r="AJ393" s="6"/>
    </row>
    <row r="394" spans="1:36" x14ac:dyDescent="0.35">
      <c r="A394">
        <v>598073</v>
      </c>
      <c r="B394" s="1">
        <v>41412</v>
      </c>
      <c r="C394">
        <v>2</v>
      </c>
      <c r="D394">
        <v>3</v>
      </c>
      <c r="E394">
        <v>6</v>
      </c>
      <c r="F394" t="s">
        <v>19</v>
      </c>
      <c r="G394">
        <v>3</v>
      </c>
      <c r="H394" t="s">
        <v>20</v>
      </c>
      <c r="I394">
        <v>0</v>
      </c>
      <c r="J394">
        <v>1</v>
      </c>
      <c r="K394">
        <v>0</v>
      </c>
      <c r="L394" t="s">
        <v>21</v>
      </c>
      <c r="M394">
        <v>24</v>
      </c>
      <c r="N394">
        <v>2</v>
      </c>
      <c r="O394">
        <v>8</v>
      </c>
      <c r="P394">
        <v>499</v>
      </c>
      <c r="Q394">
        <v>518</v>
      </c>
      <c r="R394" t="s">
        <v>22</v>
      </c>
      <c r="S394" t="s">
        <v>23</v>
      </c>
      <c r="T394" t="str">
        <f t="shared" si="49"/>
        <v>M Chinnaswamy Stadium</v>
      </c>
      <c r="U394" t="str">
        <f t="shared" si="50"/>
        <v>Bangalore</v>
      </c>
      <c r="V394" t="str">
        <f t="shared" si="51"/>
        <v>India</v>
      </c>
      <c r="W394">
        <f t="shared" si="52"/>
        <v>2013</v>
      </c>
      <c r="X394">
        <f t="shared" si="53"/>
        <v>5</v>
      </c>
      <c r="Y394" t="str">
        <f>VLOOKUP(C394, Team_Lookup!$A:$C, 2, FALSE)</f>
        <v>Royal Challengers Bangalore</v>
      </c>
      <c r="Z394" t="str">
        <f>VLOOKUP(C394, Team_Lookup!$A:$C, 3, FALSE)</f>
        <v>RCB</v>
      </c>
      <c r="AA394" t="str">
        <f>VLOOKUP(D394, Team_Lookup!$A:$C, 2, FALSE)</f>
        <v>Chennai Super Kings</v>
      </c>
      <c r="AB394" t="str">
        <f>VLOOKUP(G394, Team_Lookup!$A:$C, 2, FALSE)</f>
        <v>Chennai Super Kings</v>
      </c>
      <c r="AC394" t="str">
        <f>VLOOKUP(N394, Team_Lookup!$A:$C, 2, FALSE)</f>
        <v>Royal Challengers Bangalore</v>
      </c>
      <c r="AD394" t="str">
        <f t="shared" si="54"/>
        <v>Standard</v>
      </c>
      <c r="AE394" t="str">
        <f t="shared" si="55"/>
        <v>Defending</v>
      </c>
      <c r="AF394">
        <f t="shared" si="56"/>
        <v>0</v>
      </c>
      <c r="AJ394" s="6"/>
    </row>
    <row r="395" spans="1:36" x14ac:dyDescent="0.35">
      <c r="A395">
        <v>598074</v>
      </c>
      <c r="B395" s="1">
        <v>41413</v>
      </c>
      <c r="C395">
        <v>11</v>
      </c>
      <c r="D395">
        <v>1</v>
      </c>
      <c r="E395">
        <v>6</v>
      </c>
      <c r="F395" t="s">
        <v>36</v>
      </c>
      <c r="G395">
        <v>1</v>
      </c>
      <c r="H395" t="s">
        <v>25</v>
      </c>
      <c r="I395">
        <v>0</v>
      </c>
      <c r="J395">
        <v>1</v>
      </c>
      <c r="K395">
        <v>0</v>
      </c>
      <c r="L395" t="s">
        <v>28</v>
      </c>
      <c r="M395">
        <v>5</v>
      </c>
      <c r="N395">
        <v>11</v>
      </c>
      <c r="O395">
        <v>17</v>
      </c>
      <c r="P395">
        <v>470</v>
      </c>
      <c r="Q395">
        <v>483</v>
      </c>
      <c r="R395" t="s">
        <v>37</v>
      </c>
      <c r="S395" t="s">
        <v>23</v>
      </c>
      <c r="T395" t="str">
        <f t="shared" si="49"/>
        <v>Rajiv Gandhi International Stadium, Uppal</v>
      </c>
      <c r="U395" t="str">
        <f t="shared" si="50"/>
        <v>Hyderabad</v>
      </c>
      <c r="V395" t="str">
        <f t="shared" si="51"/>
        <v>India</v>
      </c>
      <c r="W395">
        <f t="shared" si="52"/>
        <v>2013</v>
      </c>
      <c r="X395">
        <f t="shared" si="53"/>
        <v>5</v>
      </c>
      <c r="Y395" t="str">
        <f>VLOOKUP(C395, Team_Lookup!$A:$C, 2, FALSE)</f>
        <v>Sunrisers Hyderabad</v>
      </c>
      <c r="Z395" t="str">
        <f>VLOOKUP(C395, Team_Lookup!$A:$C, 3, FALSE)</f>
        <v>SRH</v>
      </c>
      <c r="AA395" t="str">
        <f>VLOOKUP(D395, Team_Lookup!$A:$C, 2, FALSE)</f>
        <v>Kolkata Knight Riders</v>
      </c>
      <c r="AB395" t="str">
        <f>VLOOKUP(G395, Team_Lookup!$A:$C, 2, FALSE)</f>
        <v>Kolkata Knight Riders</v>
      </c>
      <c r="AC395" t="str">
        <f>VLOOKUP(N395, Team_Lookup!$A:$C, 2, FALSE)</f>
        <v>Sunrisers Hyderabad</v>
      </c>
      <c r="AD395" t="str">
        <f t="shared" si="54"/>
        <v>Standard</v>
      </c>
      <c r="AE395" t="str">
        <f t="shared" si="55"/>
        <v>Chasing</v>
      </c>
      <c r="AF395">
        <f t="shared" si="56"/>
        <v>0</v>
      </c>
      <c r="AJ395" s="6"/>
    </row>
    <row r="396" spans="1:36" x14ac:dyDescent="0.35">
      <c r="A396">
        <v>598075</v>
      </c>
      <c r="B396" s="1">
        <v>41415</v>
      </c>
      <c r="C396">
        <v>3</v>
      </c>
      <c r="D396">
        <v>7</v>
      </c>
      <c r="E396">
        <v>6</v>
      </c>
      <c r="F396" t="s">
        <v>27</v>
      </c>
      <c r="G396">
        <v>3</v>
      </c>
      <c r="H396" t="s">
        <v>25</v>
      </c>
      <c r="I396">
        <v>0</v>
      </c>
      <c r="J396">
        <v>1</v>
      </c>
      <c r="K396">
        <v>0</v>
      </c>
      <c r="L396" t="s">
        <v>21</v>
      </c>
      <c r="M396">
        <v>48</v>
      </c>
      <c r="N396">
        <v>3</v>
      </c>
      <c r="O396">
        <v>19</v>
      </c>
      <c r="P396">
        <v>500</v>
      </c>
      <c r="Q396">
        <v>518</v>
      </c>
      <c r="R396" t="s">
        <v>29</v>
      </c>
      <c r="S396" t="s">
        <v>23</v>
      </c>
      <c r="T396" t="str">
        <f t="shared" si="49"/>
        <v>Feroz Shah Kotla</v>
      </c>
      <c r="U396" t="str">
        <f t="shared" si="50"/>
        <v>Delhi</v>
      </c>
      <c r="V396" t="str">
        <f t="shared" si="51"/>
        <v>India</v>
      </c>
      <c r="W396">
        <f t="shared" si="52"/>
        <v>2013</v>
      </c>
      <c r="X396">
        <f t="shared" si="53"/>
        <v>5</v>
      </c>
      <c r="Y396" t="str">
        <f>VLOOKUP(C396, Team_Lookup!$A:$C, 2, FALSE)</f>
        <v>Chennai Super Kings</v>
      </c>
      <c r="Z396" t="str">
        <f>VLOOKUP(C396, Team_Lookup!$A:$C, 3, FALSE)</f>
        <v>CSK</v>
      </c>
      <c r="AA396" t="str">
        <f>VLOOKUP(D396, Team_Lookup!$A:$C, 2, FALSE)</f>
        <v>Mumbai Indians</v>
      </c>
      <c r="AB396" t="str">
        <f>VLOOKUP(G396, Team_Lookup!$A:$C, 2, FALSE)</f>
        <v>Chennai Super Kings</v>
      </c>
      <c r="AC396" t="str">
        <f>VLOOKUP(N396, Team_Lookup!$A:$C, 2, FALSE)</f>
        <v>Chennai Super Kings</v>
      </c>
      <c r="AD396" t="str">
        <f t="shared" si="54"/>
        <v>Standard</v>
      </c>
      <c r="AE396" t="str">
        <f t="shared" si="55"/>
        <v>Defending</v>
      </c>
      <c r="AF396">
        <f t="shared" si="56"/>
        <v>1</v>
      </c>
      <c r="AJ396" s="6"/>
    </row>
    <row r="397" spans="1:36" x14ac:dyDescent="0.35">
      <c r="A397">
        <v>598076</v>
      </c>
      <c r="B397" s="1">
        <v>41416</v>
      </c>
      <c r="C397">
        <v>5</v>
      </c>
      <c r="D397">
        <v>11</v>
      </c>
      <c r="E397">
        <v>6</v>
      </c>
      <c r="F397" t="s">
        <v>27</v>
      </c>
      <c r="G397">
        <v>11</v>
      </c>
      <c r="H397" t="s">
        <v>25</v>
      </c>
      <c r="I397">
        <v>0</v>
      </c>
      <c r="J397">
        <v>1</v>
      </c>
      <c r="K397">
        <v>0</v>
      </c>
      <c r="L397" t="s">
        <v>28</v>
      </c>
      <c r="M397">
        <v>4</v>
      </c>
      <c r="N397">
        <v>5</v>
      </c>
      <c r="O397">
        <v>104</v>
      </c>
      <c r="P397">
        <v>489</v>
      </c>
      <c r="Q397">
        <v>518</v>
      </c>
      <c r="R397" t="s">
        <v>29</v>
      </c>
      <c r="S397" t="s">
        <v>23</v>
      </c>
      <c r="T397" t="str">
        <f t="shared" si="49"/>
        <v>Feroz Shah Kotla</v>
      </c>
      <c r="U397" t="str">
        <f t="shared" si="50"/>
        <v>Delhi</v>
      </c>
      <c r="V397" t="str">
        <f t="shared" si="51"/>
        <v>India</v>
      </c>
      <c r="W397">
        <f t="shared" si="52"/>
        <v>2013</v>
      </c>
      <c r="X397">
        <f t="shared" si="53"/>
        <v>5</v>
      </c>
      <c r="Y397" t="str">
        <f>VLOOKUP(C397, Team_Lookup!$A:$C, 2, FALSE)</f>
        <v>Rajasthan Royals</v>
      </c>
      <c r="Z397" t="str">
        <f>VLOOKUP(C397, Team_Lookup!$A:$C, 3, FALSE)</f>
        <v>RR</v>
      </c>
      <c r="AA397" t="str">
        <f>VLOOKUP(D397, Team_Lookup!$A:$C, 2, FALSE)</f>
        <v>Sunrisers Hyderabad</v>
      </c>
      <c r="AB397" t="str">
        <f>VLOOKUP(G397, Team_Lookup!$A:$C, 2, FALSE)</f>
        <v>Sunrisers Hyderabad</v>
      </c>
      <c r="AC397" t="str">
        <f>VLOOKUP(N397, Team_Lookup!$A:$C, 2, FALSE)</f>
        <v>Rajasthan Royals</v>
      </c>
      <c r="AD397" t="str">
        <f t="shared" si="54"/>
        <v>Standard</v>
      </c>
      <c r="AE397" t="str">
        <f t="shared" si="55"/>
        <v>Chasing</v>
      </c>
      <c r="AF397">
        <f t="shared" si="56"/>
        <v>0</v>
      </c>
      <c r="AJ397" s="6"/>
    </row>
    <row r="398" spans="1:36" x14ac:dyDescent="0.35">
      <c r="A398">
        <v>598077</v>
      </c>
      <c r="B398" s="1">
        <v>41418</v>
      </c>
      <c r="C398">
        <v>7</v>
      </c>
      <c r="D398">
        <v>5</v>
      </c>
      <c r="E398">
        <v>6</v>
      </c>
      <c r="F398" t="s">
        <v>32</v>
      </c>
      <c r="G398">
        <v>5</v>
      </c>
      <c r="H398" t="s">
        <v>25</v>
      </c>
      <c r="I398">
        <v>0</v>
      </c>
      <c r="J398">
        <v>1</v>
      </c>
      <c r="K398">
        <v>0</v>
      </c>
      <c r="L398" t="s">
        <v>28</v>
      </c>
      <c r="M398">
        <v>4</v>
      </c>
      <c r="N398">
        <v>7</v>
      </c>
      <c r="O398">
        <v>50</v>
      </c>
      <c r="P398">
        <v>499</v>
      </c>
      <c r="Q398">
        <v>490</v>
      </c>
      <c r="R398" t="s">
        <v>33</v>
      </c>
      <c r="S398" t="s">
        <v>23</v>
      </c>
      <c r="T398" t="str">
        <f t="shared" si="49"/>
        <v>Eden Gardens</v>
      </c>
      <c r="U398" t="str">
        <f t="shared" si="50"/>
        <v>Kolkata</v>
      </c>
      <c r="V398" t="str">
        <f t="shared" si="51"/>
        <v>India</v>
      </c>
      <c r="W398">
        <f t="shared" si="52"/>
        <v>2013</v>
      </c>
      <c r="X398">
        <f t="shared" si="53"/>
        <v>5</v>
      </c>
      <c r="Y398" t="str">
        <f>VLOOKUP(C398, Team_Lookup!$A:$C, 2, FALSE)</f>
        <v>Mumbai Indians</v>
      </c>
      <c r="Z398" t="str">
        <f>VLOOKUP(C398, Team_Lookup!$A:$C, 3, FALSE)</f>
        <v>MI</v>
      </c>
      <c r="AA398" t="str">
        <f>VLOOKUP(D398, Team_Lookup!$A:$C, 2, FALSE)</f>
        <v>Rajasthan Royals</v>
      </c>
      <c r="AB398" t="str">
        <f>VLOOKUP(G398, Team_Lookup!$A:$C, 2, FALSE)</f>
        <v>Rajasthan Royals</v>
      </c>
      <c r="AC398" t="str">
        <f>VLOOKUP(N398, Team_Lookup!$A:$C, 2, FALSE)</f>
        <v>Mumbai Indians</v>
      </c>
      <c r="AD398" t="str">
        <f t="shared" si="54"/>
        <v>Standard</v>
      </c>
      <c r="AE398" t="str">
        <f t="shared" si="55"/>
        <v>Chasing</v>
      </c>
      <c r="AF398">
        <f t="shared" si="56"/>
        <v>0</v>
      </c>
      <c r="AJ398" s="6"/>
    </row>
    <row r="399" spans="1:36" x14ac:dyDescent="0.35">
      <c r="A399">
        <v>598078</v>
      </c>
      <c r="B399" s="1">
        <v>41420</v>
      </c>
      <c r="C399">
        <v>3</v>
      </c>
      <c r="D399">
        <v>7</v>
      </c>
      <c r="E399">
        <v>6</v>
      </c>
      <c r="F399" t="s">
        <v>32</v>
      </c>
      <c r="G399">
        <v>7</v>
      </c>
      <c r="H399" t="s">
        <v>25</v>
      </c>
      <c r="I399">
        <v>0</v>
      </c>
      <c r="J399">
        <v>1</v>
      </c>
      <c r="K399">
        <v>0</v>
      </c>
      <c r="L399" t="s">
        <v>21</v>
      </c>
      <c r="M399">
        <v>23</v>
      </c>
      <c r="N399">
        <v>7</v>
      </c>
      <c r="O399">
        <v>221</v>
      </c>
      <c r="P399">
        <v>482</v>
      </c>
      <c r="Q399">
        <v>490</v>
      </c>
      <c r="R399" t="s">
        <v>33</v>
      </c>
      <c r="S399" t="s">
        <v>23</v>
      </c>
      <c r="T399" t="str">
        <f t="shared" si="49"/>
        <v>Eden Gardens</v>
      </c>
      <c r="U399" t="str">
        <f t="shared" si="50"/>
        <v>Kolkata</v>
      </c>
      <c r="V399" t="str">
        <f t="shared" si="51"/>
        <v>India</v>
      </c>
      <c r="W399">
        <f t="shared" si="52"/>
        <v>2013</v>
      </c>
      <c r="X399">
        <f t="shared" si="53"/>
        <v>5</v>
      </c>
      <c r="Y399" t="str">
        <f>VLOOKUP(C399, Team_Lookup!$A:$C, 2, FALSE)</f>
        <v>Chennai Super Kings</v>
      </c>
      <c r="Z399" t="str">
        <f>VLOOKUP(C399, Team_Lookup!$A:$C, 3, FALSE)</f>
        <v>CSK</v>
      </c>
      <c r="AA399" t="str">
        <f>VLOOKUP(D399, Team_Lookup!$A:$C, 2, FALSE)</f>
        <v>Mumbai Indians</v>
      </c>
      <c r="AB399" t="str">
        <f>VLOOKUP(G399, Team_Lookup!$A:$C, 2, FALSE)</f>
        <v>Mumbai Indians</v>
      </c>
      <c r="AC399" t="str">
        <f>VLOOKUP(N399, Team_Lookup!$A:$C, 2, FALSE)</f>
        <v>Mumbai Indians</v>
      </c>
      <c r="AD399" t="str">
        <f t="shared" si="54"/>
        <v>Standard</v>
      </c>
      <c r="AE399" t="str">
        <f t="shared" si="55"/>
        <v>Defending</v>
      </c>
      <c r="AF399">
        <f t="shared" si="56"/>
        <v>1</v>
      </c>
      <c r="AJ399" s="6"/>
    </row>
    <row r="400" spans="1:36" x14ac:dyDescent="0.35">
      <c r="A400">
        <v>729284</v>
      </c>
      <c r="B400" s="1">
        <v>41745</v>
      </c>
      <c r="C400">
        <v>7</v>
      </c>
      <c r="D400">
        <v>1</v>
      </c>
      <c r="E400">
        <v>7</v>
      </c>
      <c r="F400" t="s">
        <v>82</v>
      </c>
      <c r="G400">
        <v>1</v>
      </c>
      <c r="H400" t="s">
        <v>25</v>
      </c>
      <c r="I400">
        <v>0</v>
      </c>
      <c r="J400">
        <v>1</v>
      </c>
      <c r="K400">
        <v>0</v>
      </c>
      <c r="L400" t="s">
        <v>21</v>
      </c>
      <c r="M400">
        <v>41</v>
      </c>
      <c r="N400">
        <v>1</v>
      </c>
      <c r="O400">
        <v>9</v>
      </c>
      <c r="P400">
        <v>481</v>
      </c>
      <c r="Q400">
        <v>501</v>
      </c>
      <c r="R400" t="s">
        <v>83</v>
      </c>
      <c r="S400" t="s">
        <v>84</v>
      </c>
      <c r="T400" t="str">
        <f t="shared" si="49"/>
        <v>Sheikh Zayed Stadium</v>
      </c>
      <c r="U400" t="str">
        <f t="shared" si="50"/>
        <v>Abu Dhabi</v>
      </c>
      <c r="V400" t="str">
        <f t="shared" si="51"/>
        <v>U.A.E</v>
      </c>
      <c r="W400">
        <f t="shared" si="52"/>
        <v>2014</v>
      </c>
      <c r="X400">
        <f t="shared" si="53"/>
        <v>4</v>
      </c>
      <c r="Y400" t="str">
        <f>VLOOKUP(C400, Team_Lookup!$A:$C, 2, FALSE)</f>
        <v>Mumbai Indians</v>
      </c>
      <c r="Z400" t="str">
        <f>VLOOKUP(C400, Team_Lookup!$A:$C, 3, FALSE)</f>
        <v>MI</v>
      </c>
      <c r="AA400" t="str">
        <f>VLOOKUP(D400, Team_Lookup!$A:$C, 2, FALSE)</f>
        <v>Kolkata Knight Riders</v>
      </c>
      <c r="AB400" t="str">
        <f>VLOOKUP(G400, Team_Lookup!$A:$C, 2, FALSE)</f>
        <v>Kolkata Knight Riders</v>
      </c>
      <c r="AC400" t="str">
        <f>VLOOKUP(N400, Team_Lookup!$A:$C, 2, FALSE)</f>
        <v>Kolkata Knight Riders</v>
      </c>
      <c r="AD400" t="str">
        <f t="shared" si="54"/>
        <v>Standard</v>
      </c>
      <c r="AE400" t="str">
        <f t="shared" si="55"/>
        <v>Defending</v>
      </c>
      <c r="AF400">
        <f t="shared" si="56"/>
        <v>1</v>
      </c>
      <c r="AJ400" s="6"/>
    </row>
    <row r="401" spans="1:36" x14ac:dyDescent="0.35">
      <c r="A401">
        <v>729286</v>
      </c>
      <c r="B401" s="1">
        <v>41746</v>
      </c>
      <c r="C401">
        <v>6</v>
      </c>
      <c r="D401">
        <v>2</v>
      </c>
      <c r="E401">
        <v>7</v>
      </c>
      <c r="F401" t="s">
        <v>85</v>
      </c>
      <c r="G401">
        <v>2</v>
      </c>
      <c r="H401" t="s">
        <v>20</v>
      </c>
      <c r="I401">
        <v>0</v>
      </c>
      <c r="J401">
        <v>1</v>
      </c>
      <c r="K401">
        <v>0</v>
      </c>
      <c r="L401" t="s">
        <v>28</v>
      </c>
      <c r="M401">
        <v>8</v>
      </c>
      <c r="N401">
        <v>2</v>
      </c>
      <c r="O401">
        <v>382</v>
      </c>
      <c r="P401">
        <v>472</v>
      </c>
      <c r="Q401">
        <v>489</v>
      </c>
      <c r="R401" t="s">
        <v>83</v>
      </c>
      <c r="S401" t="s">
        <v>84</v>
      </c>
      <c r="T401" t="str">
        <f t="shared" si="49"/>
        <v>Sharjah Cricket Stadium</v>
      </c>
      <c r="U401" t="str">
        <f t="shared" si="50"/>
        <v>Abu Dhabi</v>
      </c>
      <c r="V401" t="str">
        <f t="shared" si="51"/>
        <v>U.A.E</v>
      </c>
      <c r="W401">
        <f t="shared" si="52"/>
        <v>2014</v>
      </c>
      <c r="X401">
        <f t="shared" si="53"/>
        <v>4</v>
      </c>
      <c r="Y401" t="str">
        <f>VLOOKUP(C401, Team_Lookup!$A:$C, 2, FALSE)</f>
        <v>Delhi Daredevils</v>
      </c>
      <c r="Z401" t="str">
        <f>VLOOKUP(C401, Team_Lookup!$A:$C, 3, FALSE)</f>
        <v>DD</v>
      </c>
      <c r="AA401" t="str">
        <f>VLOOKUP(D401, Team_Lookup!$A:$C, 2, FALSE)</f>
        <v>Royal Challengers Bangalore</v>
      </c>
      <c r="AB401" t="str">
        <f>VLOOKUP(G401, Team_Lookup!$A:$C, 2, FALSE)</f>
        <v>Royal Challengers Bangalore</v>
      </c>
      <c r="AC401" t="str">
        <f>VLOOKUP(N401, Team_Lookup!$A:$C, 2, FALSE)</f>
        <v>Royal Challengers Bangalore</v>
      </c>
      <c r="AD401" t="str">
        <f t="shared" si="54"/>
        <v>Standard</v>
      </c>
      <c r="AE401" t="str">
        <f t="shared" si="55"/>
        <v>Chasing</v>
      </c>
      <c r="AF401">
        <f t="shared" si="56"/>
        <v>1</v>
      </c>
      <c r="AJ401" s="6"/>
    </row>
    <row r="402" spans="1:36" x14ac:dyDescent="0.35">
      <c r="A402">
        <v>729288</v>
      </c>
      <c r="B402" s="1">
        <v>41747</v>
      </c>
      <c r="C402">
        <v>3</v>
      </c>
      <c r="D402">
        <v>4</v>
      </c>
      <c r="E402">
        <v>7</v>
      </c>
      <c r="F402" t="s">
        <v>82</v>
      </c>
      <c r="G402">
        <v>3</v>
      </c>
      <c r="H402" t="s">
        <v>25</v>
      </c>
      <c r="I402">
        <v>0</v>
      </c>
      <c r="J402">
        <v>1</v>
      </c>
      <c r="K402">
        <v>0</v>
      </c>
      <c r="L402" t="s">
        <v>28</v>
      </c>
      <c r="M402">
        <v>6</v>
      </c>
      <c r="N402">
        <v>4</v>
      </c>
      <c r="O402">
        <v>305</v>
      </c>
      <c r="P402">
        <v>501</v>
      </c>
      <c r="Q402">
        <v>499</v>
      </c>
      <c r="R402" t="s">
        <v>83</v>
      </c>
      <c r="S402" t="s">
        <v>84</v>
      </c>
      <c r="T402" t="str">
        <f t="shared" si="49"/>
        <v>Sheikh Zayed Stadium</v>
      </c>
      <c r="U402" t="str">
        <f t="shared" si="50"/>
        <v>Abu Dhabi</v>
      </c>
      <c r="V402" t="str">
        <f t="shared" si="51"/>
        <v>U.A.E</v>
      </c>
      <c r="W402">
        <f t="shared" si="52"/>
        <v>2014</v>
      </c>
      <c r="X402">
        <f t="shared" si="53"/>
        <v>4</v>
      </c>
      <c r="Y402" t="str">
        <f>VLOOKUP(C402, Team_Lookup!$A:$C, 2, FALSE)</f>
        <v>Chennai Super Kings</v>
      </c>
      <c r="Z402" t="str">
        <f>VLOOKUP(C402, Team_Lookup!$A:$C, 3, FALSE)</f>
        <v>CSK</v>
      </c>
      <c r="AA402" t="str">
        <f>VLOOKUP(D402, Team_Lookup!$A:$C, 2, FALSE)</f>
        <v>Kings XI Punjab</v>
      </c>
      <c r="AB402" t="str">
        <f>VLOOKUP(G402, Team_Lookup!$A:$C, 2, FALSE)</f>
        <v>Chennai Super Kings</v>
      </c>
      <c r="AC402" t="str">
        <f>VLOOKUP(N402, Team_Lookup!$A:$C, 2, FALSE)</f>
        <v>Kings XI Punjab</v>
      </c>
      <c r="AD402" t="str">
        <f t="shared" si="54"/>
        <v>Standard</v>
      </c>
      <c r="AE402" t="str">
        <f t="shared" si="55"/>
        <v>Chasing</v>
      </c>
      <c r="AF402">
        <f t="shared" si="56"/>
        <v>0</v>
      </c>
      <c r="AJ402" s="6"/>
    </row>
    <row r="403" spans="1:36" x14ac:dyDescent="0.35">
      <c r="A403">
        <v>729290</v>
      </c>
      <c r="B403" s="1">
        <v>41747</v>
      </c>
      <c r="C403">
        <v>11</v>
      </c>
      <c r="D403">
        <v>5</v>
      </c>
      <c r="E403">
        <v>7</v>
      </c>
      <c r="F403" t="s">
        <v>82</v>
      </c>
      <c r="G403">
        <v>5</v>
      </c>
      <c r="H403" t="s">
        <v>20</v>
      </c>
      <c r="I403">
        <v>0</v>
      </c>
      <c r="J403">
        <v>1</v>
      </c>
      <c r="K403">
        <v>0</v>
      </c>
      <c r="L403" t="s">
        <v>28</v>
      </c>
      <c r="M403">
        <v>4</v>
      </c>
      <c r="N403">
        <v>5</v>
      </c>
      <c r="O403">
        <v>85</v>
      </c>
      <c r="P403">
        <v>474</v>
      </c>
      <c r="Q403">
        <v>501</v>
      </c>
      <c r="R403" t="s">
        <v>83</v>
      </c>
      <c r="S403" t="s">
        <v>84</v>
      </c>
      <c r="T403" t="str">
        <f t="shared" si="49"/>
        <v>Sheikh Zayed Stadium</v>
      </c>
      <c r="U403" t="str">
        <f t="shared" si="50"/>
        <v>Abu Dhabi</v>
      </c>
      <c r="V403" t="str">
        <f t="shared" si="51"/>
        <v>U.A.E</v>
      </c>
      <c r="W403">
        <f t="shared" si="52"/>
        <v>2014</v>
      </c>
      <c r="X403">
        <f t="shared" si="53"/>
        <v>4</v>
      </c>
      <c r="Y403" t="str">
        <f>VLOOKUP(C403, Team_Lookup!$A:$C, 2, FALSE)</f>
        <v>Sunrisers Hyderabad</v>
      </c>
      <c r="Z403" t="str">
        <f>VLOOKUP(C403, Team_Lookup!$A:$C, 3, FALSE)</f>
        <v>SRH</v>
      </c>
      <c r="AA403" t="str">
        <f>VLOOKUP(D403, Team_Lookup!$A:$C, 2, FALSE)</f>
        <v>Rajasthan Royals</v>
      </c>
      <c r="AB403" t="str">
        <f>VLOOKUP(G403, Team_Lookup!$A:$C, 2, FALSE)</f>
        <v>Rajasthan Royals</v>
      </c>
      <c r="AC403" t="str">
        <f>VLOOKUP(N403, Team_Lookup!$A:$C, 2, FALSE)</f>
        <v>Rajasthan Royals</v>
      </c>
      <c r="AD403" t="str">
        <f t="shared" si="54"/>
        <v>Standard</v>
      </c>
      <c r="AE403" t="str">
        <f t="shared" si="55"/>
        <v>Chasing</v>
      </c>
      <c r="AF403">
        <f t="shared" si="56"/>
        <v>1</v>
      </c>
      <c r="AJ403" s="6"/>
    </row>
    <row r="404" spans="1:36" x14ac:dyDescent="0.35">
      <c r="A404">
        <v>729292</v>
      </c>
      <c r="B404" s="1">
        <v>41748</v>
      </c>
      <c r="C404">
        <v>2</v>
      </c>
      <c r="D404">
        <v>7</v>
      </c>
      <c r="E404">
        <v>7</v>
      </c>
      <c r="F404" t="s">
        <v>86</v>
      </c>
      <c r="G404">
        <v>2</v>
      </c>
      <c r="H404" t="s">
        <v>20</v>
      </c>
      <c r="I404">
        <v>0</v>
      </c>
      <c r="J404">
        <v>1</v>
      </c>
      <c r="K404">
        <v>0</v>
      </c>
      <c r="L404" t="s">
        <v>28</v>
      </c>
      <c r="M404">
        <v>7</v>
      </c>
      <c r="N404">
        <v>2</v>
      </c>
      <c r="O404">
        <v>17</v>
      </c>
      <c r="P404">
        <v>472</v>
      </c>
      <c r="Q404">
        <v>495</v>
      </c>
      <c r="R404" t="s">
        <v>83</v>
      </c>
      <c r="S404" t="s">
        <v>84</v>
      </c>
      <c r="T404" t="str">
        <f t="shared" si="49"/>
        <v>Dubai International Cricket Stadium</v>
      </c>
      <c r="U404" t="str">
        <f t="shared" si="50"/>
        <v>Abu Dhabi</v>
      </c>
      <c r="V404" t="str">
        <f t="shared" si="51"/>
        <v>U.A.E</v>
      </c>
      <c r="W404">
        <f t="shared" si="52"/>
        <v>2014</v>
      </c>
      <c r="X404">
        <f t="shared" si="53"/>
        <v>4</v>
      </c>
      <c r="Y404" t="str">
        <f>VLOOKUP(C404, Team_Lookup!$A:$C, 2, FALSE)</f>
        <v>Royal Challengers Bangalore</v>
      </c>
      <c r="Z404" t="str">
        <f>VLOOKUP(C404, Team_Lookup!$A:$C, 3, FALSE)</f>
        <v>RCB</v>
      </c>
      <c r="AA404" t="str">
        <f>VLOOKUP(D404, Team_Lookup!$A:$C, 2, FALSE)</f>
        <v>Mumbai Indians</v>
      </c>
      <c r="AB404" t="str">
        <f>VLOOKUP(G404, Team_Lookup!$A:$C, 2, FALSE)</f>
        <v>Royal Challengers Bangalore</v>
      </c>
      <c r="AC404" t="str">
        <f>VLOOKUP(N404, Team_Lookup!$A:$C, 2, FALSE)</f>
        <v>Royal Challengers Bangalore</v>
      </c>
      <c r="AD404" t="str">
        <f t="shared" si="54"/>
        <v>Standard</v>
      </c>
      <c r="AE404" t="str">
        <f t="shared" si="55"/>
        <v>Chasing</v>
      </c>
      <c r="AF404">
        <f t="shared" si="56"/>
        <v>1</v>
      </c>
      <c r="AJ404" s="6"/>
    </row>
    <row r="405" spans="1:36" x14ac:dyDescent="0.35">
      <c r="A405">
        <v>729294</v>
      </c>
      <c r="B405" s="1">
        <v>41748</v>
      </c>
      <c r="C405">
        <v>1</v>
      </c>
      <c r="D405">
        <v>6</v>
      </c>
      <c r="E405">
        <v>7</v>
      </c>
      <c r="F405" t="s">
        <v>86</v>
      </c>
      <c r="G405">
        <v>1</v>
      </c>
      <c r="H405" t="s">
        <v>25</v>
      </c>
      <c r="I405">
        <v>0</v>
      </c>
      <c r="J405">
        <v>1</v>
      </c>
      <c r="K405">
        <v>0</v>
      </c>
      <c r="L405" t="s">
        <v>28</v>
      </c>
      <c r="M405">
        <v>4</v>
      </c>
      <c r="N405">
        <v>6</v>
      </c>
      <c r="O405">
        <v>154</v>
      </c>
      <c r="P405">
        <v>472</v>
      </c>
      <c r="Q405">
        <v>496</v>
      </c>
      <c r="R405" t="s">
        <v>83</v>
      </c>
      <c r="S405" t="s">
        <v>84</v>
      </c>
      <c r="T405" t="str">
        <f t="shared" si="49"/>
        <v>Dubai International Cricket Stadium</v>
      </c>
      <c r="U405" t="str">
        <f t="shared" si="50"/>
        <v>Abu Dhabi</v>
      </c>
      <c r="V405" t="str">
        <f t="shared" si="51"/>
        <v>U.A.E</v>
      </c>
      <c r="W405">
        <f t="shared" si="52"/>
        <v>2014</v>
      </c>
      <c r="X405">
        <f t="shared" si="53"/>
        <v>4</v>
      </c>
      <c r="Y405" t="str">
        <f>VLOOKUP(C405, Team_Lookup!$A:$C, 2, FALSE)</f>
        <v>Kolkata Knight Riders</v>
      </c>
      <c r="Z405" t="str">
        <f>VLOOKUP(C405, Team_Lookup!$A:$C, 3, FALSE)</f>
        <v>KKR</v>
      </c>
      <c r="AA405" t="str">
        <f>VLOOKUP(D405, Team_Lookup!$A:$C, 2, FALSE)</f>
        <v>Delhi Daredevils</v>
      </c>
      <c r="AB405" t="str">
        <f>VLOOKUP(G405, Team_Lookup!$A:$C, 2, FALSE)</f>
        <v>Kolkata Knight Riders</v>
      </c>
      <c r="AC405" t="str">
        <f>VLOOKUP(N405, Team_Lookup!$A:$C, 2, FALSE)</f>
        <v>Delhi Daredevils</v>
      </c>
      <c r="AD405" t="str">
        <f t="shared" si="54"/>
        <v>Standard</v>
      </c>
      <c r="AE405" t="str">
        <f t="shared" si="55"/>
        <v>Chasing</v>
      </c>
      <c r="AF405">
        <f t="shared" si="56"/>
        <v>0</v>
      </c>
      <c r="AJ405" s="6"/>
    </row>
    <row r="406" spans="1:36" x14ac:dyDescent="0.35">
      <c r="A406">
        <v>729296</v>
      </c>
      <c r="B406" s="1">
        <v>41749</v>
      </c>
      <c r="C406">
        <v>5</v>
      </c>
      <c r="D406">
        <v>4</v>
      </c>
      <c r="E406">
        <v>7</v>
      </c>
      <c r="F406" t="s">
        <v>85</v>
      </c>
      <c r="G406">
        <v>4</v>
      </c>
      <c r="H406" t="s">
        <v>20</v>
      </c>
      <c r="I406">
        <v>0</v>
      </c>
      <c r="J406">
        <v>1</v>
      </c>
      <c r="K406">
        <v>0</v>
      </c>
      <c r="L406" t="s">
        <v>28</v>
      </c>
      <c r="M406">
        <v>7</v>
      </c>
      <c r="N406">
        <v>4</v>
      </c>
      <c r="O406">
        <v>305</v>
      </c>
      <c r="P406">
        <v>474</v>
      </c>
      <c r="Q406">
        <v>481</v>
      </c>
      <c r="R406" t="s">
        <v>83</v>
      </c>
      <c r="S406" t="s">
        <v>84</v>
      </c>
      <c r="T406" t="str">
        <f t="shared" si="49"/>
        <v>Sharjah Cricket Stadium</v>
      </c>
      <c r="U406" t="str">
        <f t="shared" si="50"/>
        <v>Abu Dhabi</v>
      </c>
      <c r="V406" t="str">
        <f t="shared" si="51"/>
        <v>U.A.E</v>
      </c>
      <c r="W406">
        <f t="shared" si="52"/>
        <v>2014</v>
      </c>
      <c r="X406">
        <f t="shared" si="53"/>
        <v>4</v>
      </c>
      <c r="Y406" t="str">
        <f>VLOOKUP(C406, Team_Lookup!$A:$C, 2, FALSE)</f>
        <v>Rajasthan Royals</v>
      </c>
      <c r="Z406" t="str">
        <f>VLOOKUP(C406, Team_Lookup!$A:$C, 3, FALSE)</f>
        <v>RR</v>
      </c>
      <c r="AA406" t="str">
        <f>VLOOKUP(D406, Team_Lookup!$A:$C, 2, FALSE)</f>
        <v>Kings XI Punjab</v>
      </c>
      <c r="AB406" t="str">
        <f>VLOOKUP(G406, Team_Lookup!$A:$C, 2, FALSE)</f>
        <v>Kings XI Punjab</v>
      </c>
      <c r="AC406" t="str">
        <f>VLOOKUP(N406, Team_Lookup!$A:$C, 2, FALSE)</f>
        <v>Kings XI Punjab</v>
      </c>
      <c r="AD406" t="str">
        <f t="shared" si="54"/>
        <v>Standard</v>
      </c>
      <c r="AE406" t="str">
        <f t="shared" si="55"/>
        <v>Chasing</v>
      </c>
      <c r="AF406">
        <f t="shared" si="56"/>
        <v>1</v>
      </c>
      <c r="AJ406" s="6"/>
    </row>
    <row r="407" spans="1:36" x14ac:dyDescent="0.35">
      <c r="A407">
        <v>729298</v>
      </c>
      <c r="B407" s="1">
        <v>41750</v>
      </c>
      <c r="C407">
        <v>3</v>
      </c>
      <c r="D407">
        <v>6</v>
      </c>
      <c r="E407">
        <v>7</v>
      </c>
      <c r="F407" t="s">
        <v>82</v>
      </c>
      <c r="G407">
        <v>3</v>
      </c>
      <c r="H407" t="s">
        <v>25</v>
      </c>
      <c r="I407">
        <v>0</v>
      </c>
      <c r="J407">
        <v>1</v>
      </c>
      <c r="K407">
        <v>0</v>
      </c>
      <c r="L407" t="s">
        <v>21</v>
      </c>
      <c r="M407">
        <v>93</v>
      </c>
      <c r="N407">
        <v>3</v>
      </c>
      <c r="O407">
        <v>21</v>
      </c>
      <c r="P407">
        <v>501</v>
      </c>
      <c r="Q407">
        <v>499</v>
      </c>
      <c r="R407" t="s">
        <v>83</v>
      </c>
      <c r="S407" t="s">
        <v>84</v>
      </c>
      <c r="T407" t="str">
        <f t="shared" si="49"/>
        <v>Sheikh Zayed Stadium</v>
      </c>
      <c r="U407" t="str">
        <f t="shared" si="50"/>
        <v>Abu Dhabi</v>
      </c>
      <c r="V407" t="str">
        <f t="shared" si="51"/>
        <v>U.A.E</v>
      </c>
      <c r="W407">
        <f t="shared" si="52"/>
        <v>2014</v>
      </c>
      <c r="X407">
        <f t="shared" si="53"/>
        <v>4</v>
      </c>
      <c r="Y407" t="str">
        <f>VLOOKUP(C407, Team_Lookup!$A:$C, 2, FALSE)</f>
        <v>Chennai Super Kings</v>
      </c>
      <c r="Z407" t="str">
        <f>VLOOKUP(C407, Team_Lookup!$A:$C, 3, FALSE)</f>
        <v>CSK</v>
      </c>
      <c r="AA407" t="str">
        <f>VLOOKUP(D407, Team_Lookup!$A:$C, 2, FALSE)</f>
        <v>Delhi Daredevils</v>
      </c>
      <c r="AB407" t="str">
        <f>VLOOKUP(G407, Team_Lookup!$A:$C, 2, FALSE)</f>
        <v>Chennai Super Kings</v>
      </c>
      <c r="AC407" t="str">
        <f>VLOOKUP(N407, Team_Lookup!$A:$C, 2, FALSE)</f>
        <v>Chennai Super Kings</v>
      </c>
      <c r="AD407" t="str">
        <f t="shared" si="54"/>
        <v>Standard</v>
      </c>
      <c r="AE407" t="str">
        <f t="shared" si="55"/>
        <v>Defending</v>
      </c>
      <c r="AF407">
        <f t="shared" si="56"/>
        <v>1</v>
      </c>
      <c r="AJ407" s="6"/>
    </row>
    <row r="408" spans="1:36" x14ac:dyDescent="0.35">
      <c r="A408">
        <v>729300</v>
      </c>
      <c r="B408" s="1">
        <v>41751</v>
      </c>
      <c r="C408">
        <v>4</v>
      </c>
      <c r="D408">
        <v>11</v>
      </c>
      <c r="E408">
        <v>7</v>
      </c>
      <c r="F408" t="s">
        <v>85</v>
      </c>
      <c r="G408">
        <v>11</v>
      </c>
      <c r="H408" t="s">
        <v>20</v>
      </c>
      <c r="I408">
        <v>0</v>
      </c>
      <c r="J408">
        <v>1</v>
      </c>
      <c r="K408">
        <v>0</v>
      </c>
      <c r="L408" t="s">
        <v>21</v>
      </c>
      <c r="M408">
        <v>72</v>
      </c>
      <c r="N408">
        <v>4</v>
      </c>
      <c r="O408">
        <v>305</v>
      </c>
      <c r="P408">
        <v>481</v>
      </c>
      <c r="Q408">
        <v>489</v>
      </c>
      <c r="R408" t="s">
        <v>83</v>
      </c>
      <c r="S408" t="s">
        <v>84</v>
      </c>
      <c r="T408" t="str">
        <f t="shared" si="49"/>
        <v>Sharjah Cricket Stadium</v>
      </c>
      <c r="U408" t="str">
        <f t="shared" si="50"/>
        <v>Abu Dhabi</v>
      </c>
      <c r="V408" t="str">
        <f t="shared" si="51"/>
        <v>U.A.E</v>
      </c>
      <c r="W408">
        <f t="shared" si="52"/>
        <v>2014</v>
      </c>
      <c r="X408">
        <f t="shared" si="53"/>
        <v>4</v>
      </c>
      <c r="Y408" t="str">
        <f>VLOOKUP(C408, Team_Lookup!$A:$C, 2, FALSE)</f>
        <v>Kings XI Punjab</v>
      </c>
      <c r="Z408" t="str">
        <f>VLOOKUP(C408, Team_Lookup!$A:$C, 3, FALSE)</f>
        <v>KXIP</v>
      </c>
      <c r="AA408" t="str">
        <f>VLOOKUP(D408, Team_Lookup!$A:$C, 2, FALSE)</f>
        <v>Sunrisers Hyderabad</v>
      </c>
      <c r="AB408" t="str">
        <f>VLOOKUP(G408, Team_Lookup!$A:$C, 2, FALSE)</f>
        <v>Sunrisers Hyderabad</v>
      </c>
      <c r="AC408" t="str">
        <f>VLOOKUP(N408, Team_Lookup!$A:$C, 2, FALSE)</f>
        <v>Kings XI Punjab</v>
      </c>
      <c r="AD408" t="str">
        <f t="shared" si="54"/>
        <v>Standard</v>
      </c>
      <c r="AE408" t="str">
        <f t="shared" si="55"/>
        <v>Defending</v>
      </c>
      <c r="AF408">
        <f t="shared" si="56"/>
        <v>0</v>
      </c>
      <c r="AJ408" s="6"/>
    </row>
    <row r="409" spans="1:36" x14ac:dyDescent="0.35">
      <c r="A409">
        <v>729302</v>
      </c>
      <c r="B409" s="1">
        <v>41752</v>
      </c>
      <c r="C409">
        <v>5</v>
      </c>
      <c r="D409">
        <v>3</v>
      </c>
      <c r="E409">
        <v>7</v>
      </c>
      <c r="F409" t="s">
        <v>86</v>
      </c>
      <c r="G409">
        <v>5</v>
      </c>
      <c r="H409" t="s">
        <v>20</v>
      </c>
      <c r="I409">
        <v>0</v>
      </c>
      <c r="J409">
        <v>1</v>
      </c>
      <c r="K409">
        <v>0</v>
      </c>
      <c r="L409" t="s">
        <v>21</v>
      </c>
      <c r="M409">
        <v>7</v>
      </c>
      <c r="N409">
        <v>3</v>
      </c>
      <c r="O409">
        <v>35</v>
      </c>
      <c r="P409">
        <v>482</v>
      </c>
      <c r="Q409">
        <v>501</v>
      </c>
      <c r="R409" t="s">
        <v>83</v>
      </c>
      <c r="S409" t="s">
        <v>84</v>
      </c>
      <c r="T409" t="str">
        <f t="shared" si="49"/>
        <v>Dubai International Cricket Stadium</v>
      </c>
      <c r="U409" t="str">
        <f t="shared" si="50"/>
        <v>Abu Dhabi</v>
      </c>
      <c r="V409" t="str">
        <f t="shared" si="51"/>
        <v>U.A.E</v>
      </c>
      <c r="W409">
        <f t="shared" si="52"/>
        <v>2014</v>
      </c>
      <c r="X409">
        <f t="shared" si="53"/>
        <v>4</v>
      </c>
      <c r="Y409" t="str">
        <f>VLOOKUP(C409, Team_Lookup!$A:$C, 2, FALSE)</f>
        <v>Rajasthan Royals</v>
      </c>
      <c r="Z409" t="str">
        <f>VLOOKUP(C409, Team_Lookup!$A:$C, 3, FALSE)</f>
        <v>RR</v>
      </c>
      <c r="AA409" t="str">
        <f>VLOOKUP(D409, Team_Lookup!$A:$C, 2, FALSE)</f>
        <v>Chennai Super Kings</v>
      </c>
      <c r="AB409" t="str">
        <f>VLOOKUP(G409, Team_Lookup!$A:$C, 2, FALSE)</f>
        <v>Rajasthan Royals</v>
      </c>
      <c r="AC409" t="str">
        <f>VLOOKUP(N409, Team_Lookup!$A:$C, 2, FALSE)</f>
        <v>Chennai Super Kings</v>
      </c>
      <c r="AD409" t="str">
        <f t="shared" si="54"/>
        <v>Standard</v>
      </c>
      <c r="AE409" t="str">
        <f t="shared" si="55"/>
        <v>Defending</v>
      </c>
      <c r="AF409">
        <f t="shared" si="56"/>
        <v>0</v>
      </c>
      <c r="AJ409" s="6"/>
    </row>
    <row r="410" spans="1:36" x14ac:dyDescent="0.35">
      <c r="A410">
        <v>729304</v>
      </c>
      <c r="B410" s="1">
        <v>41753</v>
      </c>
      <c r="C410">
        <v>2</v>
      </c>
      <c r="D410">
        <v>1</v>
      </c>
      <c r="E410">
        <v>7</v>
      </c>
      <c r="F410" t="s">
        <v>85</v>
      </c>
      <c r="G410">
        <v>2</v>
      </c>
      <c r="H410" t="s">
        <v>20</v>
      </c>
      <c r="I410">
        <v>0</v>
      </c>
      <c r="J410">
        <v>1</v>
      </c>
      <c r="K410">
        <v>0</v>
      </c>
      <c r="L410" t="s">
        <v>21</v>
      </c>
      <c r="M410">
        <v>2</v>
      </c>
      <c r="N410">
        <v>1</v>
      </c>
      <c r="O410">
        <v>336</v>
      </c>
      <c r="P410">
        <v>472</v>
      </c>
      <c r="Q410">
        <v>496</v>
      </c>
      <c r="R410" t="s">
        <v>83</v>
      </c>
      <c r="S410" t="s">
        <v>84</v>
      </c>
      <c r="T410" t="str">
        <f t="shared" si="49"/>
        <v>Sharjah Cricket Stadium</v>
      </c>
      <c r="U410" t="str">
        <f t="shared" si="50"/>
        <v>Abu Dhabi</v>
      </c>
      <c r="V410" t="str">
        <f t="shared" si="51"/>
        <v>U.A.E</v>
      </c>
      <c r="W410">
        <f t="shared" si="52"/>
        <v>2014</v>
      </c>
      <c r="X410">
        <f t="shared" si="53"/>
        <v>4</v>
      </c>
      <c r="Y410" t="str">
        <f>VLOOKUP(C410, Team_Lookup!$A:$C, 2, FALSE)</f>
        <v>Royal Challengers Bangalore</v>
      </c>
      <c r="Z410" t="str">
        <f>VLOOKUP(C410, Team_Lookup!$A:$C, 3, FALSE)</f>
        <v>RCB</v>
      </c>
      <c r="AA410" t="str">
        <f>VLOOKUP(D410, Team_Lookup!$A:$C, 2, FALSE)</f>
        <v>Kolkata Knight Riders</v>
      </c>
      <c r="AB410" t="str">
        <f>VLOOKUP(G410, Team_Lookup!$A:$C, 2, FALSE)</f>
        <v>Royal Challengers Bangalore</v>
      </c>
      <c r="AC410" t="str">
        <f>VLOOKUP(N410, Team_Lookup!$A:$C, 2, FALSE)</f>
        <v>Kolkata Knight Riders</v>
      </c>
      <c r="AD410" t="str">
        <f t="shared" si="54"/>
        <v>Standard</v>
      </c>
      <c r="AE410" t="str">
        <f t="shared" si="55"/>
        <v>Defending</v>
      </c>
      <c r="AF410">
        <f t="shared" si="56"/>
        <v>0</v>
      </c>
      <c r="AJ410" s="6"/>
    </row>
    <row r="411" spans="1:36" x14ac:dyDescent="0.35">
      <c r="A411">
        <v>729306</v>
      </c>
      <c r="B411" s="1">
        <v>41754</v>
      </c>
      <c r="C411">
        <v>11</v>
      </c>
      <c r="D411">
        <v>6</v>
      </c>
      <c r="E411">
        <v>7</v>
      </c>
      <c r="F411" t="s">
        <v>86</v>
      </c>
      <c r="G411">
        <v>11</v>
      </c>
      <c r="H411" t="s">
        <v>25</v>
      </c>
      <c r="I411">
        <v>0</v>
      </c>
      <c r="J411">
        <v>1</v>
      </c>
      <c r="K411">
        <v>0</v>
      </c>
      <c r="L411" t="s">
        <v>21</v>
      </c>
      <c r="M411">
        <v>4</v>
      </c>
      <c r="N411">
        <v>11</v>
      </c>
      <c r="O411">
        <v>254</v>
      </c>
      <c r="P411">
        <v>481</v>
      </c>
      <c r="Q411">
        <v>489</v>
      </c>
      <c r="R411" t="s">
        <v>83</v>
      </c>
      <c r="S411" t="s">
        <v>84</v>
      </c>
      <c r="T411" t="str">
        <f t="shared" si="49"/>
        <v>Dubai International Cricket Stadium</v>
      </c>
      <c r="U411" t="str">
        <f t="shared" si="50"/>
        <v>Abu Dhabi</v>
      </c>
      <c r="V411" t="str">
        <f t="shared" si="51"/>
        <v>U.A.E</v>
      </c>
      <c r="W411">
        <f t="shared" si="52"/>
        <v>2014</v>
      </c>
      <c r="X411">
        <f t="shared" si="53"/>
        <v>4</v>
      </c>
      <c r="Y411" t="str">
        <f>VLOOKUP(C411, Team_Lookup!$A:$C, 2, FALSE)</f>
        <v>Sunrisers Hyderabad</v>
      </c>
      <c r="Z411" t="str">
        <f>VLOOKUP(C411, Team_Lookup!$A:$C, 3, FALSE)</f>
        <v>SRH</v>
      </c>
      <c r="AA411" t="str">
        <f>VLOOKUP(D411, Team_Lookup!$A:$C, 2, FALSE)</f>
        <v>Delhi Daredevils</v>
      </c>
      <c r="AB411" t="str">
        <f>VLOOKUP(G411, Team_Lookup!$A:$C, 2, FALSE)</f>
        <v>Sunrisers Hyderabad</v>
      </c>
      <c r="AC411" t="str">
        <f>VLOOKUP(N411, Team_Lookup!$A:$C, 2, FALSE)</f>
        <v>Sunrisers Hyderabad</v>
      </c>
      <c r="AD411" t="str">
        <f t="shared" si="54"/>
        <v>Standard</v>
      </c>
      <c r="AE411" t="str">
        <f t="shared" si="55"/>
        <v>Defending</v>
      </c>
      <c r="AF411">
        <f t="shared" si="56"/>
        <v>1</v>
      </c>
      <c r="AJ411" s="6"/>
    </row>
    <row r="412" spans="1:36" x14ac:dyDescent="0.35">
      <c r="A412">
        <v>729308</v>
      </c>
      <c r="B412" s="1">
        <v>41754</v>
      </c>
      <c r="C412">
        <v>3</v>
      </c>
      <c r="D412">
        <v>7</v>
      </c>
      <c r="E412">
        <v>7</v>
      </c>
      <c r="F412" t="s">
        <v>86</v>
      </c>
      <c r="G412">
        <v>7</v>
      </c>
      <c r="H412" t="s">
        <v>25</v>
      </c>
      <c r="I412">
        <v>0</v>
      </c>
      <c r="J412">
        <v>1</v>
      </c>
      <c r="K412">
        <v>0</v>
      </c>
      <c r="L412" t="s">
        <v>28</v>
      </c>
      <c r="M412">
        <v>7</v>
      </c>
      <c r="N412">
        <v>3</v>
      </c>
      <c r="O412">
        <v>364</v>
      </c>
      <c r="P412">
        <v>474</v>
      </c>
      <c r="Q412">
        <v>481</v>
      </c>
      <c r="R412" t="s">
        <v>83</v>
      </c>
      <c r="S412" t="s">
        <v>84</v>
      </c>
      <c r="T412" t="str">
        <f t="shared" si="49"/>
        <v>Dubai International Cricket Stadium</v>
      </c>
      <c r="U412" t="str">
        <f t="shared" si="50"/>
        <v>Abu Dhabi</v>
      </c>
      <c r="V412" t="str">
        <f t="shared" si="51"/>
        <v>U.A.E</v>
      </c>
      <c r="W412">
        <f t="shared" si="52"/>
        <v>2014</v>
      </c>
      <c r="X412">
        <f t="shared" si="53"/>
        <v>4</v>
      </c>
      <c r="Y412" t="str">
        <f>VLOOKUP(C412, Team_Lookup!$A:$C, 2, FALSE)</f>
        <v>Chennai Super Kings</v>
      </c>
      <c r="Z412" t="str">
        <f>VLOOKUP(C412, Team_Lookup!$A:$C, 3, FALSE)</f>
        <v>CSK</v>
      </c>
      <c r="AA412" t="str">
        <f>VLOOKUP(D412, Team_Lookup!$A:$C, 2, FALSE)</f>
        <v>Mumbai Indians</v>
      </c>
      <c r="AB412" t="str">
        <f>VLOOKUP(G412, Team_Lookup!$A:$C, 2, FALSE)</f>
        <v>Mumbai Indians</v>
      </c>
      <c r="AC412" t="str">
        <f>VLOOKUP(N412, Team_Lookup!$A:$C, 2, FALSE)</f>
        <v>Chennai Super Kings</v>
      </c>
      <c r="AD412" t="str">
        <f t="shared" si="54"/>
        <v>Standard</v>
      </c>
      <c r="AE412" t="str">
        <f t="shared" si="55"/>
        <v>Chasing</v>
      </c>
      <c r="AF412">
        <f t="shared" si="56"/>
        <v>0</v>
      </c>
      <c r="AJ412" s="6"/>
    </row>
    <row r="413" spans="1:36" x14ac:dyDescent="0.35">
      <c r="A413">
        <v>729310</v>
      </c>
      <c r="B413" s="1">
        <v>41755</v>
      </c>
      <c r="C413">
        <v>5</v>
      </c>
      <c r="D413">
        <v>2</v>
      </c>
      <c r="E413">
        <v>7</v>
      </c>
      <c r="F413" t="s">
        <v>82</v>
      </c>
      <c r="G413">
        <v>5</v>
      </c>
      <c r="H413" t="s">
        <v>20</v>
      </c>
      <c r="I413">
        <v>0</v>
      </c>
      <c r="J413">
        <v>1</v>
      </c>
      <c r="K413">
        <v>0</v>
      </c>
      <c r="L413" t="s">
        <v>28</v>
      </c>
      <c r="M413">
        <v>6</v>
      </c>
      <c r="N413">
        <v>5</v>
      </c>
      <c r="O413">
        <v>370</v>
      </c>
      <c r="P413">
        <v>482</v>
      </c>
      <c r="Q413">
        <v>499</v>
      </c>
      <c r="R413" t="s">
        <v>83</v>
      </c>
      <c r="S413" t="s">
        <v>84</v>
      </c>
      <c r="T413" t="str">
        <f t="shared" si="49"/>
        <v>Sheikh Zayed Stadium</v>
      </c>
      <c r="U413" t="str">
        <f t="shared" si="50"/>
        <v>Abu Dhabi</v>
      </c>
      <c r="V413" t="str">
        <f t="shared" si="51"/>
        <v>U.A.E</v>
      </c>
      <c r="W413">
        <f t="shared" si="52"/>
        <v>2014</v>
      </c>
      <c r="X413">
        <f t="shared" si="53"/>
        <v>4</v>
      </c>
      <c r="Y413" t="str">
        <f>VLOOKUP(C413, Team_Lookup!$A:$C, 2, FALSE)</f>
        <v>Rajasthan Royals</v>
      </c>
      <c r="Z413" t="str">
        <f>VLOOKUP(C413, Team_Lookup!$A:$C, 3, FALSE)</f>
        <v>RR</v>
      </c>
      <c r="AA413" t="str">
        <f>VLOOKUP(D413, Team_Lookup!$A:$C, 2, FALSE)</f>
        <v>Royal Challengers Bangalore</v>
      </c>
      <c r="AB413" t="str">
        <f>VLOOKUP(G413, Team_Lookup!$A:$C, 2, FALSE)</f>
        <v>Rajasthan Royals</v>
      </c>
      <c r="AC413" t="str">
        <f>VLOOKUP(N413, Team_Lookup!$A:$C, 2, FALSE)</f>
        <v>Rajasthan Royals</v>
      </c>
      <c r="AD413" t="str">
        <f t="shared" si="54"/>
        <v>Standard</v>
      </c>
      <c r="AE413" t="str">
        <f t="shared" si="55"/>
        <v>Chasing</v>
      </c>
      <c r="AF413">
        <f t="shared" si="56"/>
        <v>1</v>
      </c>
      <c r="AJ413" s="6"/>
    </row>
    <row r="414" spans="1:36" x14ac:dyDescent="0.35">
      <c r="A414">
        <v>729312</v>
      </c>
      <c r="B414" s="1">
        <v>41755</v>
      </c>
      <c r="C414">
        <v>1</v>
      </c>
      <c r="D414">
        <v>4</v>
      </c>
      <c r="E414">
        <v>7</v>
      </c>
      <c r="F414" t="s">
        <v>82</v>
      </c>
      <c r="G414">
        <v>1</v>
      </c>
      <c r="H414" t="s">
        <v>20</v>
      </c>
      <c r="I414">
        <v>0</v>
      </c>
      <c r="J414">
        <v>1</v>
      </c>
      <c r="K414">
        <v>0</v>
      </c>
      <c r="L414" t="s">
        <v>21</v>
      </c>
      <c r="M414">
        <v>23</v>
      </c>
      <c r="N414">
        <v>4</v>
      </c>
      <c r="O414">
        <v>367</v>
      </c>
      <c r="P414">
        <v>482</v>
      </c>
      <c r="Q414">
        <v>501</v>
      </c>
      <c r="R414" t="s">
        <v>83</v>
      </c>
      <c r="S414" t="s">
        <v>84</v>
      </c>
      <c r="T414" t="str">
        <f t="shared" si="49"/>
        <v>Sheikh Zayed Stadium</v>
      </c>
      <c r="U414" t="str">
        <f t="shared" si="50"/>
        <v>Abu Dhabi</v>
      </c>
      <c r="V414" t="str">
        <f t="shared" si="51"/>
        <v>U.A.E</v>
      </c>
      <c r="W414">
        <f t="shared" si="52"/>
        <v>2014</v>
      </c>
      <c r="X414">
        <f t="shared" si="53"/>
        <v>4</v>
      </c>
      <c r="Y414" t="str">
        <f>VLOOKUP(C414, Team_Lookup!$A:$C, 2, FALSE)</f>
        <v>Kolkata Knight Riders</v>
      </c>
      <c r="Z414" t="str">
        <f>VLOOKUP(C414, Team_Lookup!$A:$C, 3, FALSE)</f>
        <v>KKR</v>
      </c>
      <c r="AA414" t="str">
        <f>VLOOKUP(D414, Team_Lookup!$A:$C, 2, FALSE)</f>
        <v>Kings XI Punjab</v>
      </c>
      <c r="AB414" t="str">
        <f>VLOOKUP(G414, Team_Lookup!$A:$C, 2, FALSE)</f>
        <v>Kolkata Knight Riders</v>
      </c>
      <c r="AC414" t="str">
        <f>VLOOKUP(N414, Team_Lookup!$A:$C, 2, FALSE)</f>
        <v>Kings XI Punjab</v>
      </c>
      <c r="AD414" t="str">
        <f t="shared" si="54"/>
        <v>Standard</v>
      </c>
      <c r="AE414" t="str">
        <f t="shared" si="55"/>
        <v>Defending</v>
      </c>
      <c r="AF414">
        <f t="shared" si="56"/>
        <v>0</v>
      </c>
      <c r="AJ414" s="6"/>
    </row>
    <row r="415" spans="1:36" x14ac:dyDescent="0.35">
      <c r="A415">
        <v>729314</v>
      </c>
      <c r="B415" s="1">
        <v>41756</v>
      </c>
      <c r="C415">
        <v>6</v>
      </c>
      <c r="D415">
        <v>7</v>
      </c>
      <c r="E415">
        <v>7</v>
      </c>
      <c r="F415" t="s">
        <v>85</v>
      </c>
      <c r="G415">
        <v>7</v>
      </c>
      <c r="H415" t="s">
        <v>25</v>
      </c>
      <c r="I415">
        <v>0</v>
      </c>
      <c r="J415">
        <v>1</v>
      </c>
      <c r="K415">
        <v>0</v>
      </c>
      <c r="L415" t="s">
        <v>28</v>
      </c>
      <c r="M415">
        <v>6</v>
      </c>
      <c r="N415">
        <v>6</v>
      </c>
      <c r="O415">
        <v>185</v>
      </c>
      <c r="P415">
        <v>472</v>
      </c>
      <c r="Q415">
        <v>496</v>
      </c>
      <c r="R415" t="s">
        <v>83</v>
      </c>
      <c r="S415" t="s">
        <v>84</v>
      </c>
      <c r="T415" t="str">
        <f t="shared" si="49"/>
        <v>Sharjah Cricket Stadium</v>
      </c>
      <c r="U415" t="str">
        <f t="shared" si="50"/>
        <v>Abu Dhabi</v>
      </c>
      <c r="V415" t="str">
        <f t="shared" si="51"/>
        <v>U.A.E</v>
      </c>
      <c r="W415">
        <f t="shared" si="52"/>
        <v>2014</v>
      </c>
      <c r="X415">
        <f t="shared" si="53"/>
        <v>4</v>
      </c>
      <c r="Y415" t="str">
        <f>VLOOKUP(C415, Team_Lookup!$A:$C, 2, FALSE)</f>
        <v>Delhi Daredevils</v>
      </c>
      <c r="Z415" t="str">
        <f>VLOOKUP(C415, Team_Lookup!$A:$C, 3, FALSE)</f>
        <v>DD</v>
      </c>
      <c r="AA415" t="str">
        <f>VLOOKUP(D415, Team_Lookup!$A:$C, 2, FALSE)</f>
        <v>Mumbai Indians</v>
      </c>
      <c r="AB415" t="str">
        <f>VLOOKUP(G415, Team_Lookup!$A:$C, 2, FALSE)</f>
        <v>Mumbai Indians</v>
      </c>
      <c r="AC415" t="str">
        <f>VLOOKUP(N415, Team_Lookup!$A:$C, 2, FALSE)</f>
        <v>Delhi Daredevils</v>
      </c>
      <c r="AD415" t="str">
        <f t="shared" si="54"/>
        <v>Standard</v>
      </c>
      <c r="AE415" t="str">
        <f t="shared" si="55"/>
        <v>Chasing</v>
      </c>
      <c r="AF415">
        <f t="shared" si="56"/>
        <v>0</v>
      </c>
      <c r="AJ415" s="6"/>
    </row>
    <row r="416" spans="1:36" x14ac:dyDescent="0.35">
      <c r="A416">
        <v>729316</v>
      </c>
      <c r="B416" s="1">
        <v>41756</v>
      </c>
      <c r="C416">
        <v>11</v>
      </c>
      <c r="D416">
        <v>3</v>
      </c>
      <c r="E416">
        <v>7</v>
      </c>
      <c r="F416" t="s">
        <v>85</v>
      </c>
      <c r="G416">
        <v>11</v>
      </c>
      <c r="H416" t="s">
        <v>25</v>
      </c>
      <c r="I416">
        <v>0</v>
      </c>
      <c r="J416">
        <v>1</v>
      </c>
      <c r="K416">
        <v>0</v>
      </c>
      <c r="L416" t="s">
        <v>28</v>
      </c>
      <c r="M416">
        <v>5</v>
      </c>
      <c r="N416">
        <v>3</v>
      </c>
      <c r="O416">
        <v>147</v>
      </c>
      <c r="P416">
        <v>495</v>
      </c>
      <c r="Q416">
        <v>496</v>
      </c>
      <c r="R416" t="s">
        <v>83</v>
      </c>
      <c r="S416" t="s">
        <v>84</v>
      </c>
      <c r="T416" t="str">
        <f t="shared" si="49"/>
        <v>Sharjah Cricket Stadium</v>
      </c>
      <c r="U416" t="str">
        <f t="shared" si="50"/>
        <v>Abu Dhabi</v>
      </c>
      <c r="V416" t="str">
        <f t="shared" si="51"/>
        <v>U.A.E</v>
      </c>
      <c r="W416">
        <f t="shared" si="52"/>
        <v>2014</v>
      </c>
      <c r="X416">
        <f t="shared" si="53"/>
        <v>4</v>
      </c>
      <c r="Y416" t="str">
        <f>VLOOKUP(C416, Team_Lookup!$A:$C, 2, FALSE)</f>
        <v>Sunrisers Hyderabad</v>
      </c>
      <c r="Z416" t="str">
        <f>VLOOKUP(C416, Team_Lookup!$A:$C, 3, FALSE)</f>
        <v>SRH</v>
      </c>
      <c r="AA416" t="str">
        <f>VLOOKUP(D416, Team_Lookup!$A:$C, 2, FALSE)</f>
        <v>Chennai Super Kings</v>
      </c>
      <c r="AB416" t="str">
        <f>VLOOKUP(G416, Team_Lookup!$A:$C, 2, FALSE)</f>
        <v>Sunrisers Hyderabad</v>
      </c>
      <c r="AC416" t="str">
        <f>VLOOKUP(N416, Team_Lookup!$A:$C, 2, FALSE)</f>
        <v>Chennai Super Kings</v>
      </c>
      <c r="AD416" t="str">
        <f t="shared" si="54"/>
        <v>Standard</v>
      </c>
      <c r="AE416" t="str">
        <f t="shared" si="55"/>
        <v>Chasing</v>
      </c>
      <c r="AF416">
        <f t="shared" si="56"/>
        <v>0</v>
      </c>
      <c r="AJ416" s="6"/>
    </row>
    <row r="417" spans="1:36" x14ac:dyDescent="0.35">
      <c r="A417">
        <v>729318</v>
      </c>
      <c r="B417" s="1">
        <v>41757</v>
      </c>
      <c r="C417">
        <v>4</v>
      </c>
      <c r="D417">
        <v>2</v>
      </c>
      <c r="E417">
        <v>7</v>
      </c>
      <c r="F417" t="s">
        <v>86</v>
      </c>
      <c r="G417">
        <v>4</v>
      </c>
      <c r="H417" t="s">
        <v>20</v>
      </c>
      <c r="I417">
        <v>0</v>
      </c>
      <c r="J417">
        <v>1</v>
      </c>
      <c r="K417">
        <v>0</v>
      </c>
      <c r="L417" t="s">
        <v>28</v>
      </c>
      <c r="M417">
        <v>5</v>
      </c>
      <c r="N417">
        <v>4</v>
      </c>
      <c r="O417">
        <v>367</v>
      </c>
      <c r="P417">
        <v>474</v>
      </c>
      <c r="Q417">
        <v>489</v>
      </c>
      <c r="R417" t="s">
        <v>83</v>
      </c>
      <c r="S417" t="s">
        <v>84</v>
      </c>
      <c r="T417" t="str">
        <f t="shared" si="49"/>
        <v>Dubai International Cricket Stadium</v>
      </c>
      <c r="U417" t="str">
        <f t="shared" si="50"/>
        <v>Abu Dhabi</v>
      </c>
      <c r="V417" t="str">
        <f t="shared" si="51"/>
        <v>U.A.E</v>
      </c>
      <c r="W417">
        <f t="shared" si="52"/>
        <v>2014</v>
      </c>
      <c r="X417">
        <f t="shared" si="53"/>
        <v>4</v>
      </c>
      <c r="Y417" t="str">
        <f>VLOOKUP(C417, Team_Lookup!$A:$C, 2, FALSE)</f>
        <v>Kings XI Punjab</v>
      </c>
      <c r="Z417" t="str">
        <f>VLOOKUP(C417, Team_Lookup!$A:$C, 3, FALSE)</f>
        <v>KXIP</v>
      </c>
      <c r="AA417" t="str">
        <f>VLOOKUP(D417, Team_Lookup!$A:$C, 2, FALSE)</f>
        <v>Royal Challengers Bangalore</v>
      </c>
      <c r="AB417" t="str">
        <f>VLOOKUP(G417, Team_Lookup!$A:$C, 2, FALSE)</f>
        <v>Kings XI Punjab</v>
      </c>
      <c r="AC417" t="str">
        <f>VLOOKUP(N417, Team_Lookup!$A:$C, 2, FALSE)</f>
        <v>Kings XI Punjab</v>
      </c>
      <c r="AD417" t="str">
        <f t="shared" si="54"/>
        <v>Standard</v>
      </c>
      <c r="AE417" t="str">
        <f t="shared" si="55"/>
        <v>Chasing</v>
      </c>
      <c r="AF417">
        <f t="shared" si="56"/>
        <v>1</v>
      </c>
      <c r="AJ417" s="6"/>
    </row>
    <row r="418" spans="1:36" x14ac:dyDescent="0.35">
      <c r="A418">
        <v>729320</v>
      </c>
      <c r="B418" s="1">
        <v>41758</v>
      </c>
      <c r="C418">
        <v>1</v>
      </c>
      <c r="D418">
        <v>5</v>
      </c>
      <c r="E418">
        <v>7</v>
      </c>
      <c r="F418" t="s">
        <v>82</v>
      </c>
      <c r="G418">
        <v>5</v>
      </c>
      <c r="H418" t="s">
        <v>25</v>
      </c>
      <c r="I418">
        <v>1</v>
      </c>
      <c r="J418">
        <v>1</v>
      </c>
      <c r="K418">
        <v>0</v>
      </c>
      <c r="L418" t="s">
        <v>48</v>
      </c>
      <c r="M418" t="s">
        <v>49</v>
      </c>
      <c r="N418">
        <v>5</v>
      </c>
      <c r="O418">
        <v>310</v>
      </c>
      <c r="P418">
        <v>472</v>
      </c>
      <c r="Q418">
        <v>495</v>
      </c>
      <c r="R418" t="s">
        <v>83</v>
      </c>
      <c r="S418" t="s">
        <v>84</v>
      </c>
      <c r="T418" t="str">
        <f t="shared" si="49"/>
        <v>Sheikh Zayed Stadium</v>
      </c>
      <c r="U418" t="str">
        <f t="shared" si="50"/>
        <v>Abu Dhabi</v>
      </c>
      <c r="V418" t="str">
        <f t="shared" si="51"/>
        <v>U.A.E</v>
      </c>
      <c r="W418">
        <f t="shared" si="52"/>
        <v>2014</v>
      </c>
      <c r="X418">
        <f t="shared" si="53"/>
        <v>4</v>
      </c>
      <c r="Y418" t="str">
        <f>VLOOKUP(C418, Team_Lookup!$A:$C, 2, FALSE)</f>
        <v>Kolkata Knight Riders</v>
      </c>
      <c r="Z418" t="str">
        <f>VLOOKUP(C418, Team_Lookup!$A:$C, 3, FALSE)</f>
        <v>KKR</v>
      </c>
      <c r="AA418" t="str">
        <f>VLOOKUP(D418, Team_Lookup!$A:$C, 2, FALSE)</f>
        <v>Rajasthan Royals</v>
      </c>
      <c r="AB418" t="str">
        <f>VLOOKUP(G418, Team_Lookup!$A:$C, 2, FALSE)</f>
        <v>Rajasthan Royals</v>
      </c>
      <c r="AC418" t="str">
        <f>VLOOKUP(N418, Team_Lookup!$A:$C, 2, FALSE)</f>
        <v>Rajasthan Royals</v>
      </c>
      <c r="AD418" t="str">
        <f t="shared" si="54"/>
        <v>Non-Standard</v>
      </c>
      <c r="AE418" t="str">
        <f t="shared" si="55"/>
        <v>Other</v>
      </c>
      <c r="AF418">
        <f t="shared" si="56"/>
        <v>1</v>
      </c>
      <c r="AJ418" s="6"/>
    </row>
    <row r="419" spans="1:36" x14ac:dyDescent="0.35">
      <c r="A419">
        <v>729322</v>
      </c>
      <c r="B419" s="1">
        <v>41759</v>
      </c>
      <c r="C419">
        <v>7</v>
      </c>
      <c r="D419">
        <v>11</v>
      </c>
      <c r="E419">
        <v>7</v>
      </c>
      <c r="F419" t="s">
        <v>86</v>
      </c>
      <c r="G419">
        <v>7</v>
      </c>
      <c r="H419" t="s">
        <v>20</v>
      </c>
      <c r="I419">
        <v>0</v>
      </c>
      <c r="J419">
        <v>1</v>
      </c>
      <c r="K419">
        <v>0</v>
      </c>
      <c r="L419" t="s">
        <v>21</v>
      </c>
      <c r="M419">
        <v>15</v>
      </c>
      <c r="N419">
        <v>11</v>
      </c>
      <c r="O419">
        <v>299</v>
      </c>
      <c r="P419">
        <v>482</v>
      </c>
      <c r="Q419">
        <v>481</v>
      </c>
      <c r="R419" t="s">
        <v>83</v>
      </c>
      <c r="S419" t="s">
        <v>84</v>
      </c>
      <c r="T419" t="str">
        <f t="shared" si="49"/>
        <v>Dubai International Cricket Stadium</v>
      </c>
      <c r="U419" t="str">
        <f t="shared" si="50"/>
        <v>Abu Dhabi</v>
      </c>
      <c r="V419" t="str">
        <f t="shared" si="51"/>
        <v>U.A.E</v>
      </c>
      <c r="W419">
        <f t="shared" si="52"/>
        <v>2014</v>
      </c>
      <c r="X419">
        <f t="shared" si="53"/>
        <v>4</v>
      </c>
      <c r="Y419" t="str">
        <f>VLOOKUP(C419, Team_Lookup!$A:$C, 2, FALSE)</f>
        <v>Mumbai Indians</v>
      </c>
      <c r="Z419" t="str">
        <f>VLOOKUP(C419, Team_Lookup!$A:$C, 3, FALSE)</f>
        <v>MI</v>
      </c>
      <c r="AA419" t="str">
        <f>VLOOKUP(D419, Team_Lookup!$A:$C, 2, FALSE)</f>
        <v>Sunrisers Hyderabad</v>
      </c>
      <c r="AB419" t="str">
        <f>VLOOKUP(G419, Team_Lookup!$A:$C, 2, FALSE)</f>
        <v>Mumbai Indians</v>
      </c>
      <c r="AC419" t="str">
        <f>VLOOKUP(N419, Team_Lookup!$A:$C, 2, FALSE)</f>
        <v>Sunrisers Hyderabad</v>
      </c>
      <c r="AD419" t="str">
        <f t="shared" si="54"/>
        <v>Standard</v>
      </c>
      <c r="AE419" t="str">
        <f t="shared" si="55"/>
        <v>Defending</v>
      </c>
      <c r="AF419">
        <f t="shared" si="56"/>
        <v>0</v>
      </c>
      <c r="AJ419" s="6"/>
    </row>
    <row r="420" spans="1:36" x14ac:dyDescent="0.35">
      <c r="A420">
        <v>733976</v>
      </c>
      <c r="B420" s="1">
        <v>41761</v>
      </c>
      <c r="C420">
        <v>3</v>
      </c>
      <c r="D420">
        <v>1</v>
      </c>
      <c r="E420">
        <v>7</v>
      </c>
      <c r="F420" t="s">
        <v>80</v>
      </c>
      <c r="G420">
        <v>3</v>
      </c>
      <c r="H420" t="s">
        <v>25</v>
      </c>
      <c r="I420">
        <v>0</v>
      </c>
      <c r="J420">
        <v>1</v>
      </c>
      <c r="K420">
        <v>0</v>
      </c>
      <c r="L420" t="s">
        <v>21</v>
      </c>
      <c r="M420">
        <v>34</v>
      </c>
      <c r="N420">
        <v>3</v>
      </c>
      <c r="O420">
        <v>35</v>
      </c>
      <c r="P420">
        <v>495</v>
      </c>
      <c r="Q420">
        <v>500</v>
      </c>
      <c r="R420" t="s">
        <v>81</v>
      </c>
      <c r="S420" t="s">
        <v>23</v>
      </c>
      <c r="T420" t="str">
        <f t="shared" si="49"/>
        <v>Jsca International Stadium Complex</v>
      </c>
      <c r="U420" t="str">
        <f t="shared" si="50"/>
        <v>Ranchi</v>
      </c>
      <c r="V420" t="str">
        <f t="shared" si="51"/>
        <v>India</v>
      </c>
      <c r="W420">
        <f t="shared" si="52"/>
        <v>2014</v>
      </c>
      <c r="X420">
        <f t="shared" si="53"/>
        <v>5</v>
      </c>
      <c r="Y420" t="str">
        <f>VLOOKUP(C420, Team_Lookup!$A:$C, 2, FALSE)</f>
        <v>Chennai Super Kings</v>
      </c>
      <c r="Z420" t="str">
        <f>VLOOKUP(C420, Team_Lookup!$A:$C, 3, FALSE)</f>
        <v>CSK</v>
      </c>
      <c r="AA420" t="str">
        <f>VLOOKUP(D420, Team_Lookup!$A:$C, 2, FALSE)</f>
        <v>Kolkata Knight Riders</v>
      </c>
      <c r="AB420" t="str">
        <f>VLOOKUP(G420, Team_Lookup!$A:$C, 2, FALSE)</f>
        <v>Chennai Super Kings</v>
      </c>
      <c r="AC420" t="str">
        <f>VLOOKUP(N420, Team_Lookup!$A:$C, 2, FALSE)</f>
        <v>Chennai Super Kings</v>
      </c>
      <c r="AD420" t="str">
        <f t="shared" si="54"/>
        <v>Standard</v>
      </c>
      <c r="AE420" t="str">
        <f t="shared" si="55"/>
        <v>Defending</v>
      </c>
      <c r="AF420">
        <f t="shared" si="56"/>
        <v>1</v>
      </c>
      <c r="AJ420" s="6"/>
    </row>
    <row r="421" spans="1:36" x14ac:dyDescent="0.35">
      <c r="A421">
        <v>733978</v>
      </c>
      <c r="B421" s="1">
        <v>41762</v>
      </c>
      <c r="C421">
        <v>7</v>
      </c>
      <c r="D421">
        <v>4</v>
      </c>
      <c r="E421">
        <v>7</v>
      </c>
      <c r="F421" t="s">
        <v>30</v>
      </c>
      <c r="G421">
        <v>4</v>
      </c>
      <c r="H421" t="s">
        <v>25</v>
      </c>
      <c r="I421">
        <v>0</v>
      </c>
      <c r="J421">
        <v>1</v>
      </c>
      <c r="K421">
        <v>0</v>
      </c>
      <c r="L421" t="s">
        <v>28</v>
      </c>
      <c r="M421">
        <v>5</v>
      </c>
      <c r="N421">
        <v>7</v>
      </c>
      <c r="O421">
        <v>372</v>
      </c>
      <c r="P421">
        <v>497</v>
      </c>
      <c r="Q421">
        <v>499</v>
      </c>
      <c r="R421" t="s">
        <v>31</v>
      </c>
      <c r="S421" t="s">
        <v>23</v>
      </c>
      <c r="T421" t="str">
        <f t="shared" si="49"/>
        <v>Wankhede Stadium</v>
      </c>
      <c r="U421" t="str">
        <f t="shared" si="50"/>
        <v>Mumbai</v>
      </c>
      <c r="V421" t="str">
        <f t="shared" si="51"/>
        <v>India</v>
      </c>
      <c r="W421">
        <f t="shared" si="52"/>
        <v>2014</v>
      </c>
      <c r="X421">
        <f t="shared" si="53"/>
        <v>5</v>
      </c>
      <c r="Y421" t="str">
        <f>VLOOKUP(C421, Team_Lookup!$A:$C, 2, FALSE)</f>
        <v>Mumbai Indians</v>
      </c>
      <c r="Z421" t="str">
        <f>VLOOKUP(C421, Team_Lookup!$A:$C, 3, FALSE)</f>
        <v>MI</v>
      </c>
      <c r="AA421" t="str">
        <f>VLOOKUP(D421, Team_Lookup!$A:$C, 2, FALSE)</f>
        <v>Kings XI Punjab</v>
      </c>
      <c r="AB421" t="str">
        <f>VLOOKUP(G421, Team_Lookup!$A:$C, 2, FALSE)</f>
        <v>Kings XI Punjab</v>
      </c>
      <c r="AC421" t="str">
        <f>VLOOKUP(N421, Team_Lookup!$A:$C, 2, FALSE)</f>
        <v>Mumbai Indians</v>
      </c>
      <c r="AD421" t="str">
        <f t="shared" si="54"/>
        <v>Standard</v>
      </c>
      <c r="AE421" t="str">
        <f t="shared" si="55"/>
        <v>Chasing</v>
      </c>
      <c r="AF421">
        <f t="shared" si="56"/>
        <v>0</v>
      </c>
      <c r="AJ421" s="6"/>
    </row>
    <row r="422" spans="1:36" x14ac:dyDescent="0.35">
      <c r="A422">
        <v>733980</v>
      </c>
      <c r="B422" s="1">
        <v>41762</v>
      </c>
      <c r="C422">
        <v>6</v>
      </c>
      <c r="D422">
        <v>5</v>
      </c>
      <c r="E422">
        <v>7</v>
      </c>
      <c r="F422" t="s">
        <v>27</v>
      </c>
      <c r="G422">
        <v>5</v>
      </c>
      <c r="H422" t="s">
        <v>20</v>
      </c>
      <c r="I422">
        <v>0</v>
      </c>
      <c r="J422">
        <v>1</v>
      </c>
      <c r="K422">
        <v>0</v>
      </c>
      <c r="L422" t="s">
        <v>28</v>
      </c>
      <c r="M422">
        <v>7</v>
      </c>
      <c r="N422">
        <v>5</v>
      </c>
      <c r="O422">
        <v>339</v>
      </c>
      <c r="P422">
        <v>485</v>
      </c>
      <c r="Q422">
        <v>489</v>
      </c>
      <c r="R422" t="s">
        <v>29</v>
      </c>
      <c r="S422" t="s">
        <v>23</v>
      </c>
      <c r="T422" t="str">
        <f t="shared" si="49"/>
        <v>Feroz Shah Kotla</v>
      </c>
      <c r="U422" t="str">
        <f t="shared" si="50"/>
        <v>Delhi</v>
      </c>
      <c r="V422" t="str">
        <f t="shared" si="51"/>
        <v>India</v>
      </c>
      <c r="W422">
        <f t="shared" si="52"/>
        <v>2014</v>
      </c>
      <c r="X422">
        <f t="shared" si="53"/>
        <v>5</v>
      </c>
      <c r="Y422" t="str">
        <f>VLOOKUP(C422, Team_Lookup!$A:$C, 2, FALSE)</f>
        <v>Delhi Daredevils</v>
      </c>
      <c r="Z422" t="str">
        <f>VLOOKUP(C422, Team_Lookup!$A:$C, 3, FALSE)</f>
        <v>DD</v>
      </c>
      <c r="AA422" t="str">
        <f>VLOOKUP(D422, Team_Lookup!$A:$C, 2, FALSE)</f>
        <v>Rajasthan Royals</v>
      </c>
      <c r="AB422" t="str">
        <f>VLOOKUP(G422, Team_Lookup!$A:$C, 2, FALSE)</f>
        <v>Rajasthan Royals</v>
      </c>
      <c r="AC422" t="str">
        <f>VLOOKUP(N422, Team_Lookup!$A:$C, 2, FALSE)</f>
        <v>Rajasthan Royals</v>
      </c>
      <c r="AD422" t="str">
        <f t="shared" si="54"/>
        <v>Standard</v>
      </c>
      <c r="AE422" t="str">
        <f t="shared" si="55"/>
        <v>Chasing</v>
      </c>
      <c r="AF422">
        <f t="shared" si="56"/>
        <v>1</v>
      </c>
      <c r="AJ422" s="6"/>
    </row>
    <row r="423" spans="1:36" x14ac:dyDescent="0.35">
      <c r="A423">
        <v>733982</v>
      </c>
      <c r="B423" s="1">
        <v>41763</v>
      </c>
      <c r="C423">
        <v>2</v>
      </c>
      <c r="D423">
        <v>11</v>
      </c>
      <c r="E423">
        <v>7</v>
      </c>
      <c r="F423" t="s">
        <v>19</v>
      </c>
      <c r="G423">
        <v>2</v>
      </c>
      <c r="H423" t="s">
        <v>20</v>
      </c>
      <c r="I423">
        <v>0</v>
      </c>
      <c r="J423">
        <v>1</v>
      </c>
      <c r="K423">
        <v>0</v>
      </c>
      <c r="L423" t="s">
        <v>28</v>
      </c>
      <c r="M423">
        <v>4</v>
      </c>
      <c r="N423">
        <v>2</v>
      </c>
      <c r="O423">
        <v>110</v>
      </c>
      <c r="P423">
        <v>482</v>
      </c>
      <c r="Q423">
        <v>496</v>
      </c>
      <c r="R423" t="s">
        <v>22</v>
      </c>
      <c r="S423" t="s">
        <v>23</v>
      </c>
      <c r="T423" t="str">
        <f t="shared" si="49"/>
        <v>M Chinnaswamy Stadium</v>
      </c>
      <c r="U423" t="str">
        <f t="shared" si="50"/>
        <v>Bangalore</v>
      </c>
      <c r="V423" t="str">
        <f t="shared" si="51"/>
        <v>India</v>
      </c>
      <c r="W423">
        <f t="shared" si="52"/>
        <v>2014</v>
      </c>
      <c r="X423">
        <f t="shared" si="53"/>
        <v>5</v>
      </c>
      <c r="Y423" t="str">
        <f>VLOOKUP(C423, Team_Lookup!$A:$C, 2, FALSE)</f>
        <v>Royal Challengers Bangalore</v>
      </c>
      <c r="Z423" t="str">
        <f>VLOOKUP(C423, Team_Lookup!$A:$C, 3, FALSE)</f>
        <v>RCB</v>
      </c>
      <c r="AA423" t="str">
        <f>VLOOKUP(D423, Team_Lookup!$A:$C, 2, FALSE)</f>
        <v>Sunrisers Hyderabad</v>
      </c>
      <c r="AB423" t="str">
        <f>VLOOKUP(G423, Team_Lookup!$A:$C, 2, FALSE)</f>
        <v>Royal Challengers Bangalore</v>
      </c>
      <c r="AC423" t="str">
        <f>VLOOKUP(N423, Team_Lookup!$A:$C, 2, FALSE)</f>
        <v>Royal Challengers Bangalore</v>
      </c>
      <c r="AD423" t="str">
        <f t="shared" si="54"/>
        <v>Standard</v>
      </c>
      <c r="AE423" t="str">
        <f t="shared" si="55"/>
        <v>Chasing</v>
      </c>
      <c r="AF423">
        <f t="shared" si="56"/>
        <v>1</v>
      </c>
      <c r="AJ423" s="6"/>
    </row>
    <row r="424" spans="1:36" x14ac:dyDescent="0.35">
      <c r="A424">
        <v>733984</v>
      </c>
      <c r="B424" s="1">
        <v>41764</v>
      </c>
      <c r="C424">
        <v>5</v>
      </c>
      <c r="D424">
        <v>1</v>
      </c>
      <c r="E424">
        <v>7</v>
      </c>
      <c r="F424" t="s">
        <v>61</v>
      </c>
      <c r="G424">
        <v>1</v>
      </c>
      <c r="H424" t="s">
        <v>20</v>
      </c>
      <c r="I424">
        <v>0</v>
      </c>
      <c r="J424">
        <v>1</v>
      </c>
      <c r="K424">
        <v>0</v>
      </c>
      <c r="L424" t="s">
        <v>21</v>
      </c>
      <c r="M424">
        <v>10</v>
      </c>
      <c r="N424">
        <v>5</v>
      </c>
      <c r="O424">
        <v>370</v>
      </c>
      <c r="P424">
        <v>500</v>
      </c>
      <c r="Q424">
        <v>498</v>
      </c>
      <c r="R424" t="s">
        <v>62</v>
      </c>
      <c r="S424" t="s">
        <v>23</v>
      </c>
      <c r="T424" t="str">
        <f t="shared" si="49"/>
        <v>Sardar Patel Stadium, Motera</v>
      </c>
      <c r="U424" t="str">
        <f t="shared" si="50"/>
        <v>Ahmedabad</v>
      </c>
      <c r="V424" t="str">
        <f t="shared" si="51"/>
        <v>India</v>
      </c>
      <c r="W424">
        <f t="shared" si="52"/>
        <v>2014</v>
      </c>
      <c r="X424">
        <f t="shared" si="53"/>
        <v>5</v>
      </c>
      <c r="Y424" t="str">
        <f>VLOOKUP(C424, Team_Lookup!$A:$C, 2, FALSE)</f>
        <v>Rajasthan Royals</v>
      </c>
      <c r="Z424" t="str">
        <f>VLOOKUP(C424, Team_Lookup!$A:$C, 3, FALSE)</f>
        <v>RR</v>
      </c>
      <c r="AA424" t="str">
        <f>VLOOKUP(D424, Team_Lookup!$A:$C, 2, FALSE)</f>
        <v>Kolkata Knight Riders</v>
      </c>
      <c r="AB424" t="str">
        <f>VLOOKUP(G424, Team_Lookup!$A:$C, 2, FALSE)</f>
        <v>Kolkata Knight Riders</v>
      </c>
      <c r="AC424" t="str">
        <f>VLOOKUP(N424, Team_Lookup!$A:$C, 2, FALSE)</f>
        <v>Rajasthan Royals</v>
      </c>
      <c r="AD424" t="str">
        <f t="shared" si="54"/>
        <v>Standard</v>
      </c>
      <c r="AE424" t="str">
        <f t="shared" si="55"/>
        <v>Defending</v>
      </c>
      <c r="AF424">
        <f t="shared" si="56"/>
        <v>0</v>
      </c>
      <c r="AJ424" s="6"/>
    </row>
    <row r="425" spans="1:36" x14ac:dyDescent="0.35">
      <c r="A425">
        <v>733986</v>
      </c>
      <c r="B425" s="1">
        <v>41764</v>
      </c>
      <c r="C425">
        <v>6</v>
      </c>
      <c r="D425">
        <v>3</v>
      </c>
      <c r="E425">
        <v>7</v>
      </c>
      <c r="F425" t="s">
        <v>27</v>
      </c>
      <c r="G425">
        <v>3</v>
      </c>
      <c r="H425" t="s">
        <v>20</v>
      </c>
      <c r="I425">
        <v>0</v>
      </c>
      <c r="J425">
        <v>1</v>
      </c>
      <c r="K425">
        <v>0</v>
      </c>
      <c r="L425" t="s">
        <v>28</v>
      </c>
      <c r="M425">
        <v>8</v>
      </c>
      <c r="N425">
        <v>3</v>
      </c>
      <c r="O425">
        <v>147</v>
      </c>
      <c r="P425">
        <v>502</v>
      </c>
      <c r="Q425">
        <v>497</v>
      </c>
      <c r="R425" t="s">
        <v>29</v>
      </c>
      <c r="S425" t="s">
        <v>23</v>
      </c>
      <c r="T425" t="str">
        <f t="shared" si="49"/>
        <v>Feroz Shah Kotla</v>
      </c>
      <c r="U425" t="str">
        <f t="shared" si="50"/>
        <v>Delhi</v>
      </c>
      <c r="V425" t="str">
        <f t="shared" si="51"/>
        <v>India</v>
      </c>
      <c r="W425">
        <f t="shared" si="52"/>
        <v>2014</v>
      </c>
      <c r="X425">
        <f t="shared" si="53"/>
        <v>5</v>
      </c>
      <c r="Y425" t="str">
        <f>VLOOKUP(C425, Team_Lookup!$A:$C, 2, FALSE)</f>
        <v>Delhi Daredevils</v>
      </c>
      <c r="Z425" t="str">
        <f>VLOOKUP(C425, Team_Lookup!$A:$C, 3, FALSE)</f>
        <v>DD</v>
      </c>
      <c r="AA425" t="str">
        <f>VLOOKUP(D425, Team_Lookup!$A:$C, 2, FALSE)</f>
        <v>Chennai Super Kings</v>
      </c>
      <c r="AB425" t="str">
        <f>VLOOKUP(G425, Team_Lookup!$A:$C, 2, FALSE)</f>
        <v>Chennai Super Kings</v>
      </c>
      <c r="AC425" t="str">
        <f>VLOOKUP(N425, Team_Lookup!$A:$C, 2, FALSE)</f>
        <v>Chennai Super Kings</v>
      </c>
      <c r="AD425" t="str">
        <f t="shared" si="54"/>
        <v>Standard</v>
      </c>
      <c r="AE425" t="str">
        <f t="shared" si="55"/>
        <v>Chasing</v>
      </c>
      <c r="AF425">
        <f t="shared" si="56"/>
        <v>1</v>
      </c>
      <c r="AJ425" s="6"/>
    </row>
    <row r="426" spans="1:36" x14ac:dyDescent="0.35">
      <c r="A426">
        <v>733988</v>
      </c>
      <c r="B426" s="1">
        <v>41765</v>
      </c>
      <c r="C426">
        <v>7</v>
      </c>
      <c r="D426">
        <v>2</v>
      </c>
      <c r="E426">
        <v>7</v>
      </c>
      <c r="F426" t="s">
        <v>30</v>
      </c>
      <c r="G426">
        <v>2</v>
      </c>
      <c r="H426" t="s">
        <v>20</v>
      </c>
      <c r="I426">
        <v>0</v>
      </c>
      <c r="J426">
        <v>1</v>
      </c>
      <c r="K426">
        <v>0</v>
      </c>
      <c r="L426" t="s">
        <v>21</v>
      </c>
      <c r="M426">
        <v>19</v>
      </c>
      <c r="N426">
        <v>7</v>
      </c>
      <c r="O426">
        <v>57</v>
      </c>
      <c r="P426">
        <v>489</v>
      </c>
      <c r="Q426">
        <v>503</v>
      </c>
      <c r="R426" t="s">
        <v>31</v>
      </c>
      <c r="S426" t="s">
        <v>23</v>
      </c>
      <c r="T426" t="str">
        <f t="shared" si="49"/>
        <v>Wankhede Stadium</v>
      </c>
      <c r="U426" t="str">
        <f t="shared" si="50"/>
        <v>Mumbai</v>
      </c>
      <c r="V426" t="str">
        <f t="shared" si="51"/>
        <v>India</v>
      </c>
      <c r="W426">
        <f t="shared" si="52"/>
        <v>2014</v>
      </c>
      <c r="X426">
        <f t="shared" si="53"/>
        <v>5</v>
      </c>
      <c r="Y426" t="str">
        <f>VLOOKUP(C426, Team_Lookup!$A:$C, 2, FALSE)</f>
        <v>Mumbai Indians</v>
      </c>
      <c r="Z426" t="str">
        <f>VLOOKUP(C426, Team_Lookup!$A:$C, 3, FALSE)</f>
        <v>MI</v>
      </c>
      <c r="AA426" t="str">
        <f>VLOOKUP(D426, Team_Lookup!$A:$C, 2, FALSE)</f>
        <v>Royal Challengers Bangalore</v>
      </c>
      <c r="AB426" t="str">
        <f>VLOOKUP(G426, Team_Lookup!$A:$C, 2, FALSE)</f>
        <v>Royal Challengers Bangalore</v>
      </c>
      <c r="AC426" t="str">
        <f>VLOOKUP(N426, Team_Lookup!$A:$C, 2, FALSE)</f>
        <v>Mumbai Indians</v>
      </c>
      <c r="AD426" t="str">
        <f t="shared" si="54"/>
        <v>Standard</v>
      </c>
      <c r="AE426" t="str">
        <f t="shared" si="55"/>
        <v>Defending</v>
      </c>
      <c r="AF426">
        <f t="shared" si="56"/>
        <v>0</v>
      </c>
      <c r="AJ426" s="6"/>
    </row>
    <row r="427" spans="1:36" x14ac:dyDescent="0.35">
      <c r="A427">
        <v>733990</v>
      </c>
      <c r="B427" s="1">
        <v>41766</v>
      </c>
      <c r="C427">
        <v>6</v>
      </c>
      <c r="D427">
        <v>1</v>
      </c>
      <c r="E427">
        <v>7</v>
      </c>
      <c r="F427" t="s">
        <v>27</v>
      </c>
      <c r="G427">
        <v>6</v>
      </c>
      <c r="H427" t="s">
        <v>25</v>
      </c>
      <c r="I427">
        <v>0</v>
      </c>
      <c r="J427">
        <v>1</v>
      </c>
      <c r="K427">
        <v>0</v>
      </c>
      <c r="L427" t="s">
        <v>28</v>
      </c>
      <c r="M427">
        <v>8</v>
      </c>
      <c r="N427">
        <v>1</v>
      </c>
      <c r="O427">
        <v>40</v>
      </c>
      <c r="P427">
        <v>497</v>
      </c>
      <c r="Q427">
        <v>499</v>
      </c>
      <c r="R427" t="s">
        <v>29</v>
      </c>
      <c r="S427" t="s">
        <v>23</v>
      </c>
      <c r="T427" t="str">
        <f t="shared" si="49"/>
        <v>Feroz Shah Kotla</v>
      </c>
      <c r="U427" t="str">
        <f t="shared" si="50"/>
        <v>Delhi</v>
      </c>
      <c r="V427" t="str">
        <f t="shared" si="51"/>
        <v>India</v>
      </c>
      <c r="W427">
        <f t="shared" si="52"/>
        <v>2014</v>
      </c>
      <c r="X427">
        <f t="shared" si="53"/>
        <v>5</v>
      </c>
      <c r="Y427" t="str">
        <f>VLOOKUP(C427, Team_Lookup!$A:$C, 2, FALSE)</f>
        <v>Delhi Daredevils</v>
      </c>
      <c r="Z427" t="str">
        <f>VLOOKUP(C427, Team_Lookup!$A:$C, 3, FALSE)</f>
        <v>DD</v>
      </c>
      <c r="AA427" t="str">
        <f>VLOOKUP(D427, Team_Lookup!$A:$C, 2, FALSE)</f>
        <v>Kolkata Knight Riders</v>
      </c>
      <c r="AB427" t="str">
        <f>VLOOKUP(G427, Team_Lookup!$A:$C, 2, FALSE)</f>
        <v>Delhi Daredevils</v>
      </c>
      <c r="AC427" t="str">
        <f>VLOOKUP(N427, Team_Lookup!$A:$C, 2, FALSE)</f>
        <v>Kolkata Knight Riders</v>
      </c>
      <c r="AD427" t="str">
        <f t="shared" si="54"/>
        <v>Standard</v>
      </c>
      <c r="AE427" t="str">
        <f t="shared" si="55"/>
        <v>Chasing</v>
      </c>
      <c r="AF427">
        <f t="shared" si="56"/>
        <v>0</v>
      </c>
      <c r="AJ427" s="6"/>
    </row>
    <row r="428" spans="1:36" x14ac:dyDescent="0.35">
      <c r="A428">
        <v>733992</v>
      </c>
      <c r="B428" s="1">
        <v>41766</v>
      </c>
      <c r="C428">
        <v>4</v>
      </c>
      <c r="D428">
        <v>3</v>
      </c>
      <c r="E428">
        <v>7</v>
      </c>
      <c r="F428" t="s">
        <v>63</v>
      </c>
      <c r="G428">
        <v>3</v>
      </c>
      <c r="H428" t="s">
        <v>20</v>
      </c>
      <c r="I428">
        <v>0</v>
      </c>
      <c r="J428">
        <v>1</v>
      </c>
      <c r="K428">
        <v>0</v>
      </c>
      <c r="L428" t="s">
        <v>21</v>
      </c>
      <c r="M428">
        <v>44</v>
      </c>
      <c r="N428">
        <v>4</v>
      </c>
      <c r="O428">
        <v>305</v>
      </c>
      <c r="P428">
        <v>482</v>
      </c>
      <c r="Q428">
        <v>506</v>
      </c>
      <c r="R428" t="s">
        <v>64</v>
      </c>
      <c r="S428" t="s">
        <v>23</v>
      </c>
      <c r="T428" t="str">
        <f t="shared" si="49"/>
        <v>Barabati Stadium</v>
      </c>
      <c r="U428" t="str">
        <f t="shared" si="50"/>
        <v>Cuttack</v>
      </c>
      <c r="V428" t="str">
        <f t="shared" si="51"/>
        <v>India</v>
      </c>
      <c r="W428">
        <f t="shared" si="52"/>
        <v>2014</v>
      </c>
      <c r="X428">
        <f t="shared" si="53"/>
        <v>5</v>
      </c>
      <c r="Y428" t="str">
        <f>VLOOKUP(C428, Team_Lookup!$A:$C, 2, FALSE)</f>
        <v>Kings XI Punjab</v>
      </c>
      <c r="Z428" t="str">
        <f>VLOOKUP(C428, Team_Lookup!$A:$C, 3, FALSE)</f>
        <v>KXIP</v>
      </c>
      <c r="AA428" t="str">
        <f>VLOOKUP(D428, Team_Lookup!$A:$C, 2, FALSE)</f>
        <v>Chennai Super Kings</v>
      </c>
      <c r="AB428" t="str">
        <f>VLOOKUP(G428, Team_Lookup!$A:$C, 2, FALSE)</f>
        <v>Chennai Super Kings</v>
      </c>
      <c r="AC428" t="str">
        <f>VLOOKUP(N428, Team_Lookup!$A:$C, 2, FALSE)</f>
        <v>Kings XI Punjab</v>
      </c>
      <c r="AD428" t="str">
        <f t="shared" si="54"/>
        <v>Standard</v>
      </c>
      <c r="AE428" t="str">
        <f t="shared" si="55"/>
        <v>Defending</v>
      </c>
      <c r="AF428">
        <f t="shared" si="56"/>
        <v>0</v>
      </c>
      <c r="AJ428" s="6"/>
    </row>
    <row r="429" spans="1:36" x14ac:dyDescent="0.35">
      <c r="A429">
        <v>733994</v>
      </c>
      <c r="B429" s="1">
        <v>41767</v>
      </c>
      <c r="C429">
        <v>5</v>
      </c>
      <c r="D429">
        <v>11</v>
      </c>
      <c r="E429">
        <v>7</v>
      </c>
      <c r="F429" t="s">
        <v>61</v>
      </c>
      <c r="G429">
        <v>5</v>
      </c>
      <c r="H429" t="s">
        <v>20</v>
      </c>
      <c r="I429">
        <v>0</v>
      </c>
      <c r="J429">
        <v>1</v>
      </c>
      <c r="K429">
        <v>0</v>
      </c>
      <c r="L429" t="s">
        <v>21</v>
      </c>
      <c r="M429">
        <v>32</v>
      </c>
      <c r="N429">
        <v>11</v>
      </c>
      <c r="O429">
        <v>299</v>
      </c>
      <c r="P429">
        <v>495</v>
      </c>
      <c r="Q429">
        <v>500</v>
      </c>
      <c r="R429" t="s">
        <v>62</v>
      </c>
      <c r="S429" t="s">
        <v>23</v>
      </c>
      <c r="T429" t="str">
        <f t="shared" si="49"/>
        <v>Sardar Patel Stadium, Motera</v>
      </c>
      <c r="U429" t="str">
        <f t="shared" si="50"/>
        <v>Ahmedabad</v>
      </c>
      <c r="V429" t="str">
        <f t="shared" si="51"/>
        <v>India</v>
      </c>
      <c r="W429">
        <f t="shared" si="52"/>
        <v>2014</v>
      </c>
      <c r="X429">
        <f t="shared" si="53"/>
        <v>5</v>
      </c>
      <c r="Y429" t="str">
        <f>VLOOKUP(C429, Team_Lookup!$A:$C, 2, FALSE)</f>
        <v>Rajasthan Royals</v>
      </c>
      <c r="Z429" t="str">
        <f>VLOOKUP(C429, Team_Lookup!$A:$C, 3, FALSE)</f>
        <v>RR</v>
      </c>
      <c r="AA429" t="str">
        <f>VLOOKUP(D429, Team_Lookup!$A:$C, 2, FALSE)</f>
        <v>Sunrisers Hyderabad</v>
      </c>
      <c r="AB429" t="str">
        <f>VLOOKUP(G429, Team_Lookup!$A:$C, 2, FALSE)</f>
        <v>Rajasthan Royals</v>
      </c>
      <c r="AC429" t="str">
        <f>VLOOKUP(N429, Team_Lookup!$A:$C, 2, FALSE)</f>
        <v>Sunrisers Hyderabad</v>
      </c>
      <c r="AD429" t="str">
        <f t="shared" si="54"/>
        <v>Standard</v>
      </c>
      <c r="AE429" t="str">
        <f t="shared" si="55"/>
        <v>Defending</v>
      </c>
      <c r="AF429">
        <f t="shared" si="56"/>
        <v>0</v>
      </c>
      <c r="AJ429" s="6"/>
    </row>
    <row r="430" spans="1:36" x14ac:dyDescent="0.35">
      <c r="A430">
        <v>733996</v>
      </c>
      <c r="B430" s="1">
        <v>41768</v>
      </c>
      <c r="C430">
        <v>2</v>
      </c>
      <c r="D430">
        <v>4</v>
      </c>
      <c r="E430">
        <v>7</v>
      </c>
      <c r="F430" t="s">
        <v>19</v>
      </c>
      <c r="G430">
        <v>2</v>
      </c>
      <c r="H430" t="s">
        <v>20</v>
      </c>
      <c r="I430">
        <v>0</v>
      </c>
      <c r="J430">
        <v>1</v>
      </c>
      <c r="K430">
        <v>0</v>
      </c>
      <c r="L430" t="s">
        <v>21</v>
      </c>
      <c r="M430">
        <v>32</v>
      </c>
      <c r="N430">
        <v>4</v>
      </c>
      <c r="O430">
        <v>367</v>
      </c>
      <c r="P430">
        <v>489</v>
      </c>
      <c r="Q430">
        <v>503</v>
      </c>
      <c r="R430" t="s">
        <v>22</v>
      </c>
      <c r="S430" t="s">
        <v>23</v>
      </c>
      <c r="T430" t="str">
        <f t="shared" si="49"/>
        <v>M Chinnaswamy Stadium</v>
      </c>
      <c r="U430" t="str">
        <f t="shared" si="50"/>
        <v>Bangalore</v>
      </c>
      <c r="V430" t="str">
        <f t="shared" si="51"/>
        <v>India</v>
      </c>
      <c r="W430">
        <f t="shared" si="52"/>
        <v>2014</v>
      </c>
      <c r="X430">
        <f t="shared" si="53"/>
        <v>5</v>
      </c>
      <c r="Y430" t="str">
        <f>VLOOKUP(C430, Team_Lookup!$A:$C, 2, FALSE)</f>
        <v>Royal Challengers Bangalore</v>
      </c>
      <c r="Z430" t="str">
        <f>VLOOKUP(C430, Team_Lookup!$A:$C, 3, FALSE)</f>
        <v>RCB</v>
      </c>
      <c r="AA430" t="str">
        <f>VLOOKUP(D430, Team_Lookup!$A:$C, 2, FALSE)</f>
        <v>Kings XI Punjab</v>
      </c>
      <c r="AB430" t="str">
        <f>VLOOKUP(G430, Team_Lookup!$A:$C, 2, FALSE)</f>
        <v>Royal Challengers Bangalore</v>
      </c>
      <c r="AC430" t="str">
        <f>VLOOKUP(N430, Team_Lookup!$A:$C, 2, FALSE)</f>
        <v>Kings XI Punjab</v>
      </c>
      <c r="AD430" t="str">
        <f t="shared" si="54"/>
        <v>Standard</v>
      </c>
      <c r="AE430" t="str">
        <f t="shared" si="55"/>
        <v>Defending</v>
      </c>
      <c r="AF430">
        <f t="shared" si="56"/>
        <v>0</v>
      </c>
      <c r="AJ430" s="6"/>
    </row>
    <row r="431" spans="1:36" x14ac:dyDescent="0.35">
      <c r="A431">
        <v>733998</v>
      </c>
      <c r="B431" s="1">
        <v>41769</v>
      </c>
      <c r="C431">
        <v>6</v>
      </c>
      <c r="D431">
        <v>11</v>
      </c>
      <c r="E431">
        <v>7</v>
      </c>
      <c r="F431" t="s">
        <v>27</v>
      </c>
      <c r="G431">
        <v>11</v>
      </c>
      <c r="H431" t="s">
        <v>20</v>
      </c>
      <c r="I431">
        <v>0</v>
      </c>
      <c r="J431">
        <v>1</v>
      </c>
      <c r="K431">
        <v>1</v>
      </c>
      <c r="L431" t="s">
        <v>28</v>
      </c>
      <c r="M431">
        <v>8</v>
      </c>
      <c r="N431">
        <v>11</v>
      </c>
      <c r="O431">
        <v>94</v>
      </c>
      <c r="P431">
        <v>502</v>
      </c>
      <c r="Q431">
        <v>497</v>
      </c>
      <c r="R431" t="s">
        <v>29</v>
      </c>
      <c r="S431" t="s">
        <v>23</v>
      </c>
      <c r="T431" t="str">
        <f t="shared" si="49"/>
        <v>Feroz Shah Kotla</v>
      </c>
      <c r="U431" t="str">
        <f t="shared" si="50"/>
        <v>Delhi</v>
      </c>
      <c r="V431" t="str">
        <f t="shared" si="51"/>
        <v>India</v>
      </c>
      <c r="W431">
        <f t="shared" si="52"/>
        <v>2014</v>
      </c>
      <c r="X431">
        <f t="shared" si="53"/>
        <v>5</v>
      </c>
      <c r="Y431" t="str">
        <f>VLOOKUP(C431, Team_Lookup!$A:$C, 2, FALSE)</f>
        <v>Delhi Daredevils</v>
      </c>
      <c r="Z431" t="str">
        <f>VLOOKUP(C431, Team_Lookup!$A:$C, 3, FALSE)</f>
        <v>DD</v>
      </c>
      <c r="AA431" t="str">
        <f>VLOOKUP(D431, Team_Lookup!$A:$C, 2, FALSE)</f>
        <v>Sunrisers Hyderabad</v>
      </c>
      <c r="AB431" t="str">
        <f>VLOOKUP(G431, Team_Lookup!$A:$C, 2, FALSE)</f>
        <v>Sunrisers Hyderabad</v>
      </c>
      <c r="AC431" t="str">
        <f>VLOOKUP(N431, Team_Lookup!$A:$C, 2, FALSE)</f>
        <v>Sunrisers Hyderabad</v>
      </c>
      <c r="AD431" t="str">
        <f t="shared" si="54"/>
        <v>Standard</v>
      </c>
      <c r="AE431" t="str">
        <f t="shared" si="55"/>
        <v>Chasing</v>
      </c>
      <c r="AF431">
        <f t="shared" si="56"/>
        <v>1</v>
      </c>
      <c r="AJ431" s="6"/>
    </row>
    <row r="432" spans="1:36" x14ac:dyDescent="0.35">
      <c r="A432">
        <v>734000</v>
      </c>
      <c r="B432" s="1">
        <v>41769</v>
      </c>
      <c r="C432">
        <v>7</v>
      </c>
      <c r="D432">
        <v>3</v>
      </c>
      <c r="E432">
        <v>7</v>
      </c>
      <c r="F432" t="s">
        <v>30</v>
      </c>
      <c r="G432">
        <v>3</v>
      </c>
      <c r="H432" t="s">
        <v>20</v>
      </c>
      <c r="I432">
        <v>0</v>
      </c>
      <c r="J432">
        <v>1</v>
      </c>
      <c r="K432">
        <v>0</v>
      </c>
      <c r="L432" t="s">
        <v>28</v>
      </c>
      <c r="M432">
        <v>4</v>
      </c>
      <c r="N432">
        <v>3</v>
      </c>
      <c r="O432">
        <v>147</v>
      </c>
      <c r="P432">
        <v>482</v>
      </c>
      <c r="Q432">
        <v>496</v>
      </c>
      <c r="R432" t="s">
        <v>31</v>
      </c>
      <c r="S432" t="s">
        <v>23</v>
      </c>
      <c r="T432" t="str">
        <f t="shared" si="49"/>
        <v>Wankhede Stadium</v>
      </c>
      <c r="U432" t="str">
        <f t="shared" si="50"/>
        <v>Mumbai</v>
      </c>
      <c r="V432" t="str">
        <f t="shared" si="51"/>
        <v>India</v>
      </c>
      <c r="W432">
        <f t="shared" si="52"/>
        <v>2014</v>
      </c>
      <c r="X432">
        <f t="shared" si="53"/>
        <v>5</v>
      </c>
      <c r="Y432" t="str">
        <f>VLOOKUP(C432, Team_Lookup!$A:$C, 2, FALSE)</f>
        <v>Mumbai Indians</v>
      </c>
      <c r="Z432" t="str">
        <f>VLOOKUP(C432, Team_Lookup!$A:$C, 3, FALSE)</f>
        <v>MI</v>
      </c>
      <c r="AA432" t="str">
        <f>VLOOKUP(D432, Team_Lookup!$A:$C, 2, FALSE)</f>
        <v>Chennai Super Kings</v>
      </c>
      <c r="AB432" t="str">
        <f>VLOOKUP(G432, Team_Lookup!$A:$C, 2, FALSE)</f>
        <v>Chennai Super Kings</v>
      </c>
      <c r="AC432" t="str">
        <f>VLOOKUP(N432, Team_Lookup!$A:$C, 2, FALSE)</f>
        <v>Chennai Super Kings</v>
      </c>
      <c r="AD432" t="str">
        <f t="shared" si="54"/>
        <v>Standard</v>
      </c>
      <c r="AE432" t="str">
        <f t="shared" si="55"/>
        <v>Chasing</v>
      </c>
      <c r="AF432">
        <f t="shared" si="56"/>
        <v>1</v>
      </c>
      <c r="AJ432" s="6"/>
    </row>
    <row r="433" spans="1:36" x14ac:dyDescent="0.35">
      <c r="A433">
        <v>734002</v>
      </c>
      <c r="B433" s="1">
        <v>41770</v>
      </c>
      <c r="C433">
        <v>4</v>
      </c>
      <c r="D433">
        <v>1</v>
      </c>
      <c r="E433">
        <v>7</v>
      </c>
      <c r="F433" t="s">
        <v>63</v>
      </c>
      <c r="G433">
        <v>1</v>
      </c>
      <c r="H433" t="s">
        <v>20</v>
      </c>
      <c r="I433">
        <v>0</v>
      </c>
      <c r="J433">
        <v>1</v>
      </c>
      <c r="K433">
        <v>0</v>
      </c>
      <c r="L433" t="s">
        <v>28</v>
      </c>
      <c r="M433">
        <v>9</v>
      </c>
      <c r="N433">
        <v>1</v>
      </c>
      <c r="O433">
        <v>40</v>
      </c>
      <c r="P433">
        <v>500</v>
      </c>
      <c r="Q433">
        <v>498</v>
      </c>
      <c r="R433" t="s">
        <v>64</v>
      </c>
      <c r="S433" t="s">
        <v>23</v>
      </c>
      <c r="T433" t="str">
        <f t="shared" si="49"/>
        <v>Barabati Stadium</v>
      </c>
      <c r="U433" t="str">
        <f t="shared" si="50"/>
        <v>Cuttack</v>
      </c>
      <c r="V433" t="str">
        <f t="shared" si="51"/>
        <v>India</v>
      </c>
      <c r="W433">
        <f t="shared" si="52"/>
        <v>2014</v>
      </c>
      <c r="X433">
        <f t="shared" si="53"/>
        <v>5</v>
      </c>
      <c r="Y433" t="str">
        <f>VLOOKUP(C433, Team_Lookup!$A:$C, 2, FALSE)</f>
        <v>Kings XI Punjab</v>
      </c>
      <c r="Z433" t="str">
        <f>VLOOKUP(C433, Team_Lookup!$A:$C, 3, FALSE)</f>
        <v>KXIP</v>
      </c>
      <c r="AA433" t="str">
        <f>VLOOKUP(D433, Team_Lookup!$A:$C, 2, FALSE)</f>
        <v>Kolkata Knight Riders</v>
      </c>
      <c r="AB433" t="str">
        <f>VLOOKUP(G433, Team_Lookup!$A:$C, 2, FALSE)</f>
        <v>Kolkata Knight Riders</v>
      </c>
      <c r="AC433" t="str">
        <f>VLOOKUP(N433, Team_Lookup!$A:$C, 2, FALSE)</f>
        <v>Kolkata Knight Riders</v>
      </c>
      <c r="AD433" t="str">
        <f t="shared" si="54"/>
        <v>Standard</v>
      </c>
      <c r="AE433" t="str">
        <f t="shared" si="55"/>
        <v>Chasing</v>
      </c>
      <c r="AF433">
        <f t="shared" si="56"/>
        <v>1</v>
      </c>
      <c r="AJ433" s="6"/>
    </row>
    <row r="434" spans="1:36" x14ac:dyDescent="0.35">
      <c r="A434">
        <v>734004</v>
      </c>
      <c r="B434" s="1">
        <v>41770</v>
      </c>
      <c r="C434">
        <v>2</v>
      </c>
      <c r="D434">
        <v>5</v>
      </c>
      <c r="E434">
        <v>7</v>
      </c>
      <c r="F434" t="s">
        <v>19</v>
      </c>
      <c r="G434">
        <v>2</v>
      </c>
      <c r="H434" t="s">
        <v>25</v>
      </c>
      <c r="I434">
        <v>0</v>
      </c>
      <c r="J434">
        <v>1</v>
      </c>
      <c r="K434">
        <v>0</v>
      </c>
      <c r="L434" t="s">
        <v>28</v>
      </c>
      <c r="M434">
        <v>5</v>
      </c>
      <c r="N434">
        <v>5</v>
      </c>
      <c r="O434">
        <v>310</v>
      </c>
      <c r="P434">
        <v>489</v>
      </c>
      <c r="Q434">
        <v>518</v>
      </c>
      <c r="R434" t="s">
        <v>22</v>
      </c>
      <c r="S434" t="s">
        <v>23</v>
      </c>
      <c r="T434" t="str">
        <f t="shared" si="49"/>
        <v>M Chinnaswamy Stadium</v>
      </c>
      <c r="U434" t="str">
        <f t="shared" si="50"/>
        <v>Bangalore</v>
      </c>
      <c r="V434" t="str">
        <f t="shared" si="51"/>
        <v>India</v>
      </c>
      <c r="W434">
        <f t="shared" si="52"/>
        <v>2014</v>
      </c>
      <c r="X434">
        <f t="shared" si="53"/>
        <v>5</v>
      </c>
      <c r="Y434" t="str">
        <f>VLOOKUP(C434, Team_Lookup!$A:$C, 2, FALSE)</f>
        <v>Royal Challengers Bangalore</v>
      </c>
      <c r="Z434" t="str">
        <f>VLOOKUP(C434, Team_Lookup!$A:$C, 3, FALSE)</f>
        <v>RCB</v>
      </c>
      <c r="AA434" t="str">
        <f>VLOOKUP(D434, Team_Lookup!$A:$C, 2, FALSE)</f>
        <v>Rajasthan Royals</v>
      </c>
      <c r="AB434" t="str">
        <f>VLOOKUP(G434, Team_Lookup!$A:$C, 2, FALSE)</f>
        <v>Royal Challengers Bangalore</v>
      </c>
      <c r="AC434" t="str">
        <f>VLOOKUP(N434, Team_Lookup!$A:$C, 2, FALSE)</f>
        <v>Rajasthan Royals</v>
      </c>
      <c r="AD434" t="str">
        <f t="shared" si="54"/>
        <v>Standard</v>
      </c>
      <c r="AE434" t="str">
        <f t="shared" si="55"/>
        <v>Chasing</v>
      </c>
      <c r="AF434">
        <f t="shared" si="56"/>
        <v>0</v>
      </c>
      <c r="AJ434" s="6"/>
    </row>
    <row r="435" spans="1:36" x14ac:dyDescent="0.35">
      <c r="A435">
        <v>734006</v>
      </c>
      <c r="B435" s="1">
        <v>41771</v>
      </c>
      <c r="C435">
        <v>11</v>
      </c>
      <c r="D435">
        <v>7</v>
      </c>
      <c r="E435">
        <v>7</v>
      </c>
      <c r="F435" t="s">
        <v>36</v>
      </c>
      <c r="G435">
        <v>11</v>
      </c>
      <c r="H435" t="s">
        <v>25</v>
      </c>
      <c r="I435">
        <v>0</v>
      </c>
      <c r="J435">
        <v>1</v>
      </c>
      <c r="K435">
        <v>0</v>
      </c>
      <c r="L435" t="s">
        <v>28</v>
      </c>
      <c r="M435">
        <v>7</v>
      </c>
      <c r="N435">
        <v>7</v>
      </c>
      <c r="O435">
        <v>208</v>
      </c>
      <c r="P435">
        <v>482</v>
      </c>
      <c r="Q435">
        <v>496</v>
      </c>
      <c r="R435" t="s">
        <v>37</v>
      </c>
      <c r="S435" t="s">
        <v>23</v>
      </c>
      <c r="T435" t="str">
        <f t="shared" si="49"/>
        <v>Rajiv Gandhi International Stadium, Uppal</v>
      </c>
      <c r="U435" t="str">
        <f t="shared" si="50"/>
        <v>Hyderabad</v>
      </c>
      <c r="V435" t="str">
        <f t="shared" si="51"/>
        <v>India</v>
      </c>
      <c r="W435">
        <f t="shared" si="52"/>
        <v>2014</v>
      </c>
      <c r="X435">
        <f t="shared" si="53"/>
        <v>5</v>
      </c>
      <c r="Y435" t="str">
        <f>VLOOKUP(C435, Team_Lookup!$A:$C, 2, FALSE)</f>
        <v>Sunrisers Hyderabad</v>
      </c>
      <c r="Z435" t="str">
        <f>VLOOKUP(C435, Team_Lookup!$A:$C, 3, FALSE)</f>
        <v>SRH</v>
      </c>
      <c r="AA435" t="str">
        <f>VLOOKUP(D435, Team_Lookup!$A:$C, 2, FALSE)</f>
        <v>Mumbai Indians</v>
      </c>
      <c r="AB435" t="str">
        <f>VLOOKUP(G435, Team_Lookup!$A:$C, 2, FALSE)</f>
        <v>Sunrisers Hyderabad</v>
      </c>
      <c r="AC435" t="str">
        <f>VLOOKUP(N435, Team_Lookup!$A:$C, 2, FALSE)</f>
        <v>Mumbai Indians</v>
      </c>
      <c r="AD435" t="str">
        <f t="shared" si="54"/>
        <v>Standard</v>
      </c>
      <c r="AE435" t="str">
        <f t="shared" si="55"/>
        <v>Chasing</v>
      </c>
      <c r="AF435">
        <f t="shared" si="56"/>
        <v>0</v>
      </c>
      <c r="AJ435" s="6"/>
    </row>
    <row r="436" spans="1:36" x14ac:dyDescent="0.35">
      <c r="A436">
        <v>734008</v>
      </c>
      <c r="B436" s="1">
        <v>41772</v>
      </c>
      <c r="C436">
        <v>3</v>
      </c>
      <c r="D436">
        <v>5</v>
      </c>
      <c r="E436">
        <v>7</v>
      </c>
      <c r="F436" t="s">
        <v>80</v>
      </c>
      <c r="G436">
        <v>5</v>
      </c>
      <c r="H436" t="s">
        <v>25</v>
      </c>
      <c r="I436">
        <v>0</v>
      </c>
      <c r="J436">
        <v>1</v>
      </c>
      <c r="K436">
        <v>0</v>
      </c>
      <c r="L436" t="s">
        <v>28</v>
      </c>
      <c r="M436">
        <v>5</v>
      </c>
      <c r="N436">
        <v>3</v>
      </c>
      <c r="O436">
        <v>35</v>
      </c>
      <c r="P436">
        <v>497</v>
      </c>
      <c r="Q436">
        <v>499</v>
      </c>
      <c r="R436" t="s">
        <v>81</v>
      </c>
      <c r="S436" t="s">
        <v>23</v>
      </c>
      <c r="T436" t="str">
        <f t="shared" si="49"/>
        <v>Jsca International Stadium Complex</v>
      </c>
      <c r="U436" t="str">
        <f t="shared" si="50"/>
        <v>Ranchi</v>
      </c>
      <c r="V436" t="str">
        <f t="shared" si="51"/>
        <v>India</v>
      </c>
      <c r="W436">
        <f t="shared" si="52"/>
        <v>2014</v>
      </c>
      <c r="X436">
        <f t="shared" si="53"/>
        <v>5</v>
      </c>
      <c r="Y436" t="str">
        <f>VLOOKUP(C436, Team_Lookup!$A:$C, 2, FALSE)</f>
        <v>Chennai Super Kings</v>
      </c>
      <c r="Z436" t="str">
        <f>VLOOKUP(C436, Team_Lookup!$A:$C, 3, FALSE)</f>
        <v>CSK</v>
      </c>
      <c r="AA436" t="str">
        <f>VLOOKUP(D436, Team_Lookup!$A:$C, 2, FALSE)</f>
        <v>Rajasthan Royals</v>
      </c>
      <c r="AB436" t="str">
        <f>VLOOKUP(G436, Team_Lookup!$A:$C, 2, FALSE)</f>
        <v>Rajasthan Royals</v>
      </c>
      <c r="AC436" t="str">
        <f>VLOOKUP(N436, Team_Lookup!$A:$C, 2, FALSE)</f>
        <v>Chennai Super Kings</v>
      </c>
      <c r="AD436" t="str">
        <f t="shared" si="54"/>
        <v>Standard</v>
      </c>
      <c r="AE436" t="str">
        <f t="shared" si="55"/>
        <v>Chasing</v>
      </c>
      <c r="AF436">
        <f t="shared" si="56"/>
        <v>0</v>
      </c>
      <c r="AJ436" s="6"/>
    </row>
    <row r="437" spans="1:36" x14ac:dyDescent="0.35">
      <c r="A437">
        <v>734010</v>
      </c>
      <c r="B437" s="1">
        <v>41772</v>
      </c>
      <c r="C437">
        <v>2</v>
      </c>
      <c r="D437">
        <v>6</v>
      </c>
      <c r="E437">
        <v>7</v>
      </c>
      <c r="F437" t="s">
        <v>19</v>
      </c>
      <c r="G437">
        <v>6</v>
      </c>
      <c r="H437" t="s">
        <v>20</v>
      </c>
      <c r="I437">
        <v>0</v>
      </c>
      <c r="J437">
        <v>1</v>
      </c>
      <c r="K437">
        <v>0</v>
      </c>
      <c r="L437" t="s">
        <v>21</v>
      </c>
      <c r="M437">
        <v>16</v>
      </c>
      <c r="N437">
        <v>2</v>
      </c>
      <c r="O437">
        <v>27</v>
      </c>
      <c r="P437">
        <v>503</v>
      </c>
      <c r="Q437">
        <v>518</v>
      </c>
      <c r="R437" t="s">
        <v>22</v>
      </c>
      <c r="S437" t="s">
        <v>23</v>
      </c>
      <c r="T437" t="str">
        <f t="shared" si="49"/>
        <v>M Chinnaswamy Stadium</v>
      </c>
      <c r="U437" t="str">
        <f t="shared" si="50"/>
        <v>Bangalore</v>
      </c>
      <c r="V437" t="str">
        <f t="shared" si="51"/>
        <v>India</v>
      </c>
      <c r="W437">
        <f t="shared" si="52"/>
        <v>2014</v>
      </c>
      <c r="X437">
        <f t="shared" si="53"/>
        <v>5</v>
      </c>
      <c r="Y437" t="str">
        <f>VLOOKUP(C437, Team_Lookup!$A:$C, 2, FALSE)</f>
        <v>Royal Challengers Bangalore</v>
      </c>
      <c r="Z437" t="str">
        <f>VLOOKUP(C437, Team_Lookup!$A:$C, 3, FALSE)</f>
        <v>RCB</v>
      </c>
      <c r="AA437" t="str">
        <f>VLOOKUP(D437, Team_Lookup!$A:$C, 2, FALSE)</f>
        <v>Delhi Daredevils</v>
      </c>
      <c r="AB437" t="str">
        <f>VLOOKUP(G437, Team_Lookup!$A:$C, 2, FALSE)</f>
        <v>Delhi Daredevils</v>
      </c>
      <c r="AC437" t="str">
        <f>VLOOKUP(N437, Team_Lookup!$A:$C, 2, FALSE)</f>
        <v>Royal Challengers Bangalore</v>
      </c>
      <c r="AD437" t="str">
        <f t="shared" si="54"/>
        <v>Standard</v>
      </c>
      <c r="AE437" t="str">
        <f t="shared" si="55"/>
        <v>Defending</v>
      </c>
      <c r="AF437">
        <f t="shared" si="56"/>
        <v>0</v>
      </c>
      <c r="AJ437" s="6"/>
    </row>
    <row r="438" spans="1:36" x14ac:dyDescent="0.35">
      <c r="A438">
        <v>734012</v>
      </c>
      <c r="B438" s="1">
        <v>41773</v>
      </c>
      <c r="C438">
        <v>11</v>
      </c>
      <c r="D438">
        <v>4</v>
      </c>
      <c r="E438">
        <v>7</v>
      </c>
      <c r="F438" t="s">
        <v>36</v>
      </c>
      <c r="G438">
        <v>4</v>
      </c>
      <c r="H438" t="s">
        <v>20</v>
      </c>
      <c r="I438">
        <v>0</v>
      </c>
      <c r="J438">
        <v>1</v>
      </c>
      <c r="K438">
        <v>0</v>
      </c>
      <c r="L438" t="s">
        <v>28</v>
      </c>
      <c r="M438">
        <v>6</v>
      </c>
      <c r="N438">
        <v>4</v>
      </c>
      <c r="O438">
        <v>62</v>
      </c>
      <c r="P438">
        <v>496</v>
      </c>
      <c r="Q438">
        <v>506</v>
      </c>
      <c r="R438" t="s">
        <v>37</v>
      </c>
      <c r="S438" t="s">
        <v>23</v>
      </c>
      <c r="T438" t="str">
        <f t="shared" si="49"/>
        <v>Rajiv Gandhi International Stadium, Uppal</v>
      </c>
      <c r="U438" t="str">
        <f t="shared" si="50"/>
        <v>Hyderabad</v>
      </c>
      <c r="V438" t="str">
        <f t="shared" si="51"/>
        <v>India</v>
      </c>
      <c r="W438">
        <f t="shared" si="52"/>
        <v>2014</v>
      </c>
      <c r="X438">
        <f t="shared" si="53"/>
        <v>5</v>
      </c>
      <c r="Y438" t="str">
        <f>VLOOKUP(C438, Team_Lookup!$A:$C, 2, FALSE)</f>
        <v>Sunrisers Hyderabad</v>
      </c>
      <c r="Z438" t="str">
        <f>VLOOKUP(C438, Team_Lookup!$A:$C, 3, FALSE)</f>
        <v>SRH</v>
      </c>
      <c r="AA438" t="str">
        <f>VLOOKUP(D438, Team_Lookup!$A:$C, 2, FALSE)</f>
        <v>Kings XI Punjab</v>
      </c>
      <c r="AB438" t="str">
        <f>VLOOKUP(G438, Team_Lookup!$A:$C, 2, FALSE)</f>
        <v>Kings XI Punjab</v>
      </c>
      <c r="AC438" t="str">
        <f>VLOOKUP(N438, Team_Lookup!$A:$C, 2, FALSE)</f>
        <v>Kings XI Punjab</v>
      </c>
      <c r="AD438" t="str">
        <f t="shared" si="54"/>
        <v>Standard</v>
      </c>
      <c r="AE438" t="str">
        <f t="shared" si="55"/>
        <v>Chasing</v>
      </c>
      <c r="AF438">
        <f t="shared" si="56"/>
        <v>1</v>
      </c>
      <c r="AJ438" s="6"/>
    </row>
    <row r="439" spans="1:36" x14ac:dyDescent="0.35">
      <c r="A439">
        <v>734014</v>
      </c>
      <c r="B439" s="1">
        <v>41773</v>
      </c>
      <c r="C439">
        <v>1</v>
      </c>
      <c r="D439">
        <v>7</v>
      </c>
      <c r="E439">
        <v>7</v>
      </c>
      <c r="F439" t="s">
        <v>63</v>
      </c>
      <c r="G439">
        <v>1</v>
      </c>
      <c r="H439" t="s">
        <v>20</v>
      </c>
      <c r="I439">
        <v>0</v>
      </c>
      <c r="J439">
        <v>1</v>
      </c>
      <c r="K439">
        <v>0</v>
      </c>
      <c r="L439" t="s">
        <v>28</v>
      </c>
      <c r="M439">
        <v>6</v>
      </c>
      <c r="N439">
        <v>1</v>
      </c>
      <c r="O439">
        <v>46</v>
      </c>
      <c r="P439">
        <v>495</v>
      </c>
      <c r="Q439">
        <v>500</v>
      </c>
      <c r="R439" t="s">
        <v>64</v>
      </c>
      <c r="S439" t="s">
        <v>23</v>
      </c>
      <c r="T439" t="str">
        <f t="shared" si="49"/>
        <v>Barabati Stadium</v>
      </c>
      <c r="U439" t="str">
        <f t="shared" si="50"/>
        <v>Cuttack</v>
      </c>
      <c r="V439" t="str">
        <f t="shared" si="51"/>
        <v>India</v>
      </c>
      <c r="W439">
        <f t="shared" si="52"/>
        <v>2014</v>
      </c>
      <c r="X439">
        <f t="shared" si="53"/>
        <v>5</v>
      </c>
      <c r="Y439" t="str">
        <f>VLOOKUP(C439, Team_Lookup!$A:$C, 2, FALSE)</f>
        <v>Kolkata Knight Riders</v>
      </c>
      <c r="Z439" t="str">
        <f>VLOOKUP(C439, Team_Lookup!$A:$C, 3, FALSE)</f>
        <v>KKR</v>
      </c>
      <c r="AA439" t="str">
        <f>VLOOKUP(D439, Team_Lookup!$A:$C, 2, FALSE)</f>
        <v>Mumbai Indians</v>
      </c>
      <c r="AB439" t="str">
        <f>VLOOKUP(G439, Team_Lookup!$A:$C, 2, FALSE)</f>
        <v>Kolkata Knight Riders</v>
      </c>
      <c r="AC439" t="str">
        <f>VLOOKUP(N439, Team_Lookup!$A:$C, 2, FALSE)</f>
        <v>Kolkata Knight Riders</v>
      </c>
      <c r="AD439" t="str">
        <f t="shared" si="54"/>
        <v>Standard</v>
      </c>
      <c r="AE439" t="str">
        <f t="shared" si="55"/>
        <v>Chasing</v>
      </c>
      <c r="AF439">
        <f t="shared" si="56"/>
        <v>1</v>
      </c>
      <c r="AJ439" s="6"/>
    </row>
    <row r="440" spans="1:36" x14ac:dyDescent="0.35">
      <c r="A440">
        <v>734016</v>
      </c>
      <c r="B440" s="1">
        <v>41774</v>
      </c>
      <c r="C440">
        <v>5</v>
      </c>
      <c r="D440">
        <v>6</v>
      </c>
      <c r="E440">
        <v>7</v>
      </c>
      <c r="F440" t="s">
        <v>61</v>
      </c>
      <c r="G440">
        <v>6</v>
      </c>
      <c r="H440" t="s">
        <v>20</v>
      </c>
      <c r="I440">
        <v>0</v>
      </c>
      <c r="J440">
        <v>1</v>
      </c>
      <c r="K440">
        <v>0</v>
      </c>
      <c r="L440" t="s">
        <v>21</v>
      </c>
      <c r="M440">
        <v>62</v>
      </c>
      <c r="N440">
        <v>5</v>
      </c>
      <c r="O440">
        <v>85</v>
      </c>
      <c r="P440">
        <v>489</v>
      </c>
      <c r="Q440">
        <v>518</v>
      </c>
      <c r="R440" t="s">
        <v>62</v>
      </c>
      <c r="S440" t="s">
        <v>23</v>
      </c>
      <c r="T440" t="str">
        <f t="shared" si="49"/>
        <v>Sardar Patel Stadium, Motera</v>
      </c>
      <c r="U440" t="str">
        <f t="shared" si="50"/>
        <v>Ahmedabad</v>
      </c>
      <c r="V440" t="str">
        <f t="shared" si="51"/>
        <v>India</v>
      </c>
      <c r="W440">
        <f t="shared" si="52"/>
        <v>2014</v>
      </c>
      <c r="X440">
        <f t="shared" si="53"/>
        <v>5</v>
      </c>
      <c r="Y440" t="str">
        <f>VLOOKUP(C440, Team_Lookup!$A:$C, 2, FALSE)</f>
        <v>Rajasthan Royals</v>
      </c>
      <c r="Z440" t="str">
        <f>VLOOKUP(C440, Team_Lookup!$A:$C, 3, FALSE)</f>
        <v>RR</v>
      </c>
      <c r="AA440" t="str">
        <f>VLOOKUP(D440, Team_Lookup!$A:$C, 2, FALSE)</f>
        <v>Delhi Daredevils</v>
      </c>
      <c r="AB440" t="str">
        <f>VLOOKUP(G440, Team_Lookup!$A:$C, 2, FALSE)</f>
        <v>Delhi Daredevils</v>
      </c>
      <c r="AC440" t="str">
        <f>VLOOKUP(N440, Team_Lookup!$A:$C, 2, FALSE)</f>
        <v>Rajasthan Royals</v>
      </c>
      <c r="AD440" t="str">
        <f t="shared" si="54"/>
        <v>Standard</v>
      </c>
      <c r="AE440" t="str">
        <f t="shared" si="55"/>
        <v>Defending</v>
      </c>
      <c r="AF440">
        <f t="shared" si="56"/>
        <v>0</v>
      </c>
      <c r="AJ440" s="6"/>
    </row>
    <row r="441" spans="1:36" x14ac:dyDescent="0.35">
      <c r="A441">
        <v>734018</v>
      </c>
      <c r="B441" s="1">
        <v>41777</v>
      </c>
      <c r="C441">
        <v>3</v>
      </c>
      <c r="D441">
        <v>2</v>
      </c>
      <c r="E441">
        <v>7</v>
      </c>
      <c r="F441" t="s">
        <v>80</v>
      </c>
      <c r="G441">
        <v>3</v>
      </c>
      <c r="H441" t="s">
        <v>25</v>
      </c>
      <c r="I441">
        <v>0</v>
      </c>
      <c r="J441">
        <v>1</v>
      </c>
      <c r="K441">
        <v>0</v>
      </c>
      <c r="L441" t="s">
        <v>28</v>
      </c>
      <c r="M441">
        <v>5</v>
      </c>
      <c r="N441">
        <v>2</v>
      </c>
      <c r="O441">
        <v>110</v>
      </c>
      <c r="P441">
        <v>497</v>
      </c>
      <c r="Q441">
        <v>499</v>
      </c>
      <c r="R441" t="s">
        <v>81</v>
      </c>
      <c r="S441" t="s">
        <v>23</v>
      </c>
      <c r="T441" t="str">
        <f t="shared" si="49"/>
        <v>Jsca International Stadium Complex</v>
      </c>
      <c r="U441" t="str">
        <f t="shared" si="50"/>
        <v>Ranchi</v>
      </c>
      <c r="V441" t="str">
        <f t="shared" si="51"/>
        <v>India</v>
      </c>
      <c r="W441">
        <f t="shared" si="52"/>
        <v>2014</v>
      </c>
      <c r="X441">
        <f t="shared" si="53"/>
        <v>5</v>
      </c>
      <c r="Y441" t="str">
        <f>VLOOKUP(C441, Team_Lookup!$A:$C, 2, FALSE)</f>
        <v>Chennai Super Kings</v>
      </c>
      <c r="Z441" t="str">
        <f>VLOOKUP(C441, Team_Lookup!$A:$C, 3, FALSE)</f>
        <v>CSK</v>
      </c>
      <c r="AA441" t="str">
        <f>VLOOKUP(D441, Team_Lookup!$A:$C, 2, FALSE)</f>
        <v>Royal Challengers Bangalore</v>
      </c>
      <c r="AB441" t="str">
        <f>VLOOKUP(G441, Team_Lookup!$A:$C, 2, FALSE)</f>
        <v>Chennai Super Kings</v>
      </c>
      <c r="AC441" t="str">
        <f>VLOOKUP(N441, Team_Lookup!$A:$C, 2, FALSE)</f>
        <v>Royal Challengers Bangalore</v>
      </c>
      <c r="AD441" t="str">
        <f t="shared" si="54"/>
        <v>Standard</v>
      </c>
      <c r="AE441" t="str">
        <f t="shared" si="55"/>
        <v>Chasing</v>
      </c>
      <c r="AF441">
        <f t="shared" si="56"/>
        <v>0</v>
      </c>
      <c r="AJ441" s="6"/>
    </row>
    <row r="442" spans="1:36" x14ac:dyDescent="0.35">
      <c r="A442">
        <v>734020</v>
      </c>
      <c r="B442" s="1">
        <v>41777</v>
      </c>
      <c r="C442">
        <v>11</v>
      </c>
      <c r="D442">
        <v>1</v>
      </c>
      <c r="E442">
        <v>7</v>
      </c>
      <c r="F442" t="s">
        <v>36</v>
      </c>
      <c r="G442">
        <v>11</v>
      </c>
      <c r="H442" t="s">
        <v>25</v>
      </c>
      <c r="I442">
        <v>0</v>
      </c>
      <c r="J442">
        <v>1</v>
      </c>
      <c r="K442">
        <v>0</v>
      </c>
      <c r="L442" t="s">
        <v>28</v>
      </c>
      <c r="M442">
        <v>7</v>
      </c>
      <c r="N442">
        <v>1</v>
      </c>
      <c r="O442">
        <v>232</v>
      </c>
      <c r="P442">
        <v>500</v>
      </c>
      <c r="Q442">
        <v>498</v>
      </c>
      <c r="R442" t="s">
        <v>37</v>
      </c>
      <c r="S442" t="s">
        <v>23</v>
      </c>
      <c r="T442" t="str">
        <f t="shared" si="49"/>
        <v>Rajiv Gandhi International Stadium, Uppal</v>
      </c>
      <c r="U442" t="str">
        <f t="shared" si="50"/>
        <v>Hyderabad</v>
      </c>
      <c r="V442" t="str">
        <f t="shared" si="51"/>
        <v>India</v>
      </c>
      <c r="W442">
        <f t="shared" si="52"/>
        <v>2014</v>
      </c>
      <c r="X442">
        <f t="shared" si="53"/>
        <v>5</v>
      </c>
      <c r="Y442" t="str">
        <f>VLOOKUP(C442, Team_Lookup!$A:$C, 2, FALSE)</f>
        <v>Sunrisers Hyderabad</v>
      </c>
      <c r="Z442" t="str">
        <f>VLOOKUP(C442, Team_Lookup!$A:$C, 3, FALSE)</f>
        <v>SRH</v>
      </c>
      <c r="AA442" t="str">
        <f>VLOOKUP(D442, Team_Lookup!$A:$C, 2, FALSE)</f>
        <v>Kolkata Knight Riders</v>
      </c>
      <c r="AB442" t="str">
        <f>VLOOKUP(G442, Team_Lookup!$A:$C, 2, FALSE)</f>
        <v>Sunrisers Hyderabad</v>
      </c>
      <c r="AC442" t="str">
        <f>VLOOKUP(N442, Team_Lookup!$A:$C, 2, FALSE)</f>
        <v>Kolkata Knight Riders</v>
      </c>
      <c r="AD442" t="str">
        <f t="shared" si="54"/>
        <v>Standard</v>
      </c>
      <c r="AE442" t="str">
        <f t="shared" si="55"/>
        <v>Chasing</v>
      </c>
      <c r="AF442">
        <f t="shared" si="56"/>
        <v>0</v>
      </c>
      <c r="AJ442" s="6"/>
    </row>
    <row r="443" spans="1:36" x14ac:dyDescent="0.35">
      <c r="A443">
        <v>734022</v>
      </c>
      <c r="B443" s="1">
        <v>41778</v>
      </c>
      <c r="C443">
        <v>5</v>
      </c>
      <c r="D443">
        <v>7</v>
      </c>
      <c r="E443">
        <v>7</v>
      </c>
      <c r="F443" t="s">
        <v>61</v>
      </c>
      <c r="G443">
        <v>7</v>
      </c>
      <c r="H443" t="s">
        <v>25</v>
      </c>
      <c r="I443">
        <v>0</v>
      </c>
      <c r="J443">
        <v>1</v>
      </c>
      <c r="K443">
        <v>0</v>
      </c>
      <c r="L443" t="s">
        <v>21</v>
      </c>
      <c r="M443">
        <v>25</v>
      </c>
      <c r="N443">
        <v>7</v>
      </c>
      <c r="O443">
        <v>19</v>
      </c>
      <c r="P443">
        <v>489</v>
      </c>
      <c r="Q443">
        <v>518</v>
      </c>
      <c r="R443" t="s">
        <v>62</v>
      </c>
      <c r="S443" t="s">
        <v>23</v>
      </c>
      <c r="T443" t="str">
        <f t="shared" si="49"/>
        <v>Sardar Patel Stadium, Motera</v>
      </c>
      <c r="U443" t="str">
        <f t="shared" si="50"/>
        <v>Ahmedabad</v>
      </c>
      <c r="V443" t="str">
        <f t="shared" si="51"/>
        <v>India</v>
      </c>
      <c r="W443">
        <f t="shared" si="52"/>
        <v>2014</v>
      </c>
      <c r="X443">
        <f t="shared" si="53"/>
        <v>5</v>
      </c>
      <c r="Y443" t="str">
        <f>VLOOKUP(C443, Team_Lookup!$A:$C, 2, FALSE)</f>
        <v>Rajasthan Royals</v>
      </c>
      <c r="Z443" t="str">
        <f>VLOOKUP(C443, Team_Lookup!$A:$C, 3, FALSE)</f>
        <v>RR</v>
      </c>
      <c r="AA443" t="str">
        <f>VLOOKUP(D443, Team_Lookup!$A:$C, 2, FALSE)</f>
        <v>Mumbai Indians</v>
      </c>
      <c r="AB443" t="str">
        <f>VLOOKUP(G443, Team_Lookup!$A:$C, 2, FALSE)</f>
        <v>Mumbai Indians</v>
      </c>
      <c r="AC443" t="str">
        <f>VLOOKUP(N443, Team_Lookup!$A:$C, 2, FALSE)</f>
        <v>Mumbai Indians</v>
      </c>
      <c r="AD443" t="str">
        <f t="shared" si="54"/>
        <v>Standard</v>
      </c>
      <c r="AE443" t="str">
        <f t="shared" si="55"/>
        <v>Defending</v>
      </c>
      <c r="AF443">
        <f t="shared" si="56"/>
        <v>1</v>
      </c>
      <c r="AJ443" s="6"/>
    </row>
    <row r="444" spans="1:36" x14ac:dyDescent="0.35">
      <c r="A444">
        <v>734024</v>
      </c>
      <c r="B444" s="1">
        <v>41778</v>
      </c>
      <c r="C444">
        <v>6</v>
      </c>
      <c r="D444">
        <v>4</v>
      </c>
      <c r="E444">
        <v>7</v>
      </c>
      <c r="F444" t="s">
        <v>27</v>
      </c>
      <c r="G444">
        <v>4</v>
      </c>
      <c r="H444" t="s">
        <v>20</v>
      </c>
      <c r="I444">
        <v>0</v>
      </c>
      <c r="J444">
        <v>1</v>
      </c>
      <c r="K444">
        <v>0</v>
      </c>
      <c r="L444" t="s">
        <v>28</v>
      </c>
      <c r="M444">
        <v>4</v>
      </c>
      <c r="N444">
        <v>4</v>
      </c>
      <c r="O444">
        <v>374</v>
      </c>
      <c r="P444">
        <v>482</v>
      </c>
      <c r="Q444">
        <v>506</v>
      </c>
      <c r="R444" t="s">
        <v>29</v>
      </c>
      <c r="S444" t="s">
        <v>23</v>
      </c>
      <c r="T444" t="str">
        <f t="shared" si="49"/>
        <v>Feroz Shah Kotla</v>
      </c>
      <c r="U444" t="str">
        <f t="shared" si="50"/>
        <v>Delhi</v>
      </c>
      <c r="V444" t="str">
        <f t="shared" si="51"/>
        <v>India</v>
      </c>
      <c r="W444">
        <f t="shared" si="52"/>
        <v>2014</v>
      </c>
      <c r="X444">
        <f t="shared" si="53"/>
        <v>5</v>
      </c>
      <c r="Y444" t="str">
        <f>VLOOKUP(C444, Team_Lookup!$A:$C, 2, FALSE)</f>
        <v>Delhi Daredevils</v>
      </c>
      <c r="Z444" t="str">
        <f>VLOOKUP(C444, Team_Lookup!$A:$C, 3, FALSE)</f>
        <v>DD</v>
      </c>
      <c r="AA444" t="str">
        <f>VLOOKUP(D444, Team_Lookup!$A:$C, 2, FALSE)</f>
        <v>Kings XI Punjab</v>
      </c>
      <c r="AB444" t="str">
        <f>VLOOKUP(G444, Team_Lookup!$A:$C, 2, FALSE)</f>
        <v>Kings XI Punjab</v>
      </c>
      <c r="AC444" t="str">
        <f>VLOOKUP(N444, Team_Lookup!$A:$C, 2, FALSE)</f>
        <v>Kings XI Punjab</v>
      </c>
      <c r="AD444" t="str">
        <f t="shared" si="54"/>
        <v>Standard</v>
      </c>
      <c r="AE444" t="str">
        <f t="shared" si="55"/>
        <v>Chasing</v>
      </c>
      <c r="AF444">
        <f t="shared" si="56"/>
        <v>1</v>
      </c>
      <c r="AJ444" s="6"/>
    </row>
    <row r="445" spans="1:36" x14ac:dyDescent="0.35">
      <c r="A445">
        <v>734026</v>
      </c>
      <c r="B445" s="1">
        <v>41779</v>
      </c>
      <c r="C445">
        <v>11</v>
      </c>
      <c r="D445">
        <v>2</v>
      </c>
      <c r="E445">
        <v>7</v>
      </c>
      <c r="F445" t="s">
        <v>36</v>
      </c>
      <c r="G445">
        <v>2</v>
      </c>
      <c r="H445" t="s">
        <v>25</v>
      </c>
      <c r="I445">
        <v>0</v>
      </c>
      <c r="J445">
        <v>1</v>
      </c>
      <c r="K445">
        <v>0</v>
      </c>
      <c r="L445" t="s">
        <v>28</v>
      </c>
      <c r="M445">
        <v>7</v>
      </c>
      <c r="N445">
        <v>11</v>
      </c>
      <c r="O445">
        <v>187</v>
      </c>
      <c r="P445">
        <v>495</v>
      </c>
      <c r="Q445">
        <v>500</v>
      </c>
      <c r="R445" t="s">
        <v>37</v>
      </c>
      <c r="S445" t="s">
        <v>23</v>
      </c>
      <c r="T445" t="str">
        <f t="shared" si="49"/>
        <v>Rajiv Gandhi International Stadium, Uppal</v>
      </c>
      <c r="U445" t="str">
        <f t="shared" si="50"/>
        <v>Hyderabad</v>
      </c>
      <c r="V445" t="str">
        <f t="shared" si="51"/>
        <v>India</v>
      </c>
      <c r="W445">
        <f t="shared" si="52"/>
        <v>2014</v>
      </c>
      <c r="X445">
        <f t="shared" si="53"/>
        <v>5</v>
      </c>
      <c r="Y445" t="str">
        <f>VLOOKUP(C445, Team_Lookup!$A:$C, 2, FALSE)</f>
        <v>Sunrisers Hyderabad</v>
      </c>
      <c r="Z445" t="str">
        <f>VLOOKUP(C445, Team_Lookup!$A:$C, 3, FALSE)</f>
        <v>SRH</v>
      </c>
      <c r="AA445" t="str">
        <f>VLOOKUP(D445, Team_Lookup!$A:$C, 2, FALSE)</f>
        <v>Royal Challengers Bangalore</v>
      </c>
      <c r="AB445" t="str">
        <f>VLOOKUP(G445, Team_Lookup!$A:$C, 2, FALSE)</f>
        <v>Royal Challengers Bangalore</v>
      </c>
      <c r="AC445" t="str">
        <f>VLOOKUP(N445, Team_Lookup!$A:$C, 2, FALSE)</f>
        <v>Sunrisers Hyderabad</v>
      </c>
      <c r="AD445" t="str">
        <f t="shared" si="54"/>
        <v>Standard</v>
      </c>
      <c r="AE445" t="str">
        <f t="shared" si="55"/>
        <v>Chasing</v>
      </c>
      <c r="AF445">
        <f t="shared" si="56"/>
        <v>0</v>
      </c>
      <c r="AJ445" s="6"/>
    </row>
    <row r="446" spans="1:36" x14ac:dyDescent="0.35">
      <c r="A446">
        <v>734028</v>
      </c>
      <c r="B446" s="1">
        <v>41779</v>
      </c>
      <c r="C446">
        <v>1</v>
      </c>
      <c r="D446">
        <v>3</v>
      </c>
      <c r="E446">
        <v>7</v>
      </c>
      <c r="F446" t="s">
        <v>32</v>
      </c>
      <c r="G446">
        <v>1</v>
      </c>
      <c r="H446" t="s">
        <v>20</v>
      </c>
      <c r="I446">
        <v>0</v>
      </c>
      <c r="J446">
        <v>1</v>
      </c>
      <c r="K446">
        <v>0</v>
      </c>
      <c r="L446" t="s">
        <v>28</v>
      </c>
      <c r="M446">
        <v>8</v>
      </c>
      <c r="N446">
        <v>1</v>
      </c>
      <c r="O446">
        <v>46</v>
      </c>
      <c r="P446">
        <v>502</v>
      </c>
      <c r="Q446">
        <v>499</v>
      </c>
      <c r="R446" t="s">
        <v>33</v>
      </c>
      <c r="S446" t="s">
        <v>23</v>
      </c>
      <c r="T446" t="str">
        <f t="shared" si="49"/>
        <v>Eden Gardens</v>
      </c>
      <c r="U446" t="str">
        <f t="shared" si="50"/>
        <v>Kolkata</v>
      </c>
      <c r="V446" t="str">
        <f t="shared" si="51"/>
        <v>India</v>
      </c>
      <c r="W446">
        <f t="shared" si="52"/>
        <v>2014</v>
      </c>
      <c r="X446">
        <f t="shared" si="53"/>
        <v>5</v>
      </c>
      <c r="Y446" t="str">
        <f>VLOOKUP(C446, Team_Lookup!$A:$C, 2, FALSE)</f>
        <v>Kolkata Knight Riders</v>
      </c>
      <c r="Z446" t="str">
        <f>VLOOKUP(C446, Team_Lookup!$A:$C, 3, FALSE)</f>
        <v>KKR</v>
      </c>
      <c r="AA446" t="str">
        <f>VLOOKUP(D446, Team_Lookup!$A:$C, 2, FALSE)</f>
        <v>Chennai Super Kings</v>
      </c>
      <c r="AB446" t="str">
        <f>VLOOKUP(G446, Team_Lookup!$A:$C, 2, FALSE)</f>
        <v>Kolkata Knight Riders</v>
      </c>
      <c r="AC446" t="str">
        <f>VLOOKUP(N446, Team_Lookup!$A:$C, 2, FALSE)</f>
        <v>Kolkata Knight Riders</v>
      </c>
      <c r="AD446" t="str">
        <f t="shared" si="54"/>
        <v>Standard</v>
      </c>
      <c r="AE446" t="str">
        <f t="shared" si="55"/>
        <v>Chasing</v>
      </c>
      <c r="AF446">
        <f t="shared" si="56"/>
        <v>1</v>
      </c>
      <c r="AJ446" s="6"/>
    </row>
    <row r="447" spans="1:36" x14ac:dyDescent="0.35">
      <c r="A447">
        <v>734030</v>
      </c>
      <c r="B447" s="1">
        <v>41780</v>
      </c>
      <c r="C447">
        <v>4</v>
      </c>
      <c r="D447">
        <v>7</v>
      </c>
      <c r="E447">
        <v>7</v>
      </c>
      <c r="F447" t="s">
        <v>24</v>
      </c>
      <c r="G447">
        <v>7</v>
      </c>
      <c r="H447" t="s">
        <v>20</v>
      </c>
      <c r="I447">
        <v>0</v>
      </c>
      <c r="J447">
        <v>1</v>
      </c>
      <c r="K447">
        <v>0</v>
      </c>
      <c r="L447" t="s">
        <v>28</v>
      </c>
      <c r="M447">
        <v>7</v>
      </c>
      <c r="N447">
        <v>7</v>
      </c>
      <c r="O447">
        <v>383</v>
      </c>
      <c r="P447">
        <v>482</v>
      </c>
      <c r="Q447">
        <v>496</v>
      </c>
      <c r="R447" t="s">
        <v>26</v>
      </c>
      <c r="S447" t="s">
        <v>23</v>
      </c>
      <c r="T447" t="str">
        <f t="shared" si="49"/>
        <v>Punjab Cricket Association Stadium, Mohali</v>
      </c>
      <c r="U447" t="str">
        <f t="shared" si="50"/>
        <v>Chandigarh</v>
      </c>
      <c r="V447" t="str">
        <f t="shared" si="51"/>
        <v>India</v>
      </c>
      <c r="W447">
        <f t="shared" si="52"/>
        <v>2014</v>
      </c>
      <c r="X447">
        <f t="shared" si="53"/>
        <v>5</v>
      </c>
      <c r="Y447" t="str">
        <f>VLOOKUP(C447, Team_Lookup!$A:$C, 2, FALSE)</f>
        <v>Kings XI Punjab</v>
      </c>
      <c r="Z447" t="str">
        <f>VLOOKUP(C447, Team_Lookup!$A:$C, 3, FALSE)</f>
        <v>KXIP</v>
      </c>
      <c r="AA447" t="str">
        <f>VLOOKUP(D447, Team_Lookup!$A:$C, 2, FALSE)</f>
        <v>Mumbai Indians</v>
      </c>
      <c r="AB447" t="str">
        <f>VLOOKUP(G447, Team_Lookup!$A:$C, 2, FALSE)</f>
        <v>Mumbai Indians</v>
      </c>
      <c r="AC447" t="str">
        <f>VLOOKUP(N447, Team_Lookup!$A:$C, 2, FALSE)</f>
        <v>Mumbai Indians</v>
      </c>
      <c r="AD447" t="str">
        <f t="shared" si="54"/>
        <v>Standard</v>
      </c>
      <c r="AE447" t="str">
        <f t="shared" si="55"/>
        <v>Chasing</v>
      </c>
      <c r="AF447">
        <f t="shared" si="56"/>
        <v>1</v>
      </c>
      <c r="AJ447" s="6"/>
    </row>
    <row r="448" spans="1:36" x14ac:dyDescent="0.35">
      <c r="A448">
        <v>734032</v>
      </c>
      <c r="B448" s="1">
        <v>41781</v>
      </c>
      <c r="C448">
        <v>1</v>
      </c>
      <c r="D448">
        <v>2</v>
      </c>
      <c r="E448">
        <v>7</v>
      </c>
      <c r="F448" t="s">
        <v>32</v>
      </c>
      <c r="G448">
        <v>2</v>
      </c>
      <c r="H448" t="s">
        <v>20</v>
      </c>
      <c r="I448">
        <v>0</v>
      </c>
      <c r="J448">
        <v>1</v>
      </c>
      <c r="K448">
        <v>0</v>
      </c>
      <c r="L448" t="s">
        <v>21</v>
      </c>
      <c r="M448">
        <v>30</v>
      </c>
      <c r="N448">
        <v>1</v>
      </c>
      <c r="O448">
        <v>46</v>
      </c>
      <c r="P448">
        <v>495</v>
      </c>
      <c r="Q448">
        <v>498</v>
      </c>
      <c r="R448" t="s">
        <v>33</v>
      </c>
      <c r="S448" t="s">
        <v>23</v>
      </c>
      <c r="T448" t="str">
        <f t="shared" si="49"/>
        <v>Eden Gardens</v>
      </c>
      <c r="U448" t="str">
        <f t="shared" si="50"/>
        <v>Kolkata</v>
      </c>
      <c r="V448" t="str">
        <f t="shared" si="51"/>
        <v>India</v>
      </c>
      <c r="W448">
        <f t="shared" si="52"/>
        <v>2014</v>
      </c>
      <c r="X448">
        <f t="shared" si="53"/>
        <v>5</v>
      </c>
      <c r="Y448" t="str">
        <f>VLOOKUP(C448, Team_Lookup!$A:$C, 2, FALSE)</f>
        <v>Kolkata Knight Riders</v>
      </c>
      <c r="Z448" t="str">
        <f>VLOOKUP(C448, Team_Lookup!$A:$C, 3, FALSE)</f>
        <v>KKR</v>
      </c>
      <c r="AA448" t="str">
        <f>VLOOKUP(D448, Team_Lookup!$A:$C, 2, FALSE)</f>
        <v>Royal Challengers Bangalore</v>
      </c>
      <c r="AB448" t="str">
        <f>VLOOKUP(G448, Team_Lookup!$A:$C, 2, FALSE)</f>
        <v>Royal Challengers Bangalore</v>
      </c>
      <c r="AC448" t="str">
        <f>VLOOKUP(N448, Team_Lookup!$A:$C, 2, FALSE)</f>
        <v>Kolkata Knight Riders</v>
      </c>
      <c r="AD448" t="str">
        <f t="shared" si="54"/>
        <v>Standard</v>
      </c>
      <c r="AE448" t="str">
        <f t="shared" si="55"/>
        <v>Defending</v>
      </c>
      <c r="AF448">
        <f t="shared" si="56"/>
        <v>0</v>
      </c>
      <c r="AJ448" s="6"/>
    </row>
    <row r="449" spans="1:36" x14ac:dyDescent="0.35">
      <c r="A449">
        <v>734034</v>
      </c>
      <c r="B449" s="1">
        <v>41781</v>
      </c>
      <c r="C449">
        <v>3</v>
      </c>
      <c r="D449">
        <v>11</v>
      </c>
      <c r="E449">
        <v>7</v>
      </c>
      <c r="F449" t="s">
        <v>80</v>
      </c>
      <c r="G449">
        <v>11</v>
      </c>
      <c r="H449" t="s">
        <v>20</v>
      </c>
      <c r="I449">
        <v>0</v>
      </c>
      <c r="J449">
        <v>1</v>
      </c>
      <c r="K449">
        <v>0</v>
      </c>
      <c r="L449" t="s">
        <v>28</v>
      </c>
      <c r="M449">
        <v>6</v>
      </c>
      <c r="N449">
        <v>11</v>
      </c>
      <c r="O449">
        <v>187</v>
      </c>
      <c r="P449">
        <v>497</v>
      </c>
      <c r="Q449">
        <v>499</v>
      </c>
      <c r="R449" t="s">
        <v>81</v>
      </c>
      <c r="S449" t="s">
        <v>23</v>
      </c>
      <c r="T449" t="str">
        <f t="shared" si="49"/>
        <v>Jsca International Stadium Complex</v>
      </c>
      <c r="U449" t="str">
        <f t="shared" si="50"/>
        <v>Ranchi</v>
      </c>
      <c r="V449" t="str">
        <f t="shared" si="51"/>
        <v>India</v>
      </c>
      <c r="W449">
        <f t="shared" si="52"/>
        <v>2014</v>
      </c>
      <c r="X449">
        <f t="shared" si="53"/>
        <v>5</v>
      </c>
      <c r="Y449" t="str">
        <f>VLOOKUP(C449, Team_Lookup!$A:$C, 2, FALSE)</f>
        <v>Chennai Super Kings</v>
      </c>
      <c r="Z449" t="str">
        <f>VLOOKUP(C449, Team_Lookup!$A:$C, 3, FALSE)</f>
        <v>CSK</v>
      </c>
      <c r="AA449" t="str">
        <f>VLOOKUP(D449, Team_Lookup!$A:$C, 2, FALSE)</f>
        <v>Sunrisers Hyderabad</v>
      </c>
      <c r="AB449" t="str">
        <f>VLOOKUP(G449, Team_Lookup!$A:$C, 2, FALSE)</f>
        <v>Sunrisers Hyderabad</v>
      </c>
      <c r="AC449" t="str">
        <f>VLOOKUP(N449, Team_Lookup!$A:$C, 2, FALSE)</f>
        <v>Sunrisers Hyderabad</v>
      </c>
      <c r="AD449" t="str">
        <f t="shared" si="54"/>
        <v>Standard</v>
      </c>
      <c r="AE449" t="str">
        <f t="shared" si="55"/>
        <v>Chasing</v>
      </c>
      <c r="AF449">
        <f t="shared" si="56"/>
        <v>1</v>
      </c>
      <c r="AJ449" s="6"/>
    </row>
    <row r="450" spans="1:36" x14ac:dyDescent="0.35">
      <c r="A450">
        <v>734036</v>
      </c>
      <c r="B450" s="1">
        <v>41782</v>
      </c>
      <c r="C450">
        <v>7</v>
      </c>
      <c r="D450">
        <v>6</v>
      </c>
      <c r="E450">
        <v>7</v>
      </c>
      <c r="F450" t="s">
        <v>30</v>
      </c>
      <c r="G450">
        <v>6</v>
      </c>
      <c r="H450" t="s">
        <v>20</v>
      </c>
      <c r="I450">
        <v>0</v>
      </c>
      <c r="J450">
        <v>1</v>
      </c>
      <c r="K450">
        <v>0</v>
      </c>
      <c r="L450" t="s">
        <v>21</v>
      </c>
      <c r="M450">
        <v>15</v>
      </c>
      <c r="N450">
        <v>7</v>
      </c>
      <c r="O450">
        <v>19</v>
      </c>
      <c r="P450">
        <v>489</v>
      </c>
      <c r="Q450">
        <v>518</v>
      </c>
      <c r="R450" t="s">
        <v>31</v>
      </c>
      <c r="S450" t="s">
        <v>23</v>
      </c>
      <c r="T450" t="str">
        <f t="shared" si="49"/>
        <v>Wankhede Stadium</v>
      </c>
      <c r="U450" t="str">
        <f t="shared" si="50"/>
        <v>Mumbai</v>
      </c>
      <c r="V450" t="str">
        <f t="shared" si="51"/>
        <v>India</v>
      </c>
      <c r="W450">
        <f t="shared" si="52"/>
        <v>2014</v>
      </c>
      <c r="X450">
        <f t="shared" si="53"/>
        <v>5</v>
      </c>
      <c r="Y450" t="str">
        <f>VLOOKUP(C450, Team_Lookup!$A:$C, 2, FALSE)</f>
        <v>Mumbai Indians</v>
      </c>
      <c r="Z450" t="str">
        <f>VLOOKUP(C450, Team_Lookup!$A:$C, 3, FALSE)</f>
        <v>MI</v>
      </c>
      <c r="AA450" t="str">
        <f>VLOOKUP(D450, Team_Lookup!$A:$C, 2, FALSE)</f>
        <v>Delhi Daredevils</v>
      </c>
      <c r="AB450" t="str">
        <f>VLOOKUP(G450, Team_Lookup!$A:$C, 2, FALSE)</f>
        <v>Delhi Daredevils</v>
      </c>
      <c r="AC450" t="str">
        <f>VLOOKUP(N450, Team_Lookup!$A:$C, 2, FALSE)</f>
        <v>Mumbai Indians</v>
      </c>
      <c r="AD450" t="str">
        <f t="shared" si="54"/>
        <v>Standard</v>
      </c>
      <c r="AE450" t="str">
        <f t="shared" si="55"/>
        <v>Defending</v>
      </c>
      <c r="AF450">
        <f t="shared" si="56"/>
        <v>0</v>
      </c>
      <c r="AJ450" s="6"/>
    </row>
    <row r="451" spans="1:36" x14ac:dyDescent="0.35">
      <c r="A451">
        <v>734038</v>
      </c>
      <c r="B451" s="1">
        <v>41782</v>
      </c>
      <c r="C451">
        <v>4</v>
      </c>
      <c r="D451">
        <v>5</v>
      </c>
      <c r="E451">
        <v>7</v>
      </c>
      <c r="F451" t="s">
        <v>24</v>
      </c>
      <c r="G451">
        <v>5</v>
      </c>
      <c r="H451" t="s">
        <v>20</v>
      </c>
      <c r="I451">
        <v>0</v>
      </c>
      <c r="J451">
        <v>1</v>
      </c>
      <c r="K451">
        <v>0</v>
      </c>
      <c r="L451" t="s">
        <v>21</v>
      </c>
      <c r="M451">
        <v>16</v>
      </c>
      <c r="N451">
        <v>4</v>
      </c>
      <c r="O451">
        <v>100</v>
      </c>
      <c r="P451">
        <v>482</v>
      </c>
      <c r="Q451">
        <v>506</v>
      </c>
      <c r="R451" t="s">
        <v>26</v>
      </c>
      <c r="S451" t="s">
        <v>23</v>
      </c>
      <c r="T451" t="str">
        <f t="shared" ref="T451:T514" si="57">PROPER(TRIM(F451))</f>
        <v>Punjab Cricket Association Stadium, Mohali</v>
      </c>
      <c r="U451" t="str">
        <f t="shared" ref="U451:U514" si="58">PROPER(TRIM(R451))</f>
        <v>Chandigarh</v>
      </c>
      <c r="V451" t="str">
        <f t="shared" ref="V451:V514" si="59">PROPER(TRIM(S451))</f>
        <v>India</v>
      </c>
      <c r="W451">
        <f t="shared" ref="W451:W514" si="60">YEAR(B451)</f>
        <v>2014</v>
      </c>
      <c r="X451">
        <f t="shared" ref="X451:X514" si="61">MONTH(B451)</f>
        <v>5</v>
      </c>
      <c r="Y451" t="str">
        <f>VLOOKUP(C451, Team_Lookup!$A:$C, 2, FALSE)</f>
        <v>Kings XI Punjab</v>
      </c>
      <c r="Z451" t="str">
        <f>VLOOKUP(C451, Team_Lookup!$A:$C, 3, FALSE)</f>
        <v>KXIP</v>
      </c>
      <c r="AA451" t="str">
        <f>VLOOKUP(D451, Team_Lookup!$A:$C, 2, FALSE)</f>
        <v>Rajasthan Royals</v>
      </c>
      <c r="AB451" t="str">
        <f>VLOOKUP(G451, Team_Lookup!$A:$C, 2, FALSE)</f>
        <v>Rajasthan Royals</v>
      </c>
      <c r="AC451" t="str">
        <f>VLOOKUP(N451, Team_Lookup!$A:$C, 2, FALSE)</f>
        <v>Kings XI Punjab</v>
      </c>
      <c r="AD451" t="str">
        <f t="shared" ref="AD451:AD514" si="62">IF(OR(J451=0, OR(L451="Tie", L451="No Result")), "Non-Standard", "Standard")</f>
        <v>Standard</v>
      </c>
      <c r="AE451" t="str">
        <f t="shared" ref="AE451:AE514" si="63">IF(AND(J451=1, L451="by wickets"), "Chasing",
   IF(AND(J451=1, L451="by runs"), "Defending", "Other"))</f>
        <v>Defending</v>
      </c>
      <c r="AF451">
        <f t="shared" ref="AF451:AF514" si="64">IF(G451=N451,1,0)</f>
        <v>0</v>
      </c>
      <c r="AJ451" s="6"/>
    </row>
    <row r="452" spans="1:36" x14ac:dyDescent="0.35">
      <c r="A452">
        <v>734040</v>
      </c>
      <c r="B452" s="1">
        <v>41783</v>
      </c>
      <c r="C452">
        <v>2</v>
      </c>
      <c r="D452">
        <v>3</v>
      </c>
      <c r="E452">
        <v>7</v>
      </c>
      <c r="F452" t="s">
        <v>19</v>
      </c>
      <c r="G452">
        <v>3</v>
      </c>
      <c r="H452" t="s">
        <v>20</v>
      </c>
      <c r="I452">
        <v>0</v>
      </c>
      <c r="J452">
        <v>1</v>
      </c>
      <c r="K452">
        <v>0</v>
      </c>
      <c r="L452" t="s">
        <v>28</v>
      </c>
      <c r="M452">
        <v>8</v>
      </c>
      <c r="N452">
        <v>3</v>
      </c>
      <c r="O452">
        <v>20</v>
      </c>
      <c r="P452">
        <v>495</v>
      </c>
      <c r="Q452">
        <v>500</v>
      </c>
      <c r="R452" t="s">
        <v>22</v>
      </c>
      <c r="S452" t="s">
        <v>23</v>
      </c>
      <c r="T452" t="str">
        <f t="shared" si="57"/>
        <v>M Chinnaswamy Stadium</v>
      </c>
      <c r="U452" t="str">
        <f t="shared" si="58"/>
        <v>Bangalore</v>
      </c>
      <c r="V452" t="str">
        <f t="shared" si="59"/>
        <v>India</v>
      </c>
      <c r="W452">
        <f t="shared" si="60"/>
        <v>2014</v>
      </c>
      <c r="X452">
        <f t="shared" si="61"/>
        <v>5</v>
      </c>
      <c r="Y452" t="str">
        <f>VLOOKUP(C452, Team_Lookup!$A:$C, 2, FALSE)</f>
        <v>Royal Challengers Bangalore</v>
      </c>
      <c r="Z452" t="str">
        <f>VLOOKUP(C452, Team_Lookup!$A:$C, 3, FALSE)</f>
        <v>RCB</v>
      </c>
      <c r="AA452" t="str">
        <f>VLOOKUP(D452, Team_Lookup!$A:$C, 2, FALSE)</f>
        <v>Chennai Super Kings</v>
      </c>
      <c r="AB452" t="str">
        <f>VLOOKUP(G452, Team_Lookup!$A:$C, 2, FALSE)</f>
        <v>Chennai Super Kings</v>
      </c>
      <c r="AC452" t="str">
        <f>VLOOKUP(N452, Team_Lookup!$A:$C, 2, FALSE)</f>
        <v>Chennai Super Kings</v>
      </c>
      <c r="AD452" t="str">
        <f t="shared" si="62"/>
        <v>Standard</v>
      </c>
      <c r="AE452" t="str">
        <f t="shared" si="63"/>
        <v>Chasing</v>
      </c>
      <c r="AF452">
        <f t="shared" si="64"/>
        <v>1</v>
      </c>
      <c r="AJ452" s="6"/>
    </row>
    <row r="453" spans="1:36" x14ac:dyDescent="0.35">
      <c r="A453">
        <v>734042</v>
      </c>
      <c r="B453" s="1">
        <v>41783</v>
      </c>
      <c r="C453">
        <v>1</v>
      </c>
      <c r="D453">
        <v>11</v>
      </c>
      <c r="E453">
        <v>7</v>
      </c>
      <c r="F453" t="s">
        <v>32</v>
      </c>
      <c r="G453">
        <v>1</v>
      </c>
      <c r="H453" t="s">
        <v>20</v>
      </c>
      <c r="I453">
        <v>0</v>
      </c>
      <c r="J453">
        <v>1</v>
      </c>
      <c r="K453">
        <v>0</v>
      </c>
      <c r="L453" t="s">
        <v>28</v>
      </c>
      <c r="M453">
        <v>4</v>
      </c>
      <c r="N453">
        <v>1</v>
      </c>
      <c r="O453">
        <v>31</v>
      </c>
      <c r="P453">
        <v>502</v>
      </c>
      <c r="Q453">
        <v>497</v>
      </c>
      <c r="R453" t="s">
        <v>33</v>
      </c>
      <c r="S453" t="s">
        <v>23</v>
      </c>
      <c r="T453" t="str">
        <f t="shared" si="57"/>
        <v>Eden Gardens</v>
      </c>
      <c r="U453" t="str">
        <f t="shared" si="58"/>
        <v>Kolkata</v>
      </c>
      <c r="V453" t="str">
        <f t="shared" si="59"/>
        <v>India</v>
      </c>
      <c r="W453">
        <f t="shared" si="60"/>
        <v>2014</v>
      </c>
      <c r="X453">
        <f t="shared" si="61"/>
        <v>5</v>
      </c>
      <c r="Y453" t="str">
        <f>VLOOKUP(C453, Team_Lookup!$A:$C, 2, FALSE)</f>
        <v>Kolkata Knight Riders</v>
      </c>
      <c r="Z453" t="str">
        <f>VLOOKUP(C453, Team_Lookup!$A:$C, 3, FALSE)</f>
        <v>KKR</v>
      </c>
      <c r="AA453" t="str">
        <f>VLOOKUP(D453, Team_Lookup!$A:$C, 2, FALSE)</f>
        <v>Sunrisers Hyderabad</v>
      </c>
      <c r="AB453" t="str">
        <f>VLOOKUP(G453, Team_Lookup!$A:$C, 2, FALSE)</f>
        <v>Kolkata Knight Riders</v>
      </c>
      <c r="AC453" t="str">
        <f>VLOOKUP(N453, Team_Lookup!$A:$C, 2, FALSE)</f>
        <v>Kolkata Knight Riders</v>
      </c>
      <c r="AD453" t="str">
        <f t="shared" si="62"/>
        <v>Standard</v>
      </c>
      <c r="AE453" t="str">
        <f t="shared" si="63"/>
        <v>Chasing</v>
      </c>
      <c r="AF453">
        <f t="shared" si="64"/>
        <v>1</v>
      </c>
      <c r="AJ453" s="6"/>
    </row>
    <row r="454" spans="1:36" x14ac:dyDescent="0.35">
      <c r="A454">
        <v>734044</v>
      </c>
      <c r="B454" s="1">
        <v>41784</v>
      </c>
      <c r="C454">
        <v>4</v>
      </c>
      <c r="D454">
        <v>6</v>
      </c>
      <c r="E454">
        <v>7</v>
      </c>
      <c r="F454" t="s">
        <v>24</v>
      </c>
      <c r="G454">
        <v>4</v>
      </c>
      <c r="H454" t="s">
        <v>20</v>
      </c>
      <c r="I454">
        <v>0</v>
      </c>
      <c r="J454">
        <v>1</v>
      </c>
      <c r="K454">
        <v>0</v>
      </c>
      <c r="L454" t="s">
        <v>28</v>
      </c>
      <c r="M454">
        <v>7</v>
      </c>
      <c r="N454">
        <v>4</v>
      </c>
      <c r="O454">
        <v>345</v>
      </c>
      <c r="P454">
        <v>482</v>
      </c>
      <c r="Q454">
        <v>496</v>
      </c>
      <c r="R454" t="s">
        <v>26</v>
      </c>
      <c r="S454" t="s">
        <v>23</v>
      </c>
      <c r="T454" t="str">
        <f t="shared" si="57"/>
        <v>Punjab Cricket Association Stadium, Mohali</v>
      </c>
      <c r="U454" t="str">
        <f t="shared" si="58"/>
        <v>Chandigarh</v>
      </c>
      <c r="V454" t="str">
        <f t="shared" si="59"/>
        <v>India</v>
      </c>
      <c r="W454">
        <f t="shared" si="60"/>
        <v>2014</v>
      </c>
      <c r="X454">
        <f t="shared" si="61"/>
        <v>5</v>
      </c>
      <c r="Y454" t="str">
        <f>VLOOKUP(C454, Team_Lookup!$A:$C, 2, FALSE)</f>
        <v>Kings XI Punjab</v>
      </c>
      <c r="Z454" t="str">
        <f>VLOOKUP(C454, Team_Lookup!$A:$C, 3, FALSE)</f>
        <v>KXIP</v>
      </c>
      <c r="AA454" t="str">
        <f>VLOOKUP(D454, Team_Lookup!$A:$C, 2, FALSE)</f>
        <v>Delhi Daredevils</v>
      </c>
      <c r="AB454" t="str">
        <f>VLOOKUP(G454, Team_Lookup!$A:$C, 2, FALSE)</f>
        <v>Kings XI Punjab</v>
      </c>
      <c r="AC454" t="str">
        <f>VLOOKUP(N454, Team_Lookup!$A:$C, 2, FALSE)</f>
        <v>Kings XI Punjab</v>
      </c>
      <c r="AD454" t="str">
        <f t="shared" si="62"/>
        <v>Standard</v>
      </c>
      <c r="AE454" t="str">
        <f t="shared" si="63"/>
        <v>Chasing</v>
      </c>
      <c r="AF454">
        <f t="shared" si="64"/>
        <v>1</v>
      </c>
      <c r="AJ454" s="6"/>
    </row>
    <row r="455" spans="1:36" x14ac:dyDescent="0.35">
      <c r="A455">
        <v>734046</v>
      </c>
      <c r="B455" s="1">
        <v>41784</v>
      </c>
      <c r="C455">
        <v>7</v>
      </c>
      <c r="D455">
        <v>5</v>
      </c>
      <c r="E455">
        <v>7</v>
      </c>
      <c r="F455" t="s">
        <v>30</v>
      </c>
      <c r="G455">
        <v>7</v>
      </c>
      <c r="H455" t="s">
        <v>20</v>
      </c>
      <c r="I455">
        <v>0</v>
      </c>
      <c r="J455">
        <v>1</v>
      </c>
      <c r="K455">
        <v>0</v>
      </c>
      <c r="L455" t="s">
        <v>28</v>
      </c>
      <c r="M455">
        <v>5</v>
      </c>
      <c r="N455">
        <v>7</v>
      </c>
      <c r="O455">
        <v>372</v>
      </c>
      <c r="P455">
        <v>503</v>
      </c>
      <c r="Q455">
        <v>518</v>
      </c>
      <c r="R455" t="s">
        <v>31</v>
      </c>
      <c r="S455" t="s">
        <v>23</v>
      </c>
      <c r="T455" t="str">
        <f t="shared" si="57"/>
        <v>Wankhede Stadium</v>
      </c>
      <c r="U455" t="str">
        <f t="shared" si="58"/>
        <v>Mumbai</v>
      </c>
      <c r="V455" t="str">
        <f t="shared" si="59"/>
        <v>India</v>
      </c>
      <c r="W455">
        <f t="shared" si="60"/>
        <v>2014</v>
      </c>
      <c r="X455">
        <f t="shared" si="61"/>
        <v>5</v>
      </c>
      <c r="Y455" t="str">
        <f>VLOOKUP(C455, Team_Lookup!$A:$C, 2, FALSE)</f>
        <v>Mumbai Indians</v>
      </c>
      <c r="Z455" t="str">
        <f>VLOOKUP(C455, Team_Lookup!$A:$C, 3, FALSE)</f>
        <v>MI</v>
      </c>
      <c r="AA455" t="str">
        <f>VLOOKUP(D455, Team_Lookup!$A:$C, 2, FALSE)</f>
        <v>Rajasthan Royals</v>
      </c>
      <c r="AB455" t="str">
        <f>VLOOKUP(G455, Team_Lookup!$A:$C, 2, FALSE)</f>
        <v>Mumbai Indians</v>
      </c>
      <c r="AC455" t="str">
        <f>VLOOKUP(N455, Team_Lookup!$A:$C, 2, FALSE)</f>
        <v>Mumbai Indians</v>
      </c>
      <c r="AD455" t="str">
        <f t="shared" si="62"/>
        <v>Standard</v>
      </c>
      <c r="AE455" t="str">
        <f t="shared" si="63"/>
        <v>Chasing</v>
      </c>
      <c r="AF455">
        <f t="shared" si="64"/>
        <v>1</v>
      </c>
      <c r="AJ455" s="6"/>
    </row>
    <row r="456" spans="1:36" x14ac:dyDescent="0.35">
      <c r="A456">
        <v>734048</v>
      </c>
      <c r="B456" s="1">
        <v>41786</v>
      </c>
      <c r="C456">
        <v>4</v>
      </c>
      <c r="D456">
        <v>1</v>
      </c>
      <c r="E456">
        <v>7</v>
      </c>
      <c r="F456" t="s">
        <v>32</v>
      </c>
      <c r="G456">
        <v>4</v>
      </c>
      <c r="H456" t="s">
        <v>20</v>
      </c>
      <c r="I456">
        <v>0</v>
      </c>
      <c r="J456">
        <v>1</v>
      </c>
      <c r="K456">
        <v>0</v>
      </c>
      <c r="L456" t="s">
        <v>21</v>
      </c>
      <c r="M456">
        <v>28</v>
      </c>
      <c r="N456">
        <v>1</v>
      </c>
      <c r="O456">
        <v>232</v>
      </c>
      <c r="P456">
        <v>500</v>
      </c>
      <c r="Q456">
        <v>489</v>
      </c>
      <c r="R456" t="s">
        <v>33</v>
      </c>
      <c r="S456" t="s">
        <v>23</v>
      </c>
      <c r="T456" t="str">
        <f t="shared" si="57"/>
        <v>Eden Gardens</v>
      </c>
      <c r="U456" t="str">
        <f t="shared" si="58"/>
        <v>Kolkata</v>
      </c>
      <c r="V456" t="str">
        <f t="shared" si="59"/>
        <v>India</v>
      </c>
      <c r="W456">
        <f t="shared" si="60"/>
        <v>2014</v>
      </c>
      <c r="X456">
        <f t="shared" si="61"/>
        <v>5</v>
      </c>
      <c r="Y456" t="str">
        <f>VLOOKUP(C456, Team_Lookup!$A:$C, 2, FALSE)</f>
        <v>Kings XI Punjab</v>
      </c>
      <c r="Z456" t="str">
        <f>VLOOKUP(C456, Team_Lookup!$A:$C, 3, FALSE)</f>
        <v>KXIP</v>
      </c>
      <c r="AA456" t="str">
        <f>VLOOKUP(D456, Team_Lookup!$A:$C, 2, FALSE)</f>
        <v>Kolkata Knight Riders</v>
      </c>
      <c r="AB456" t="str">
        <f>VLOOKUP(G456, Team_Lookup!$A:$C, 2, FALSE)</f>
        <v>Kings XI Punjab</v>
      </c>
      <c r="AC456" t="str">
        <f>VLOOKUP(N456, Team_Lookup!$A:$C, 2, FALSE)</f>
        <v>Kolkata Knight Riders</v>
      </c>
      <c r="AD456" t="str">
        <f t="shared" si="62"/>
        <v>Standard</v>
      </c>
      <c r="AE456" t="str">
        <f t="shared" si="63"/>
        <v>Defending</v>
      </c>
      <c r="AF456">
        <f t="shared" si="64"/>
        <v>0</v>
      </c>
      <c r="AJ456" s="6"/>
    </row>
    <row r="457" spans="1:36" x14ac:dyDescent="0.35">
      <c r="A457">
        <v>734050</v>
      </c>
      <c r="B457" s="1">
        <v>41787</v>
      </c>
      <c r="C457">
        <v>3</v>
      </c>
      <c r="D457">
        <v>7</v>
      </c>
      <c r="E457">
        <v>7</v>
      </c>
      <c r="F457" t="s">
        <v>60</v>
      </c>
      <c r="G457">
        <v>3</v>
      </c>
      <c r="H457" t="s">
        <v>20</v>
      </c>
      <c r="I457">
        <v>0</v>
      </c>
      <c r="J457">
        <v>1</v>
      </c>
      <c r="K457">
        <v>0</v>
      </c>
      <c r="L457" t="s">
        <v>28</v>
      </c>
      <c r="M457">
        <v>7</v>
      </c>
      <c r="N457">
        <v>3</v>
      </c>
      <c r="O457">
        <v>21</v>
      </c>
      <c r="P457">
        <v>496</v>
      </c>
      <c r="Q457">
        <v>497</v>
      </c>
      <c r="R457" t="s">
        <v>31</v>
      </c>
      <c r="S457" t="s">
        <v>23</v>
      </c>
      <c r="T457" t="str">
        <f t="shared" si="57"/>
        <v>Brabourne Stadium</v>
      </c>
      <c r="U457" t="str">
        <f t="shared" si="58"/>
        <v>Mumbai</v>
      </c>
      <c r="V457" t="str">
        <f t="shared" si="59"/>
        <v>India</v>
      </c>
      <c r="W457">
        <f t="shared" si="60"/>
        <v>2014</v>
      </c>
      <c r="X457">
        <f t="shared" si="61"/>
        <v>5</v>
      </c>
      <c r="Y457" t="str">
        <f>VLOOKUP(C457, Team_Lookup!$A:$C, 2, FALSE)</f>
        <v>Chennai Super Kings</v>
      </c>
      <c r="Z457" t="str">
        <f>VLOOKUP(C457, Team_Lookup!$A:$C, 3, FALSE)</f>
        <v>CSK</v>
      </c>
      <c r="AA457" t="str">
        <f>VLOOKUP(D457, Team_Lookup!$A:$C, 2, FALSE)</f>
        <v>Mumbai Indians</v>
      </c>
      <c r="AB457" t="str">
        <f>VLOOKUP(G457, Team_Lookup!$A:$C, 2, FALSE)</f>
        <v>Chennai Super Kings</v>
      </c>
      <c r="AC457" t="str">
        <f>VLOOKUP(N457, Team_Lookup!$A:$C, 2, FALSE)</f>
        <v>Chennai Super Kings</v>
      </c>
      <c r="AD457" t="str">
        <f t="shared" si="62"/>
        <v>Standard</v>
      </c>
      <c r="AE457" t="str">
        <f t="shared" si="63"/>
        <v>Chasing</v>
      </c>
      <c r="AF457">
        <f t="shared" si="64"/>
        <v>1</v>
      </c>
      <c r="AJ457" s="6"/>
    </row>
    <row r="458" spans="1:36" x14ac:dyDescent="0.35">
      <c r="A458">
        <v>734052</v>
      </c>
      <c r="B458" s="1">
        <v>41789</v>
      </c>
      <c r="C458">
        <v>3</v>
      </c>
      <c r="D458">
        <v>4</v>
      </c>
      <c r="E458">
        <v>7</v>
      </c>
      <c r="F458" t="s">
        <v>30</v>
      </c>
      <c r="G458">
        <v>3</v>
      </c>
      <c r="H458" t="s">
        <v>20</v>
      </c>
      <c r="I458">
        <v>0</v>
      </c>
      <c r="J458">
        <v>1</v>
      </c>
      <c r="K458">
        <v>0</v>
      </c>
      <c r="L458" t="s">
        <v>21</v>
      </c>
      <c r="M458">
        <v>24</v>
      </c>
      <c r="N458">
        <v>4</v>
      </c>
      <c r="O458">
        <v>41</v>
      </c>
      <c r="P458">
        <v>482</v>
      </c>
      <c r="Q458">
        <v>518</v>
      </c>
      <c r="R458" t="s">
        <v>31</v>
      </c>
      <c r="S458" t="s">
        <v>23</v>
      </c>
      <c r="T458" t="str">
        <f t="shared" si="57"/>
        <v>Wankhede Stadium</v>
      </c>
      <c r="U458" t="str">
        <f t="shared" si="58"/>
        <v>Mumbai</v>
      </c>
      <c r="V458" t="str">
        <f t="shared" si="59"/>
        <v>India</v>
      </c>
      <c r="W458">
        <f t="shared" si="60"/>
        <v>2014</v>
      </c>
      <c r="X458">
        <f t="shared" si="61"/>
        <v>5</v>
      </c>
      <c r="Y458" t="str">
        <f>VLOOKUP(C458, Team_Lookup!$A:$C, 2, FALSE)</f>
        <v>Chennai Super Kings</v>
      </c>
      <c r="Z458" t="str">
        <f>VLOOKUP(C458, Team_Lookup!$A:$C, 3, FALSE)</f>
        <v>CSK</v>
      </c>
      <c r="AA458" t="str">
        <f>VLOOKUP(D458, Team_Lookup!$A:$C, 2, FALSE)</f>
        <v>Kings XI Punjab</v>
      </c>
      <c r="AB458" t="str">
        <f>VLOOKUP(G458, Team_Lookup!$A:$C, 2, FALSE)</f>
        <v>Chennai Super Kings</v>
      </c>
      <c r="AC458" t="str">
        <f>VLOOKUP(N458, Team_Lookup!$A:$C, 2, FALSE)</f>
        <v>Kings XI Punjab</v>
      </c>
      <c r="AD458" t="str">
        <f t="shared" si="62"/>
        <v>Standard</v>
      </c>
      <c r="AE458" t="str">
        <f t="shared" si="63"/>
        <v>Defending</v>
      </c>
      <c r="AF458">
        <f t="shared" si="64"/>
        <v>0</v>
      </c>
      <c r="AJ458" s="6"/>
    </row>
    <row r="459" spans="1:36" x14ac:dyDescent="0.35">
      <c r="A459">
        <v>734054</v>
      </c>
      <c r="B459" s="1">
        <v>41791</v>
      </c>
      <c r="C459">
        <v>1</v>
      </c>
      <c r="D459">
        <v>4</v>
      </c>
      <c r="E459">
        <v>7</v>
      </c>
      <c r="F459" t="s">
        <v>19</v>
      </c>
      <c r="G459">
        <v>1</v>
      </c>
      <c r="H459" t="s">
        <v>20</v>
      </c>
      <c r="I459">
        <v>0</v>
      </c>
      <c r="J459">
        <v>1</v>
      </c>
      <c r="K459">
        <v>0</v>
      </c>
      <c r="L459" t="s">
        <v>28</v>
      </c>
      <c r="M459">
        <v>3</v>
      </c>
      <c r="N459">
        <v>1</v>
      </c>
      <c r="O459">
        <v>96</v>
      </c>
      <c r="P459">
        <v>482</v>
      </c>
      <c r="Q459">
        <v>497</v>
      </c>
      <c r="R459" t="s">
        <v>22</v>
      </c>
      <c r="S459" t="s">
        <v>23</v>
      </c>
      <c r="T459" t="str">
        <f t="shared" si="57"/>
        <v>M Chinnaswamy Stadium</v>
      </c>
      <c r="U459" t="str">
        <f t="shared" si="58"/>
        <v>Bangalore</v>
      </c>
      <c r="V459" t="str">
        <f t="shared" si="59"/>
        <v>India</v>
      </c>
      <c r="W459">
        <f t="shared" si="60"/>
        <v>2014</v>
      </c>
      <c r="X459">
        <f t="shared" si="61"/>
        <v>6</v>
      </c>
      <c r="Y459" t="str">
        <f>VLOOKUP(C459, Team_Lookup!$A:$C, 2, FALSE)</f>
        <v>Kolkata Knight Riders</v>
      </c>
      <c r="Z459" t="str">
        <f>VLOOKUP(C459, Team_Lookup!$A:$C, 3, FALSE)</f>
        <v>KKR</v>
      </c>
      <c r="AA459" t="str">
        <f>VLOOKUP(D459, Team_Lookup!$A:$C, 2, FALSE)</f>
        <v>Kings XI Punjab</v>
      </c>
      <c r="AB459" t="str">
        <f>VLOOKUP(G459, Team_Lookup!$A:$C, 2, FALSE)</f>
        <v>Kolkata Knight Riders</v>
      </c>
      <c r="AC459" t="str">
        <f>VLOOKUP(N459, Team_Lookup!$A:$C, 2, FALSE)</f>
        <v>Kolkata Knight Riders</v>
      </c>
      <c r="AD459" t="str">
        <f t="shared" si="62"/>
        <v>Standard</v>
      </c>
      <c r="AE459" t="str">
        <f t="shared" si="63"/>
        <v>Chasing</v>
      </c>
      <c r="AF459">
        <f t="shared" si="64"/>
        <v>1</v>
      </c>
      <c r="AJ459" s="6"/>
    </row>
    <row r="460" spans="1:36" x14ac:dyDescent="0.35">
      <c r="A460">
        <v>829710</v>
      </c>
      <c r="B460" s="1">
        <v>42102</v>
      </c>
      <c r="C460">
        <v>1</v>
      </c>
      <c r="D460">
        <v>7</v>
      </c>
      <c r="E460">
        <v>8</v>
      </c>
      <c r="F460" t="s">
        <v>32</v>
      </c>
      <c r="G460">
        <v>1</v>
      </c>
      <c r="H460" t="s">
        <v>20</v>
      </c>
      <c r="I460">
        <v>0</v>
      </c>
      <c r="J460">
        <v>1</v>
      </c>
      <c r="K460">
        <v>0</v>
      </c>
      <c r="L460" t="s">
        <v>28</v>
      </c>
      <c r="M460">
        <v>7</v>
      </c>
      <c r="N460">
        <v>1</v>
      </c>
      <c r="O460">
        <v>190</v>
      </c>
      <c r="P460">
        <v>489</v>
      </c>
      <c r="Q460">
        <v>499</v>
      </c>
      <c r="R460" t="s">
        <v>33</v>
      </c>
      <c r="S460" t="s">
        <v>23</v>
      </c>
      <c r="T460" t="str">
        <f t="shared" si="57"/>
        <v>Eden Gardens</v>
      </c>
      <c r="U460" t="str">
        <f t="shared" si="58"/>
        <v>Kolkata</v>
      </c>
      <c r="V460" t="str">
        <f t="shared" si="59"/>
        <v>India</v>
      </c>
      <c r="W460">
        <f t="shared" si="60"/>
        <v>2015</v>
      </c>
      <c r="X460">
        <f t="shared" si="61"/>
        <v>4</v>
      </c>
      <c r="Y460" t="str">
        <f>VLOOKUP(C460, Team_Lookup!$A:$C, 2, FALSE)</f>
        <v>Kolkata Knight Riders</v>
      </c>
      <c r="Z460" t="str">
        <f>VLOOKUP(C460, Team_Lookup!$A:$C, 3, FALSE)</f>
        <v>KKR</v>
      </c>
      <c r="AA460" t="str">
        <f>VLOOKUP(D460, Team_Lookup!$A:$C, 2, FALSE)</f>
        <v>Mumbai Indians</v>
      </c>
      <c r="AB460" t="str">
        <f>VLOOKUP(G460, Team_Lookup!$A:$C, 2, FALSE)</f>
        <v>Kolkata Knight Riders</v>
      </c>
      <c r="AC460" t="str">
        <f>VLOOKUP(N460, Team_Lookup!$A:$C, 2, FALSE)</f>
        <v>Kolkata Knight Riders</v>
      </c>
      <c r="AD460" t="str">
        <f t="shared" si="62"/>
        <v>Standard</v>
      </c>
      <c r="AE460" t="str">
        <f t="shared" si="63"/>
        <v>Chasing</v>
      </c>
      <c r="AF460">
        <f t="shared" si="64"/>
        <v>1</v>
      </c>
      <c r="AJ460" s="6"/>
    </row>
    <row r="461" spans="1:36" x14ac:dyDescent="0.35">
      <c r="A461">
        <v>829712</v>
      </c>
      <c r="B461" s="1">
        <v>42103</v>
      </c>
      <c r="C461">
        <v>3</v>
      </c>
      <c r="D461">
        <v>6</v>
      </c>
      <c r="E461">
        <v>8</v>
      </c>
      <c r="F461" t="s">
        <v>38</v>
      </c>
      <c r="G461">
        <v>6</v>
      </c>
      <c r="H461" t="s">
        <v>20</v>
      </c>
      <c r="I461">
        <v>0</v>
      </c>
      <c r="J461">
        <v>1</v>
      </c>
      <c r="K461">
        <v>0</v>
      </c>
      <c r="L461" t="s">
        <v>21</v>
      </c>
      <c r="M461">
        <v>1</v>
      </c>
      <c r="N461">
        <v>3</v>
      </c>
      <c r="O461">
        <v>73</v>
      </c>
      <c r="P461">
        <v>501</v>
      </c>
      <c r="Q461">
        <v>496</v>
      </c>
      <c r="R461" t="s">
        <v>39</v>
      </c>
      <c r="S461" t="s">
        <v>23</v>
      </c>
      <c r="T461" t="str">
        <f t="shared" si="57"/>
        <v>Ma Chidambaram Stadium, Chepauk</v>
      </c>
      <c r="U461" t="str">
        <f t="shared" si="58"/>
        <v>Chennai</v>
      </c>
      <c r="V461" t="str">
        <f t="shared" si="59"/>
        <v>India</v>
      </c>
      <c r="W461">
        <f t="shared" si="60"/>
        <v>2015</v>
      </c>
      <c r="X461">
        <f t="shared" si="61"/>
        <v>4</v>
      </c>
      <c r="Y461" t="str">
        <f>VLOOKUP(C461, Team_Lookup!$A:$C, 2, FALSE)</f>
        <v>Chennai Super Kings</v>
      </c>
      <c r="Z461" t="str">
        <f>VLOOKUP(C461, Team_Lookup!$A:$C, 3, FALSE)</f>
        <v>CSK</v>
      </c>
      <c r="AA461" t="str">
        <f>VLOOKUP(D461, Team_Lookup!$A:$C, 2, FALSE)</f>
        <v>Delhi Daredevils</v>
      </c>
      <c r="AB461" t="str">
        <f>VLOOKUP(G461, Team_Lookup!$A:$C, 2, FALSE)</f>
        <v>Delhi Daredevils</v>
      </c>
      <c r="AC461" t="str">
        <f>VLOOKUP(N461, Team_Lookup!$A:$C, 2, FALSE)</f>
        <v>Chennai Super Kings</v>
      </c>
      <c r="AD461" t="str">
        <f t="shared" si="62"/>
        <v>Standard</v>
      </c>
      <c r="AE461" t="str">
        <f t="shared" si="63"/>
        <v>Defending</v>
      </c>
      <c r="AF461">
        <f t="shared" si="64"/>
        <v>0</v>
      </c>
      <c r="AJ461" s="6"/>
    </row>
    <row r="462" spans="1:36" x14ac:dyDescent="0.35">
      <c r="A462">
        <v>829714</v>
      </c>
      <c r="B462" s="1">
        <v>42104</v>
      </c>
      <c r="C462">
        <v>4</v>
      </c>
      <c r="D462">
        <v>5</v>
      </c>
      <c r="E462">
        <v>8</v>
      </c>
      <c r="F462" t="s">
        <v>87</v>
      </c>
      <c r="G462">
        <v>4</v>
      </c>
      <c r="H462" t="s">
        <v>20</v>
      </c>
      <c r="I462">
        <v>0</v>
      </c>
      <c r="J462">
        <v>1</v>
      </c>
      <c r="K462">
        <v>0</v>
      </c>
      <c r="L462" t="s">
        <v>21</v>
      </c>
      <c r="M462">
        <v>26</v>
      </c>
      <c r="N462">
        <v>5</v>
      </c>
      <c r="O462">
        <v>310</v>
      </c>
      <c r="P462">
        <v>504</v>
      </c>
      <c r="Q462">
        <v>505</v>
      </c>
      <c r="R462" t="s">
        <v>77</v>
      </c>
      <c r="S462" t="s">
        <v>23</v>
      </c>
      <c r="T462" t="str">
        <f t="shared" si="57"/>
        <v>Maharashtra Cricket Association Stadium</v>
      </c>
      <c r="U462" t="str">
        <f t="shared" si="58"/>
        <v>Pune</v>
      </c>
      <c r="V462" t="str">
        <f t="shared" si="59"/>
        <v>India</v>
      </c>
      <c r="W462">
        <f t="shared" si="60"/>
        <v>2015</v>
      </c>
      <c r="X462">
        <f t="shared" si="61"/>
        <v>4</v>
      </c>
      <c r="Y462" t="str">
        <f>VLOOKUP(C462, Team_Lookup!$A:$C, 2, FALSE)</f>
        <v>Kings XI Punjab</v>
      </c>
      <c r="Z462" t="str">
        <f>VLOOKUP(C462, Team_Lookup!$A:$C, 3, FALSE)</f>
        <v>KXIP</v>
      </c>
      <c r="AA462" t="str">
        <f>VLOOKUP(D462, Team_Lookup!$A:$C, 2, FALSE)</f>
        <v>Rajasthan Royals</v>
      </c>
      <c r="AB462" t="str">
        <f>VLOOKUP(G462, Team_Lookup!$A:$C, 2, FALSE)</f>
        <v>Kings XI Punjab</v>
      </c>
      <c r="AC462" t="str">
        <f>VLOOKUP(N462, Team_Lookup!$A:$C, 2, FALSE)</f>
        <v>Rajasthan Royals</v>
      </c>
      <c r="AD462" t="str">
        <f t="shared" si="62"/>
        <v>Standard</v>
      </c>
      <c r="AE462" t="str">
        <f t="shared" si="63"/>
        <v>Defending</v>
      </c>
      <c r="AF462">
        <f t="shared" si="64"/>
        <v>0</v>
      </c>
      <c r="AJ462" s="6"/>
    </row>
    <row r="463" spans="1:36" x14ac:dyDescent="0.35">
      <c r="A463">
        <v>829716</v>
      </c>
      <c r="B463" s="1">
        <v>42105</v>
      </c>
      <c r="C463">
        <v>3</v>
      </c>
      <c r="D463">
        <v>11</v>
      </c>
      <c r="E463">
        <v>8</v>
      </c>
      <c r="F463" t="s">
        <v>38</v>
      </c>
      <c r="G463">
        <v>3</v>
      </c>
      <c r="H463" t="s">
        <v>25</v>
      </c>
      <c r="I463">
        <v>0</v>
      </c>
      <c r="J463">
        <v>1</v>
      </c>
      <c r="K463">
        <v>0</v>
      </c>
      <c r="L463" t="s">
        <v>21</v>
      </c>
      <c r="M463">
        <v>45</v>
      </c>
      <c r="N463">
        <v>3</v>
      </c>
      <c r="O463">
        <v>2</v>
      </c>
      <c r="P463">
        <v>501</v>
      </c>
      <c r="Q463">
        <v>496</v>
      </c>
      <c r="R463" t="s">
        <v>39</v>
      </c>
      <c r="S463" t="s">
        <v>23</v>
      </c>
      <c r="T463" t="str">
        <f t="shared" si="57"/>
        <v>Ma Chidambaram Stadium, Chepauk</v>
      </c>
      <c r="U463" t="str">
        <f t="shared" si="58"/>
        <v>Chennai</v>
      </c>
      <c r="V463" t="str">
        <f t="shared" si="59"/>
        <v>India</v>
      </c>
      <c r="W463">
        <f t="shared" si="60"/>
        <v>2015</v>
      </c>
      <c r="X463">
        <f t="shared" si="61"/>
        <v>4</v>
      </c>
      <c r="Y463" t="str">
        <f>VLOOKUP(C463, Team_Lookup!$A:$C, 2, FALSE)</f>
        <v>Chennai Super Kings</v>
      </c>
      <c r="Z463" t="str">
        <f>VLOOKUP(C463, Team_Lookup!$A:$C, 3, FALSE)</f>
        <v>CSK</v>
      </c>
      <c r="AA463" t="str">
        <f>VLOOKUP(D463, Team_Lookup!$A:$C, 2, FALSE)</f>
        <v>Sunrisers Hyderabad</v>
      </c>
      <c r="AB463" t="str">
        <f>VLOOKUP(G463, Team_Lookup!$A:$C, 2, FALSE)</f>
        <v>Chennai Super Kings</v>
      </c>
      <c r="AC463" t="str">
        <f>VLOOKUP(N463, Team_Lookup!$A:$C, 2, FALSE)</f>
        <v>Chennai Super Kings</v>
      </c>
      <c r="AD463" t="str">
        <f t="shared" si="62"/>
        <v>Standard</v>
      </c>
      <c r="AE463" t="str">
        <f t="shared" si="63"/>
        <v>Defending</v>
      </c>
      <c r="AF463">
        <f t="shared" si="64"/>
        <v>1</v>
      </c>
      <c r="AJ463" s="6"/>
    </row>
    <row r="464" spans="1:36" x14ac:dyDescent="0.35">
      <c r="A464">
        <v>829718</v>
      </c>
      <c r="B464" s="1">
        <v>42105</v>
      </c>
      <c r="C464">
        <v>1</v>
      </c>
      <c r="D464">
        <v>2</v>
      </c>
      <c r="E464">
        <v>8</v>
      </c>
      <c r="F464" t="s">
        <v>32</v>
      </c>
      <c r="G464">
        <v>2</v>
      </c>
      <c r="H464" t="s">
        <v>20</v>
      </c>
      <c r="I464">
        <v>0</v>
      </c>
      <c r="J464">
        <v>1</v>
      </c>
      <c r="K464">
        <v>0</v>
      </c>
      <c r="L464" t="s">
        <v>28</v>
      </c>
      <c r="M464">
        <v>3</v>
      </c>
      <c r="N464">
        <v>2</v>
      </c>
      <c r="O464">
        <v>162</v>
      </c>
      <c r="P464">
        <v>489</v>
      </c>
      <c r="Q464">
        <v>499</v>
      </c>
      <c r="R464" t="s">
        <v>33</v>
      </c>
      <c r="S464" t="s">
        <v>23</v>
      </c>
      <c r="T464" t="str">
        <f t="shared" si="57"/>
        <v>Eden Gardens</v>
      </c>
      <c r="U464" t="str">
        <f t="shared" si="58"/>
        <v>Kolkata</v>
      </c>
      <c r="V464" t="str">
        <f t="shared" si="59"/>
        <v>India</v>
      </c>
      <c r="W464">
        <f t="shared" si="60"/>
        <v>2015</v>
      </c>
      <c r="X464">
        <f t="shared" si="61"/>
        <v>4</v>
      </c>
      <c r="Y464" t="str">
        <f>VLOOKUP(C464, Team_Lookup!$A:$C, 2, FALSE)</f>
        <v>Kolkata Knight Riders</v>
      </c>
      <c r="Z464" t="str">
        <f>VLOOKUP(C464, Team_Lookup!$A:$C, 3, FALSE)</f>
        <v>KKR</v>
      </c>
      <c r="AA464" t="str">
        <f>VLOOKUP(D464, Team_Lookup!$A:$C, 2, FALSE)</f>
        <v>Royal Challengers Bangalore</v>
      </c>
      <c r="AB464" t="str">
        <f>VLOOKUP(G464, Team_Lookup!$A:$C, 2, FALSE)</f>
        <v>Royal Challengers Bangalore</v>
      </c>
      <c r="AC464" t="str">
        <f>VLOOKUP(N464, Team_Lookup!$A:$C, 2, FALSE)</f>
        <v>Royal Challengers Bangalore</v>
      </c>
      <c r="AD464" t="str">
        <f t="shared" si="62"/>
        <v>Standard</v>
      </c>
      <c r="AE464" t="str">
        <f t="shared" si="63"/>
        <v>Chasing</v>
      </c>
      <c r="AF464">
        <f t="shared" si="64"/>
        <v>1</v>
      </c>
      <c r="AJ464" s="6"/>
    </row>
    <row r="465" spans="1:36" x14ac:dyDescent="0.35">
      <c r="A465">
        <v>829720</v>
      </c>
      <c r="B465" s="1">
        <v>42106</v>
      </c>
      <c r="C465">
        <v>6</v>
      </c>
      <c r="D465">
        <v>5</v>
      </c>
      <c r="E465">
        <v>8</v>
      </c>
      <c r="F465" t="s">
        <v>27</v>
      </c>
      <c r="G465">
        <v>5</v>
      </c>
      <c r="H465" t="s">
        <v>20</v>
      </c>
      <c r="I465">
        <v>0</v>
      </c>
      <c r="J465">
        <v>1</v>
      </c>
      <c r="K465">
        <v>0</v>
      </c>
      <c r="L465" t="s">
        <v>28</v>
      </c>
      <c r="M465">
        <v>3</v>
      </c>
      <c r="N465">
        <v>5</v>
      </c>
      <c r="O465">
        <v>394</v>
      </c>
      <c r="P465">
        <v>504</v>
      </c>
      <c r="Q465">
        <v>505</v>
      </c>
      <c r="R465" t="s">
        <v>29</v>
      </c>
      <c r="S465" t="s">
        <v>23</v>
      </c>
      <c r="T465" t="str">
        <f t="shared" si="57"/>
        <v>Feroz Shah Kotla</v>
      </c>
      <c r="U465" t="str">
        <f t="shared" si="58"/>
        <v>Delhi</v>
      </c>
      <c r="V465" t="str">
        <f t="shared" si="59"/>
        <v>India</v>
      </c>
      <c r="W465">
        <f t="shared" si="60"/>
        <v>2015</v>
      </c>
      <c r="X465">
        <f t="shared" si="61"/>
        <v>4</v>
      </c>
      <c r="Y465" t="str">
        <f>VLOOKUP(C465, Team_Lookup!$A:$C, 2, FALSE)</f>
        <v>Delhi Daredevils</v>
      </c>
      <c r="Z465" t="str">
        <f>VLOOKUP(C465, Team_Lookup!$A:$C, 3, FALSE)</f>
        <v>DD</v>
      </c>
      <c r="AA465" t="str">
        <f>VLOOKUP(D465, Team_Lookup!$A:$C, 2, FALSE)</f>
        <v>Rajasthan Royals</v>
      </c>
      <c r="AB465" t="str">
        <f>VLOOKUP(G465, Team_Lookup!$A:$C, 2, FALSE)</f>
        <v>Rajasthan Royals</v>
      </c>
      <c r="AC465" t="str">
        <f>VLOOKUP(N465, Team_Lookup!$A:$C, 2, FALSE)</f>
        <v>Rajasthan Royals</v>
      </c>
      <c r="AD465" t="str">
        <f t="shared" si="62"/>
        <v>Standard</v>
      </c>
      <c r="AE465" t="str">
        <f t="shared" si="63"/>
        <v>Chasing</v>
      </c>
      <c r="AF465">
        <f t="shared" si="64"/>
        <v>1</v>
      </c>
      <c r="AJ465" s="6"/>
    </row>
    <row r="466" spans="1:36" x14ac:dyDescent="0.35">
      <c r="A466">
        <v>829722</v>
      </c>
      <c r="B466" s="1">
        <v>42106</v>
      </c>
      <c r="C466">
        <v>7</v>
      </c>
      <c r="D466">
        <v>4</v>
      </c>
      <c r="E466">
        <v>8</v>
      </c>
      <c r="F466" t="s">
        <v>30</v>
      </c>
      <c r="G466">
        <v>7</v>
      </c>
      <c r="H466" t="s">
        <v>20</v>
      </c>
      <c r="I466">
        <v>0</v>
      </c>
      <c r="J466">
        <v>1</v>
      </c>
      <c r="K466">
        <v>0</v>
      </c>
      <c r="L466" t="s">
        <v>21</v>
      </c>
      <c r="M466">
        <v>18</v>
      </c>
      <c r="N466">
        <v>4</v>
      </c>
      <c r="O466">
        <v>197</v>
      </c>
      <c r="P466">
        <v>495</v>
      </c>
      <c r="Q466">
        <v>520</v>
      </c>
      <c r="R466" t="s">
        <v>31</v>
      </c>
      <c r="S466" t="s">
        <v>23</v>
      </c>
      <c r="T466" t="str">
        <f t="shared" si="57"/>
        <v>Wankhede Stadium</v>
      </c>
      <c r="U466" t="str">
        <f t="shared" si="58"/>
        <v>Mumbai</v>
      </c>
      <c r="V466" t="str">
        <f t="shared" si="59"/>
        <v>India</v>
      </c>
      <c r="W466">
        <f t="shared" si="60"/>
        <v>2015</v>
      </c>
      <c r="X466">
        <f t="shared" si="61"/>
        <v>4</v>
      </c>
      <c r="Y466" t="str">
        <f>VLOOKUP(C466, Team_Lookup!$A:$C, 2, FALSE)</f>
        <v>Mumbai Indians</v>
      </c>
      <c r="Z466" t="str">
        <f>VLOOKUP(C466, Team_Lookup!$A:$C, 3, FALSE)</f>
        <v>MI</v>
      </c>
      <c r="AA466" t="str">
        <f>VLOOKUP(D466, Team_Lookup!$A:$C, 2, FALSE)</f>
        <v>Kings XI Punjab</v>
      </c>
      <c r="AB466" t="str">
        <f>VLOOKUP(G466, Team_Lookup!$A:$C, 2, FALSE)</f>
        <v>Mumbai Indians</v>
      </c>
      <c r="AC466" t="str">
        <f>VLOOKUP(N466, Team_Lookup!$A:$C, 2, FALSE)</f>
        <v>Kings XI Punjab</v>
      </c>
      <c r="AD466" t="str">
        <f t="shared" si="62"/>
        <v>Standard</v>
      </c>
      <c r="AE466" t="str">
        <f t="shared" si="63"/>
        <v>Defending</v>
      </c>
      <c r="AF466">
        <f t="shared" si="64"/>
        <v>0</v>
      </c>
      <c r="AJ466" s="6"/>
    </row>
    <row r="467" spans="1:36" x14ac:dyDescent="0.35">
      <c r="A467">
        <v>829724</v>
      </c>
      <c r="B467" s="1">
        <v>42107</v>
      </c>
      <c r="C467">
        <v>2</v>
      </c>
      <c r="D467">
        <v>11</v>
      </c>
      <c r="E467">
        <v>8</v>
      </c>
      <c r="F467" t="s">
        <v>19</v>
      </c>
      <c r="G467">
        <v>11</v>
      </c>
      <c r="H467" t="s">
        <v>20</v>
      </c>
      <c r="I467">
        <v>0</v>
      </c>
      <c r="J467">
        <v>1</v>
      </c>
      <c r="K467">
        <v>0</v>
      </c>
      <c r="L467" t="s">
        <v>28</v>
      </c>
      <c r="M467">
        <v>8</v>
      </c>
      <c r="N467">
        <v>11</v>
      </c>
      <c r="O467">
        <v>187</v>
      </c>
      <c r="P467">
        <v>502</v>
      </c>
      <c r="Q467">
        <v>501</v>
      </c>
      <c r="R467" t="s">
        <v>22</v>
      </c>
      <c r="S467" t="s">
        <v>23</v>
      </c>
      <c r="T467" t="str">
        <f t="shared" si="57"/>
        <v>M Chinnaswamy Stadium</v>
      </c>
      <c r="U467" t="str">
        <f t="shared" si="58"/>
        <v>Bangalore</v>
      </c>
      <c r="V467" t="str">
        <f t="shared" si="59"/>
        <v>India</v>
      </c>
      <c r="W467">
        <f t="shared" si="60"/>
        <v>2015</v>
      </c>
      <c r="X467">
        <f t="shared" si="61"/>
        <v>4</v>
      </c>
      <c r="Y467" t="str">
        <f>VLOOKUP(C467, Team_Lookup!$A:$C, 2, FALSE)</f>
        <v>Royal Challengers Bangalore</v>
      </c>
      <c r="Z467" t="str">
        <f>VLOOKUP(C467, Team_Lookup!$A:$C, 3, FALSE)</f>
        <v>RCB</v>
      </c>
      <c r="AA467" t="str">
        <f>VLOOKUP(D467, Team_Lookup!$A:$C, 2, FALSE)</f>
        <v>Sunrisers Hyderabad</v>
      </c>
      <c r="AB467" t="str">
        <f>VLOOKUP(G467, Team_Lookup!$A:$C, 2, FALSE)</f>
        <v>Sunrisers Hyderabad</v>
      </c>
      <c r="AC467" t="str">
        <f>VLOOKUP(N467, Team_Lookup!$A:$C, 2, FALSE)</f>
        <v>Sunrisers Hyderabad</v>
      </c>
      <c r="AD467" t="str">
        <f t="shared" si="62"/>
        <v>Standard</v>
      </c>
      <c r="AE467" t="str">
        <f t="shared" si="63"/>
        <v>Chasing</v>
      </c>
      <c r="AF467">
        <f t="shared" si="64"/>
        <v>1</v>
      </c>
      <c r="AJ467" s="6"/>
    </row>
    <row r="468" spans="1:36" x14ac:dyDescent="0.35">
      <c r="A468">
        <v>829726</v>
      </c>
      <c r="B468" s="1">
        <v>42108</v>
      </c>
      <c r="C468">
        <v>5</v>
      </c>
      <c r="D468">
        <v>7</v>
      </c>
      <c r="E468">
        <v>8</v>
      </c>
      <c r="F468" t="s">
        <v>61</v>
      </c>
      <c r="G468">
        <v>7</v>
      </c>
      <c r="H468" t="s">
        <v>25</v>
      </c>
      <c r="I468">
        <v>0</v>
      </c>
      <c r="J468">
        <v>1</v>
      </c>
      <c r="K468">
        <v>0</v>
      </c>
      <c r="L468" t="s">
        <v>28</v>
      </c>
      <c r="M468">
        <v>7</v>
      </c>
      <c r="N468">
        <v>5</v>
      </c>
      <c r="O468">
        <v>306</v>
      </c>
      <c r="P468">
        <v>495</v>
      </c>
      <c r="Q468">
        <v>504</v>
      </c>
      <c r="R468" t="s">
        <v>62</v>
      </c>
      <c r="S468" t="s">
        <v>23</v>
      </c>
      <c r="T468" t="str">
        <f t="shared" si="57"/>
        <v>Sardar Patel Stadium, Motera</v>
      </c>
      <c r="U468" t="str">
        <f t="shared" si="58"/>
        <v>Ahmedabad</v>
      </c>
      <c r="V468" t="str">
        <f t="shared" si="59"/>
        <v>India</v>
      </c>
      <c r="W468">
        <f t="shared" si="60"/>
        <v>2015</v>
      </c>
      <c r="X468">
        <f t="shared" si="61"/>
        <v>4</v>
      </c>
      <c r="Y468" t="str">
        <f>VLOOKUP(C468, Team_Lookup!$A:$C, 2, FALSE)</f>
        <v>Rajasthan Royals</v>
      </c>
      <c r="Z468" t="str">
        <f>VLOOKUP(C468, Team_Lookup!$A:$C, 3, FALSE)</f>
        <v>RR</v>
      </c>
      <c r="AA468" t="str">
        <f>VLOOKUP(D468, Team_Lookup!$A:$C, 2, FALSE)</f>
        <v>Mumbai Indians</v>
      </c>
      <c r="AB468" t="str">
        <f>VLOOKUP(G468, Team_Lookup!$A:$C, 2, FALSE)</f>
        <v>Mumbai Indians</v>
      </c>
      <c r="AC468" t="str">
        <f>VLOOKUP(N468, Team_Lookup!$A:$C, 2, FALSE)</f>
        <v>Rajasthan Royals</v>
      </c>
      <c r="AD468" t="str">
        <f t="shared" si="62"/>
        <v>Standard</v>
      </c>
      <c r="AE468" t="str">
        <f t="shared" si="63"/>
        <v>Chasing</v>
      </c>
      <c r="AF468">
        <f t="shared" si="64"/>
        <v>0</v>
      </c>
      <c r="AJ468" s="6"/>
    </row>
    <row r="469" spans="1:36" x14ac:dyDescent="0.35">
      <c r="A469">
        <v>829728</v>
      </c>
      <c r="B469" s="1">
        <v>42124</v>
      </c>
      <c r="C469">
        <v>1</v>
      </c>
      <c r="D469">
        <v>3</v>
      </c>
      <c r="E469">
        <v>8</v>
      </c>
      <c r="F469" t="s">
        <v>32</v>
      </c>
      <c r="G469">
        <v>1</v>
      </c>
      <c r="H469" t="s">
        <v>20</v>
      </c>
      <c r="I469">
        <v>0</v>
      </c>
      <c r="J469">
        <v>1</v>
      </c>
      <c r="K469">
        <v>0</v>
      </c>
      <c r="L469" t="s">
        <v>28</v>
      </c>
      <c r="M469">
        <v>7</v>
      </c>
      <c r="N469">
        <v>1</v>
      </c>
      <c r="O469">
        <v>334</v>
      </c>
      <c r="P469">
        <v>495</v>
      </c>
      <c r="Q469">
        <v>481</v>
      </c>
      <c r="R469" t="s">
        <v>33</v>
      </c>
      <c r="S469" t="s">
        <v>23</v>
      </c>
      <c r="T469" t="str">
        <f t="shared" si="57"/>
        <v>Eden Gardens</v>
      </c>
      <c r="U469" t="str">
        <f t="shared" si="58"/>
        <v>Kolkata</v>
      </c>
      <c r="V469" t="str">
        <f t="shared" si="59"/>
        <v>India</v>
      </c>
      <c r="W469">
        <f t="shared" si="60"/>
        <v>2015</v>
      </c>
      <c r="X469">
        <f t="shared" si="61"/>
        <v>4</v>
      </c>
      <c r="Y469" t="str">
        <f>VLOOKUP(C469, Team_Lookup!$A:$C, 2, FALSE)</f>
        <v>Kolkata Knight Riders</v>
      </c>
      <c r="Z469" t="str">
        <f>VLOOKUP(C469, Team_Lookup!$A:$C, 3, FALSE)</f>
        <v>KKR</v>
      </c>
      <c r="AA469" t="str">
        <f>VLOOKUP(D469, Team_Lookup!$A:$C, 2, FALSE)</f>
        <v>Chennai Super Kings</v>
      </c>
      <c r="AB469" t="str">
        <f>VLOOKUP(G469, Team_Lookup!$A:$C, 2, FALSE)</f>
        <v>Kolkata Knight Riders</v>
      </c>
      <c r="AC469" t="str">
        <f>VLOOKUP(N469, Team_Lookup!$A:$C, 2, FALSE)</f>
        <v>Kolkata Knight Riders</v>
      </c>
      <c r="AD469" t="str">
        <f t="shared" si="62"/>
        <v>Standard</v>
      </c>
      <c r="AE469" t="str">
        <f t="shared" si="63"/>
        <v>Chasing</v>
      </c>
      <c r="AF469">
        <f t="shared" si="64"/>
        <v>1</v>
      </c>
      <c r="AJ469" s="6"/>
    </row>
    <row r="470" spans="1:36" x14ac:dyDescent="0.35">
      <c r="A470">
        <v>829730</v>
      </c>
      <c r="B470" s="1">
        <v>42109</v>
      </c>
      <c r="C470">
        <v>4</v>
      </c>
      <c r="D470">
        <v>6</v>
      </c>
      <c r="E470">
        <v>8</v>
      </c>
      <c r="F470" t="s">
        <v>87</v>
      </c>
      <c r="G470">
        <v>4</v>
      </c>
      <c r="H470" t="s">
        <v>25</v>
      </c>
      <c r="I470">
        <v>0</v>
      </c>
      <c r="J470">
        <v>1</v>
      </c>
      <c r="K470">
        <v>0</v>
      </c>
      <c r="L470" t="s">
        <v>28</v>
      </c>
      <c r="M470">
        <v>5</v>
      </c>
      <c r="N470">
        <v>6</v>
      </c>
      <c r="O470">
        <v>260</v>
      </c>
      <c r="P470">
        <v>505</v>
      </c>
      <c r="Q470">
        <v>503</v>
      </c>
      <c r="R470" t="s">
        <v>77</v>
      </c>
      <c r="S470" t="s">
        <v>23</v>
      </c>
      <c r="T470" t="str">
        <f t="shared" si="57"/>
        <v>Maharashtra Cricket Association Stadium</v>
      </c>
      <c r="U470" t="str">
        <f t="shared" si="58"/>
        <v>Pune</v>
      </c>
      <c r="V470" t="str">
        <f t="shared" si="59"/>
        <v>India</v>
      </c>
      <c r="W470">
        <f t="shared" si="60"/>
        <v>2015</v>
      </c>
      <c r="X470">
        <f t="shared" si="61"/>
        <v>4</v>
      </c>
      <c r="Y470" t="str">
        <f>VLOOKUP(C470, Team_Lookup!$A:$C, 2, FALSE)</f>
        <v>Kings XI Punjab</v>
      </c>
      <c r="Z470" t="str">
        <f>VLOOKUP(C470, Team_Lookup!$A:$C, 3, FALSE)</f>
        <v>KXIP</v>
      </c>
      <c r="AA470" t="str">
        <f>VLOOKUP(D470, Team_Lookup!$A:$C, 2, FALSE)</f>
        <v>Delhi Daredevils</v>
      </c>
      <c r="AB470" t="str">
        <f>VLOOKUP(G470, Team_Lookup!$A:$C, 2, FALSE)</f>
        <v>Kings XI Punjab</v>
      </c>
      <c r="AC470" t="str">
        <f>VLOOKUP(N470, Team_Lookup!$A:$C, 2, FALSE)</f>
        <v>Delhi Daredevils</v>
      </c>
      <c r="AD470" t="str">
        <f t="shared" si="62"/>
        <v>Standard</v>
      </c>
      <c r="AE470" t="str">
        <f t="shared" si="63"/>
        <v>Chasing</v>
      </c>
      <c r="AF470">
        <f t="shared" si="64"/>
        <v>0</v>
      </c>
      <c r="AJ470" s="6"/>
    </row>
    <row r="471" spans="1:36" x14ac:dyDescent="0.35">
      <c r="A471">
        <v>829732</v>
      </c>
      <c r="B471" s="1">
        <v>42110</v>
      </c>
      <c r="C471">
        <v>11</v>
      </c>
      <c r="D471">
        <v>5</v>
      </c>
      <c r="E471">
        <v>8</v>
      </c>
      <c r="F471" t="s">
        <v>74</v>
      </c>
      <c r="G471">
        <v>5</v>
      </c>
      <c r="H471" t="s">
        <v>20</v>
      </c>
      <c r="I471">
        <v>0</v>
      </c>
      <c r="J471">
        <v>1</v>
      </c>
      <c r="K471">
        <v>0</v>
      </c>
      <c r="L471" t="s">
        <v>28</v>
      </c>
      <c r="M471">
        <v>6</v>
      </c>
      <c r="N471">
        <v>5</v>
      </c>
      <c r="O471">
        <v>85</v>
      </c>
      <c r="P471">
        <v>506</v>
      </c>
      <c r="Q471">
        <v>489</v>
      </c>
      <c r="R471" t="s">
        <v>75</v>
      </c>
      <c r="S471" t="s">
        <v>23</v>
      </c>
      <c r="T471" t="str">
        <f t="shared" si="57"/>
        <v>Dr. Y.S. Rajasekhara Reddy Aca-Vdca Cricket Stadium</v>
      </c>
      <c r="U471" t="str">
        <f t="shared" si="58"/>
        <v>Visakhapatnam</v>
      </c>
      <c r="V471" t="str">
        <f t="shared" si="59"/>
        <v>India</v>
      </c>
      <c r="W471">
        <f t="shared" si="60"/>
        <v>2015</v>
      </c>
      <c r="X471">
        <f t="shared" si="61"/>
        <v>4</v>
      </c>
      <c r="Y471" t="str">
        <f>VLOOKUP(C471, Team_Lookup!$A:$C, 2, FALSE)</f>
        <v>Sunrisers Hyderabad</v>
      </c>
      <c r="Z471" t="str">
        <f>VLOOKUP(C471, Team_Lookup!$A:$C, 3, FALSE)</f>
        <v>SRH</v>
      </c>
      <c r="AA471" t="str">
        <f>VLOOKUP(D471, Team_Lookup!$A:$C, 2, FALSE)</f>
        <v>Rajasthan Royals</v>
      </c>
      <c r="AB471" t="str">
        <f>VLOOKUP(G471, Team_Lookup!$A:$C, 2, FALSE)</f>
        <v>Rajasthan Royals</v>
      </c>
      <c r="AC471" t="str">
        <f>VLOOKUP(N471, Team_Lookup!$A:$C, 2, FALSE)</f>
        <v>Rajasthan Royals</v>
      </c>
      <c r="AD471" t="str">
        <f t="shared" si="62"/>
        <v>Standard</v>
      </c>
      <c r="AE471" t="str">
        <f t="shared" si="63"/>
        <v>Chasing</v>
      </c>
      <c r="AF471">
        <f t="shared" si="64"/>
        <v>1</v>
      </c>
      <c r="AJ471" s="6"/>
    </row>
    <row r="472" spans="1:36" x14ac:dyDescent="0.35">
      <c r="A472">
        <v>829734</v>
      </c>
      <c r="B472" s="1">
        <v>42111</v>
      </c>
      <c r="C472">
        <v>7</v>
      </c>
      <c r="D472">
        <v>3</v>
      </c>
      <c r="E472">
        <v>8</v>
      </c>
      <c r="F472" t="s">
        <v>30</v>
      </c>
      <c r="G472">
        <v>7</v>
      </c>
      <c r="H472" t="s">
        <v>25</v>
      </c>
      <c r="I472">
        <v>0</v>
      </c>
      <c r="J472">
        <v>1</v>
      </c>
      <c r="K472">
        <v>0</v>
      </c>
      <c r="L472" t="s">
        <v>28</v>
      </c>
      <c r="M472">
        <v>6</v>
      </c>
      <c r="N472">
        <v>3</v>
      </c>
      <c r="O472">
        <v>73</v>
      </c>
      <c r="P472">
        <v>495</v>
      </c>
      <c r="Q472">
        <v>481</v>
      </c>
      <c r="R472" t="s">
        <v>31</v>
      </c>
      <c r="S472" t="s">
        <v>23</v>
      </c>
      <c r="T472" t="str">
        <f t="shared" si="57"/>
        <v>Wankhede Stadium</v>
      </c>
      <c r="U472" t="str">
        <f t="shared" si="58"/>
        <v>Mumbai</v>
      </c>
      <c r="V472" t="str">
        <f t="shared" si="59"/>
        <v>India</v>
      </c>
      <c r="W472">
        <f t="shared" si="60"/>
        <v>2015</v>
      </c>
      <c r="X472">
        <f t="shared" si="61"/>
        <v>4</v>
      </c>
      <c r="Y472" t="str">
        <f>VLOOKUP(C472, Team_Lookup!$A:$C, 2, FALSE)</f>
        <v>Mumbai Indians</v>
      </c>
      <c r="Z472" t="str">
        <f>VLOOKUP(C472, Team_Lookup!$A:$C, 3, FALSE)</f>
        <v>MI</v>
      </c>
      <c r="AA472" t="str">
        <f>VLOOKUP(D472, Team_Lookup!$A:$C, 2, FALSE)</f>
        <v>Chennai Super Kings</v>
      </c>
      <c r="AB472" t="str">
        <f>VLOOKUP(G472, Team_Lookup!$A:$C, 2, FALSE)</f>
        <v>Mumbai Indians</v>
      </c>
      <c r="AC472" t="str">
        <f>VLOOKUP(N472, Team_Lookup!$A:$C, 2, FALSE)</f>
        <v>Chennai Super Kings</v>
      </c>
      <c r="AD472" t="str">
        <f t="shared" si="62"/>
        <v>Standard</v>
      </c>
      <c r="AE472" t="str">
        <f t="shared" si="63"/>
        <v>Chasing</v>
      </c>
      <c r="AF472">
        <f t="shared" si="64"/>
        <v>0</v>
      </c>
      <c r="AJ472" s="6"/>
    </row>
    <row r="473" spans="1:36" x14ac:dyDescent="0.35">
      <c r="A473">
        <v>829736</v>
      </c>
      <c r="B473" s="1">
        <v>42112</v>
      </c>
      <c r="C473">
        <v>11</v>
      </c>
      <c r="D473">
        <v>6</v>
      </c>
      <c r="E473">
        <v>8</v>
      </c>
      <c r="F473" t="s">
        <v>74</v>
      </c>
      <c r="G473">
        <v>6</v>
      </c>
      <c r="H473" t="s">
        <v>25</v>
      </c>
      <c r="I473">
        <v>0</v>
      </c>
      <c r="J473">
        <v>1</v>
      </c>
      <c r="K473">
        <v>0</v>
      </c>
      <c r="L473" t="s">
        <v>21</v>
      </c>
      <c r="M473">
        <v>4</v>
      </c>
      <c r="N473">
        <v>6</v>
      </c>
      <c r="O473">
        <v>154</v>
      </c>
      <c r="P473">
        <v>506</v>
      </c>
      <c r="Q473">
        <v>489</v>
      </c>
      <c r="R473" t="s">
        <v>75</v>
      </c>
      <c r="S473" t="s">
        <v>23</v>
      </c>
      <c r="T473" t="str">
        <f t="shared" si="57"/>
        <v>Dr. Y.S. Rajasekhara Reddy Aca-Vdca Cricket Stadium</v>
      </c>
      <c r="U473" t="str">
        <f t="shared" si="58"/>
        <v>Visakhapatnam</v>
      </c>
      <c r="V473" t="str">
        <f t="shared" si="59"/>
        <v>India</v>
      </c>
      <c r="W473">
        <f t="shared" si="60"/>
        <v>2015</v>
      </c>
      <c r="X473">
        <f t="shared" si="61"/>
        <v>4</v>
      </c>
      <c r="Y473" t="str">
        <f>VLOOKUP(C473, Team_Lookup!$A:$C, 2, FALSE)</f>
        <v>Sunrisers Hyderabad</v>
      </c>
      <c r="Z473" t="str">
        <f>VLOOKUP(C473, Team_Lookup!$A:$C, 3, FALSE)</f>
        <v>SRH</v>
      </c>
      <c r="AA473" t="str">
        <f>VLOOKUP(D473, Team_Lookup!$A:$C, 2, FALSE)</f>
        <v>Delhi Daredevils</v>
      </c>
      <c r="AB473" t="str">
        <f>VLOOKUP(G473, Team_Lookup!$A:$C, 2, FALSE)</f>
        <v>Delhi Daredevils</v>
      </c>
      <c r="AC473" t="str">
        <f>VLOOKUP(N473, Team_Lookup!$A:$C, 2, FALSE)</f>
        <v>Delhi Daredevils</v>
      </c>
      <c r="AD473" t="str">
        <f t="shared" si="62"/>
        <v>Standard</v>
      </c>
      <c r="AE473" t="str">
        <f t="shared" si="63"/>
        <v>Defending</v>
      </c>
      <c r="AF473">
        <f t="shared" si="64"/>
        <v>1</v>
      </c>
      <c r="AJ473" s="6"/>
    </row>
    <row r="474" spans="1:36" x14ac:dyDescent="0.35">
      <c r="A474">
        <v>829738</v>
      </c>
      <c r="B474" s="1">
        <v>42112</v>
      </c>
      <c r="C474">
        <v>4</v>
      </c>
      <c r="D474">
        <v>1</v>
      </c>
      <c r="E474">
        <v>8</v>
      </c>
      <c r="F474" t="s">
        <v>87</v>
      </c>
      <c r="G474">
        <v>1</v>
      </c>
      <c r="H474" t="s">
        <v>20</v>
      </c>
      <c r="I474">
        <v>0</v>
      </c>
      <c r="J474">
        <v>1</v>
      </c>
      <c r="K474">
        <v>0</v>
      </c>
      <c r="L474" t="s">
        <v>28</v>
      </c>
      <c r="M474">
        <v>4</v>
      </c>
      <c r="N474">
        <v>1</v>
      </c>
      <c r="O474">
        <v>334</v>
      </c>
      <c r="P474">
        <v>504</v>
      </c>
      <c r="Q474">
        <v>498</v>
      </c>
      <c r="R474" t="s">
        <v>77</v>
      </c>
      <c r="S474" t="s">
        <v>23</v>
      </c>
      <c r="T474" t="str">
        <f t="shared" si="57"/>
        <v>Maharashtra Cricket Association Stadium</v>
      </c>
      <c r="U474" t="str">
        <f t="shared" si="58"/>
        <v>Pune</v>
      </c>
      <c r="V474" t="str">
        <f t="shared" si="59"/>
        <v>India</v>
      </c>
      <c r="W474">
        <f t="shared" si="60"/>
        <v>2015</v>
      </c>
      <c r="X474">
        <f t="shared" si="61"/>
        <v>4</v>
      </c>
      <c r="Y474" t="str">
        <f>VLOOKUP(C474, Team_Lookup!$A:$C, 2, FALSE)</f>
        <v>Kings XI Punjab</v>
      </c>
      <c r="Z474" t="str">
        <f>VLOOKUP(C474, Team_Lookup!$A:$C, 3, FALSE)</f>
        <v>KXIP</v>
      </c>
      <c r="AA474" t="str">
        <f>VLOOKUP(D474, Team_Lookup!$A:$C, 2, FALSE)</f>
        <v>Kolkata Knight Riders</v>
      </c>
      <c r="AB474" t="str">
        <f>VLOOKUP(G474, Team_Lookup!$A:$C, 2, FALSE)</f>
        <v>Kolkata Knight Riders</v>
      </c>
      <c r="AC474" t="str">
        <f>VLOOKUP(N474, Team_Lookup!$A:$C, 2, FALSE)</f>
        <v>Kolkata Knight Riders</v>
      </c>
      <c r="AD474" t="str">
        <f t="shared" si="62"/>
        <v>Standard</v>
      </c>
      <c r="AE474" t="str">
        <f t="shared" si="63"/>
        <v>Chasing</v>
      </c>
      <c r="AF474">
        <f t="shared" si="64"/>
        <v>1</v>
      </c>
      <c r="AJ474" s="6"/>
    </row>
    <row r="475" spans="1:36" x14ac:dyDescent="0.35">
      <c r="A475">
        <v>829740</v>
      </c>
      <c r="B475" s="1">
        <v>42113</v>
      </c>
      <c r="C475">
        <v>5</v>
      </c>
      <c r="D475">
        <v>3</v>
      </c>
      <c r="E475">
        <v>8</v>
      </c>
      <c r="F475" t="s">
        <v>61</v>
      </c>
      <c r="G475">
        <v>3</v>
      </c>
      <c r="H475" t="s">
        <v>25</v>
      </c>
      <c r="I475">
        <v>0</v>
      </c>
      <c r="J475">
        <v>1</v>
      </c>
      <c r="K475">
        <v>0</v>
      </c>
      <c r="L475" t="s">
        <v>28</v>
      </c>
      <c r="M475">
        <v>8</v>
      </c>
      <c r="N475">
        <v>5</v>
      </c>
      <c r="O475">
        <v>85</v>
      </c>
      <c r="P475">
        <v>495</v>
      </c>
      <c r="Q475">
        <v>481</v>
      </c>
      <c r="R475" t="s">
        <v>62</v>
      </c>
      <c r="S475" t="s">
        <v>23</v>
      </c>
      <c r="T475" t="str">
        <f t="shared" si="57"/>
        <v>Sardar Patel Stadium, Motera</v>
      </c>
      <c r="U475" t="str">
        <f t="shared" si="58"/>
        <v>Ahmedabad</v>
      </c>
      <c r="V475" t="str">
        <f t="shared" si="59"/>
        <v>India</v>
      </c>
      <c r="W475">
        <f t="shared" si="60"/>
        <v>2015</v>
      </c>
      <c r="X475">
        <f t="shared" si="61"/>
        <v>4</v>
      </c>
      <c r="Y475" t="str">
        <f>VLOOKUP(C475, Team_Lookup!$A:$C, 2, FALSE)</f>
        <v>Rajasthan Royals</v>
      </c>
      <c r="Z475" t="str">
        <f>VLOOKUP(C475, Team_Lookup!$A:$C, 3, FALSE)</f>
        <v>RR</v>
      </c>
      <c r="AA475" t="str">
        <f>VLOOKUP(D475, Team_Lookup!$A:$C, 2, FALSE)</f>
        <v>Chennai Super Kings</v>
      </c>
      <c r="AB475" t="str">
        <f>VLOOKUP(G475, Team_Lookup!$A:$C, 2, FALSE)</f>
        <v>Chennai Super Kings</v>
      </c>
      <c r="AC475" t="str">
        <f>VLOOKUP(N475, Team_Lookup!$A:$C, 2, FALSE)</f>
        <v>Rajasthan Royals</v>
      </c>
      <c r="AD475" t="str">
        <f t="shared" si="62"/>
        <v>Standard</v>
      </c>
      <c r="AE475" t="str">
        <f t="shared" si="63"/>
        <v>Chasing</v>
      </c>
      <c r="AF475">
        <f t="shared" si="64"/>
        <v>0</v>
      </c>
      <c r="AJ475" s="6"/>
    </row>
    <row r="476" spans="1:36" x14ac:dyDescent="0.35">
      <c r="A476">
        <v>829742</v>
      </c>
      <c r="B476" s="1">
        <v>42113</v>
      </c>
      <c r="C476">
        <v>2</v>
      </c>
      <c r="D476">
        <v>7</v>
      </c>
      <c r="E476">
        <v>8</v>
      </c>
      <c r="F476" t="s">
        <v>19</v>
      </c>
      <c r="G476">
        <v>2</v>
      </c>
      <c r="H476" t="s">
        <v>20</v>
      </c>
      <c r="I476">
        <v>0</v>
      </c>
      <c r="J476">
        <v>1</v>
      </c>
      <c r="K476">
        <v>0</v>
      </c>
      <c r="L476" t="s">
        <v>21</v>
      </c>
      <c r="M476">
        <v>18</v>
      </c>
      <c r="N476">
        <v>7</v>
      </c>
      <c r="O476">
        <v>50</v>
      </c>
      <c r="P476">
        <v>501</v>
      </c>
      <c r="Q476">
        <v>496</v>
      </c>
      <c r="R476" t="s">
        <v>22</v>
      </c>
      <c r="S476" t="s">
        <v>23</v>
      </c>
      <c r="T476" t="str">
        <f t="shared" si="57"/>
        <v>M Chinnaswamy Stadium</v>
      </c>
      <c r="U476" t="str">
        <f t="shared" si="58"/>
        <v>Bangalore</v>
      </c>
      <c r="V476" t="str">
        <f t="shared" si="59"/>
        <v>India</v>
      </c>
      <c r="W476">
        <f t="shared" si="60"/>
        <v>2015</v>
      </c>
      <c r="X476">
        <f t="shared" si="61"/>
        <v>4</v>
      </c>
      <c r="Y476" t="str">
        <f>VLOOKUP(C476, Team_Lookup!$A:$C, 2, FALSE)</f>
        <v>Royal Challengers Bangalore</v>
      </c>
      <c r="Z476" t="str">
        <f>VLOOKUP(C476, Team_Lookup!$A:$C, 3, FALSE)</f>
        <v>RCB</v>
      </c>
      <c r="AA476" t="str">
        <f>VLOOKUP(D476, Team_Lookup!$A:$C, 2, FALSE)</f>
        <v>Mumbai Indians</v>
      </c>
      <c r="AB476" t="str">
        <f>VLOOKUP(G476, Team_Lookup!$A:$C, 2, FALSE)</f>
        <v>Royal Challengers Bangalore</v>
      </c>
      <c r="AC476" t="str">
        <f>VLOOKUP(N476, Team_Lookup!$A:$C, 2, FALSE)</f>
        <v>Mumbai Indians</v>
      </c>
      <c r="AD476" t="str">
        <f t="shared" si="62"/>
        <v>Standard</v>
      </c>
      <c r="AE476" t="str">
        <f t="shared" si="63"/>
        <v>Defending</v>
      </c>
      <c r="AF476">
        <f t="shared" si="64"/>
        <v>0</v>
      </c>
      <c r="AJ476" s="6"/>
    </row>
    <row r="477" spans="1:36" x14ac:dyDescent="0.35">
      <c r="A477">
        <v>829744</v>
      </c>
      <c r="B477" s="1">
        <v>42114</v>
      </c>
      <c r="C477">
        <v>6</v>
      </c>
      <c r="D477">
        <v>1</v>
      </c>
      <c r="E477">
        <v>8</v>
      </c>
      <c r="F477" t="s">
        <v>27</v>
      </c>
      <c r="G477">
        <v>1</v>
      </c>
      <c r="H477" t="s">
        <v>20</v>
      </c>
      <c r="I477">
        <v>0</v>
      </c>
      <c r="J477">
        <v>1</v>
      </c>
      <c r="K477">
        <v>0</v>
      </c>
      <c r="L477" t="s">
        <v>28</v>
      </c>
      <c r="M477">
        <v>6</v>
      </c>
      <c r="N477">
        <v>1</v>
      </c>
      <c r="O477">
        <v>232</v>
      </c>
      <c r="P477">
        <v>504</v>
      </c>
      <c r="Q477">
        <v>505</v>
      </c>
      <c r="R477" t="s">
        <v>29</v>
      </c>
      <c r="S477" t="s">
        <v>23</v>
      </c>
      <c r="T477" t="str">
        <f t="shared" si="57"/>
        <v>Feroz Shah Kotla</v>
      </c>
      <c r="U477" t="str">
        <f t="shared" si="58"/>
        <v>Delhi</v>
      </c>
      <c r="V477" t="str">
        <f t="shared" si="59"/>
        <v>India</v>
      </c>
      <c r="W477">
        <f t="shared" si="60"/>
        <v>2015</v>
      </c>
      <c r="X477">
        <f t="shared" si="61"/>
        <v>4</v>
      </c>
      <c r="Y477" t="str">
        <f>VLOOKUP(C477, Team_Lookup!$A:$C, 2, FALSE)</f>
        <v>Delhi Daredevils</v>
      </c>
      <c r="Z477" t="str">
        <f>VLOOKUP(C477, Team_Lookup!$A:$C, 3, FALSE)</f>
        <v>DD</v>
      </c>
      <c r="AA477" t="str">
        <f>VLOOKUP(D477, Team_Lookup!$A:$C, 2, FALSE)</f>
        <v>Kolkata Knight Riders</v>
      </c>
      <c r="AB477" t="str">
        <f>VLOOKUP(G477, Team_Lookup!$A:$C, 2, FALSE)</f>
        <v>Kolkata Knight Riders</v>
      </c>
      <c r="AC477" t="str">
        <f>VLOOKUP(N477, Team_Lookup!$A:$C, 2, FALSE)</f>
        <v>Kolkata Knight Riders</v>
      </c>
      <c r="AD477" t="str">
        <f t="shared" si="62"/>
        <v>Standard</v>
      </c>
      <c r="AE477" t="str">
        <f t="shared" si="63"/>
        <v>Chasing</v>
      </c>
      <c r="AF477">
        <f t="shared" si="64"/>
        <v>1</v>
      </c>
      <c r="AJ477" s="6"/>
    </row>
    <row r="478" spans="1:36" x14ac:dyDescent="0.35">
      <c r="A478">
        <v>829746</v>
      </c>
      <c r="B478" s="1">
        <v>42115</v>
      </c>
      <c r="C478">
        <v>5</v>
      </c>
      <c r="D478">
        <v>4</v>
      </c>
      <c r="E478">
        <v>8</v>
      </c>
      <c r="F478" t="s">
        <v>61</v>
      </c>
      <c r="G478">
        <v>4</v>
      </c>
      <c r="H478" t="s">
        <v>20</v>
      </c>
      <c r="I478">
        <v>1</v>
      </c>
      <c r="J478">
        <v>1</v>
      </c>
      <c r="K478">
        <v>0</v>
      </c>
      <c r="L478" t="s">
        <v>48</v>
      </c>
      <c r="M478" t="s">
        <v>49</v>
      </c>
      <c r="N478">
        <v>4</v>
      </c>
      <c r="O478">
        <v>100</v>
      </c>
      <c r="P478">
        <v>481</v>
      </c>
      <c r="Q478">
        <v>489</v>
      </c>
      <c r="R478" t="s">
        <v>62</v>
      </c>
      <c r="S478" t="s">
        <v>23</v>
      </c>
      <c r="T478" t="str">
        <f t="shared" si="57"/>
        <v>Sardar Patel Stadium, Motera</v>
      </c>
      <c r="U478" t="str">
        <f t="shared" si="58"/>
        <v>Ahmedabad</v>
      </c>
      <c r="V478" t="str">
        <f t="shared" si="59"/>
        <v>India</v>
      </c>
      <c r="W478">
        <f t="shared" si="60"/>
        <v>2015</v>
      </c>
      <c r="X478">
        <f t="shared" si="61"/>
        <v>4</v>
      </c>
      <c r="Y478" t="str">
        <f>VLOOKUP(C478, Team_Lookup!$A:$C, 2, FALSE)</f>
        <v>Rajasthan Royals</v>
      </c>
      <c r="Z478" t="str">
        <f>VLOOKUP(C478, Team_Lookup!$A:$C, 3, FALSE)</f>
        <v>RR</v>
      </c>
      <c r="AA478" t="str">
        <f>VLOOKUP(D478, Team_Lookup!$A:$C, 2, FALSE)</f>
        <v>Kings XI Punjab</v>
      </c>
      <c r="AB478" t="str">
        <f>VLOOKUP(G478, Team_Lookup!$A:$C, 2, FALSE)</f>
        <v>Kings XI Punjab</v>
      </c>
      <c r="AC478" t="str">
        <f>VLOOKUP(N478, Team_Lookup!$A:$C, 2, FALSE)</f>
        <v>Kings XI Punjab</v>
      </c>
      <c r="AD478" t="str">
        <f t="shared" si="62"/>
        <v>Non-Standard</v>
      </c>
      <c r="AE478" t="str">
        <f t="shared" si="63"/>
        <v>Other</v>
      </c>
      <c r="AF478">
        <f t="shared" si="64"/>
        <v>1</v>
      </c>
      <c r="AJ478" s="6"/>
    </row>
    <row r="479" spans="1:36" x14ac:dyDescent="0.35">
      <c r="A479">
        <v>829748</v>
      </c>
      <c r="B479" s="1">
        <v>42116</v>
      </c>
      <c r="C479">
        <v>11</v>
      </c>
      <c r="D479">
        <v>1</v>
      </c>
      <c r="E479">
        <v>8</v>
      </c>
      <c r="F479" t="s">
        <v>74</v>
      </c>
      <c r="G479">
        <v>1</v>
      </c>
      <c r="H479" t="s">
        <v>20</v>
      </c>
      <c r="I479">
        <v>0</v>
      </c>
      <c r="J479">
        <v>1</v>
      </c>
      <c r="K479">
        <v>1</v>
      </c>
      <c r="L479" t="s">
        <v>21</v>
      </c>
      <c r="M479">
        <v>16</v>
      </c>
      <c r="N479">
        <v>11</v>
      </c>
      <c r="O479">
        <v>187</v>
      </c>
      <c r="P479">
        <v>501</v>
      </c>
      <c r="Q479">
        <v>496</v>
      </c>
      <c r="R479" t="s">
        <v>75</v>
      </c>
      <c r="S479" t="s">
        <v>23</v>
      </c>
      <c r="T479" t="str">
        <f t="shared" si="57"/>
        <v>Dr. Y.S. Rajasekhara Reddy Aca-Vdca Cricket Stadium</v>
      </c>
      <c r="U479" t="str">
        <f t="shared" si="58"/>
        <v>Visakhapatnam</v>
      </c>
      <c r="V479" t="str">
        <f t="shared" si="59"/>
        <v>India</v>
      </c>
      <c r="W479">
        <f t="shared" si="60"/>
        <v>2015</v>
      </c>
      <c r="X479">
        <f t="shared" si="61"/>
        <v>4</v>
      </c>
      <c r="Y479" t="str">
        <f>VLOOKUP(C479, Team_Lookup!$A:$C, 2, FALSE)</f>
        <v>Sunrisers Hyderabad</v>
      </c>
      <c r="Z479" t="str">
        <f>VLOOKUP(C479, Team_Lookup!$A:$C, 3, FALSE)</f>
        <v>SRH</v>
      </c>
      <c r="AA479" t="str">
        <f>VLOOKUP(D479, Team_Lookup!$A:$C, 2, FALSE)</f>
        <v>Kolkata Knight Riders</v>
      </c>
      <c r="AB479" t="str">
        <f>VLOOKUP(G479, Team_Lookup!$A:$C, 2, FALSE)</f>
        <v>Kolkata Knight Riders</v>
      </c>
      <c r="AC479" t="str">
        <f>VLOOKUP(N479, Team_Lookup!$A:$C, 2, FALSE)</f>
        <v>Sunrisers Hyderabad</v>
      </c>
      <c r="AD479" t="str">
        <f t="shared" si="62"/>
        <v>Standard</v>
      </c>
      <c r="AE479" t="str">
        <f t="shared" si="63"/>
        <v>Defending</v>
      </c>
      <c r="AF479">
        <f t="shared" si="64"/>
        <v>0</v>
      </c>
      <c r="AJ479" s="6"/>
    </row>
    <row r="480" spans="1:36" x14ac:dyDescent="0.35">
      <c r="A480">
        <v>829750</v>
      </c>
      <c r="B480" s="1">
        <v>42116</v>
      </c>
      <c r="C480">
        <v>2</v>
      </c>
      <c r="D480">
        <v>3</v>
      </c>
      <c r="E480">
        <v>8</v>
      </c>
      <c r="F480" t="s">
        <v>19</v>
      </c>
      <c r="G480">
        <v>2</v>
      </c>
      <c r="H480" t="s">
        <v>20</v>
      </c>
      <c r="I480">
        <v>0</v>
      </c>
      <c r="J480">
        <v>1</v>
      </c>
      <c r="K480">
        <v>0</v>
      </c>
      <c r="L480" t="s">
        <v>21</v>
      </c>
      <c r="M480">
        <v>27</v>
      </c>
      <c r="N480">
        <v>3</v>
      </c>
      <c r="O480">
        <v>21</v>
      </c>
      <c r="P480">
        <v>494</v>
      </c>
      <c r="Q480">
        <v>499</v>
      </c>
      <c r="R480" t="s">
        <v>22</v>
      </c>
      <c r="S480" t="s">
        <v>23</v>
      </c>
      <c r="T480" t="str">
        <f t="shared" si="57"/>
        <v>M Chinnaswamy Stadium</v>
      </c>
      <c r="U480" t="str">
        <f t="shared" si="58"/>
        <v>Bangalore</v>
      </c>
      <c r="V480" t="str">
        <f t="shared" si="59"/>
        <v>India</v>
      </c>
      <c r="W480">
        <f t="shared" si="60"/>
        <v>2015</v>
      </c>
      <c r="X480">
        <f t="shared" si="61"/>
        <v>4</v>
      </c>
      <c r="Y480" t="str">
        <f>VLOOKUP(C480, Team_Lookup!$A:$C, 2, FALSE)</f>
        <v>Royal Challengers Bangalore</v>
      </c>
      <c r="Z480" t="str">
        <f>VLOOKUP(C480, Team_Lookup!$A:$C, 3, FALSE)</f>
        <v>RCB</v>
      </c>
      <c r="AA480" t="str">
        <f>VLOOKUP(D480, Team_Lookup!$A:$C, 2, FALSE)</f>
        <v>Chennai Super Kings</v>
      </c>
      <c r="AB480" t="str">
        <f>VLOOKUP(G480, Team_Lookup!$A:$C, 2, FALSE)</f>
        <v>Royal Challengers Bangalore</v>
      </c>
      <c r="AC480" t="str">
        <f>VLOOKUP(N480, Team_Lookup!$A:$C, 2, FALSE)</f>
        <v>Chennai Super Kings</v>
      </c>
      <c r="AD480" t="str">
        <f t="shared" si="62"/>
        <v>Standard</v>
      </c>
      <c r="AE480" t="str">
        <f t="shared" si="63"/>
        <v>Defending</v>
      </c>
      <c r="AF480">
        <f t="shared" si="64"/>
        <v>0</v>
      </c>
      <c r="AJ480" s="6"/>
    </row>
    <row r="481" spans="1:36" x14ac:dyDescent="0.35">
      <c r="A481">
        <v>829752</v>
      </c>
      <c r="B481" s="1">
        <v>42117</v>
      </c>
      <c r="C481">
        <v>6</v>
      </c>
      <c r="D481">
        <v>7</v>
      </c>
      <c r="E481">
        <v>8</v>
      </c>
      <c r="F481" t="s">
        <v>27</v>
      </c>
      <c r="G481">
        <v>7</v>
      </c>
      <c r="H481" t="s">
        <v>20</v>
      </c>
      <c r="I481">
        <v>0</v>
      </c>
      <c r="J481">
        <v>1</v>
      </c>
      <c r="K481">
        <v>0</v>
      </c>
      <c r="L481" t="s">
        <v>21</v>
      </c>
      <c r="M481">
        <v>37</v>
      </c>
      <c r="N481">
        <v>6</v>
      </c>
      <c r="O481">
        <v>393</v>
      </c>
      <c r="P481">
        <v>504</v>
      </c>
      <c r="Q481">
        <v>498</v>
      </c>
      <c r="R481" t="s">
        <v>29</v>
      </c>
      <c r="S481" t="s">
        <v>23</v>
      </c>
      <c r="T481" t="str">
        <f t="shared" si="57"/>
        <v>Feroz Shah Kotla</v>
      </c>
      <c r="U481" t="str">
        <f t="shared" si="58"/>
        <v>Delhi</v>
      </c>
      <c r="V481" t="str">
        <f t="shared" si="59"/>
        <v>India</v>
      </c>
      <c r="W481">
        <f t="shared" si="60"/>
        <v>2015</v>
      </c>
      <c r="X481">
        <f t="shared" si="61"/>
        <v>4</v>
      </c>
      <c r="Y481" t="str">
        <f>VLOOKUP(C481, Team_Lookup!$A:$C, 2, FALSE)</f>
        <v>Delhi Daredevils</v>
      </c>
      <c r="Z481" t="str">
        <f>VLOOKUP(C481, Team_Lookup!$A:$C, 3, FALSE)</f>
        <v>DD</v>
      </c>
      <c r="AA481" t="str">
        <f>VLOOKUP(D481, Team_Lookup!$A:$C, 2, FALSE)</f>
        <v>Mumbai Indians</v>
      </c>
      <c r="AB481" t="str">
        <f>VLOOKUP(G481, Team_Lookup!$A:$C, 2, FALSE)</f>
        <v>Mumbai Indians</v>
      </c>
      <c r="AC481" t="str">
        <f>VLOOKUP(N481, Team_Lookup!$A:$C, 2, FALSE)</f>
        <v>Delhi Daredevils</v>
      </c>
      <c r="AD481" t="str">
        <f t="shared" si="62"/>
        <v>Standard</v>
      </c>
      <c r="AE481" t="str">
        <f t="shared" si="63"/>
        <v>Defending</v>
      </c>
      <c r="AF481">
        <f t="shared" si="64"/>
        <v>0</v>
      </c>
      <c r="AJ481" s="6"/>
    </row>
    <row r="482" spans="1:36" x14ac:dyDescent="0.35">
      <c r="A482">
        <v>829754</v>
      </c>
      <c r="B482" s="1">
        <v>42118</v>
      </c>
      <c r="C482">
        <v>5</v>
      </c>
      <c r="D482">
        <v>2</v>
      </c>
      <c r="E482">
        <v>8</v>
      </c>
      <c r="F482" t="s">
        <v>61</v>
      </c>
      <c r="G482">
        <v>2</v>
      </c>
      <c r="H482" t="s">
        <v>20</v>
      </c>
      <c r="I482">
        <v>0</v>
      </c>
      <c r="J482">
        <v>1</v>
      </c>
      <c r="K482">
        <v>0</v>
      </c>
      <c r="L482" t="s">
        <v>28</v>
      </c>
      <c r="M482">
        <v>9</v>
      </c>
      <c r="N482">
        <v>2</v>
      </c>
      <c r="O482">
        <v>378</v>
      </c>
      <c r="P482">
        <v>481</v>
      </c>
      <c r="Q482">
        <v>489</v>
      </c>
      <c r="R482" t="s">
        <v>62</v>
      </c>
      <c r="S482" t="s">
        <v>23</v>
      </c>
      <c r="T482" t="str">
        <f t="shared" si="57"/>
        <v>Sardar Patel Stadium, Motera</v>
      </c>
      <c r="U482" t="str">
        <f t="shared" si="58"/>
        <v>Ahmedabad</v>
      </c>
      <c r="V482" t="str">
        <f t="shared" si="59"/>
        <v>India</v>
      </c>
      <c r="W482">
        <f t="shared" si="60"/>
        <v>2015</v>
      </c>
      <c r="X482">
        <f t="shared" si="61"/>
        <v>4</v>
      </c>
      <c r="Y482" t="str">
        <f>VLOOKUP(C482, Team_Lookup!$A:$C, 2, FALSE)</f>
        <v>Rajasthan Royals</v>
      </c>
      <c r="Z482" t="str">
        <f>VLOOKUP(C482, Team_Lookup!$A:$C, 3, FALSE)</f>
        <v>RR</v>
      </c>
      <c r="AA482" t="str">
        <f>VLOOKUP(D482, Team_Lookup!$A:$C, 2, FALSE)</f>
        <v>Royal Challengers Bangalore</v>
      </c>
      <c r="AB482" t="str">
        <f>VLOOKUP(G482, Team_Lookup!$A:$C, 2, FALSE)</f>
        <v>Royal Challengers Bangalore</v>
      </c>
      <c r="AC482" t="str">
        <f>VLOOKUP(N482, Team_Lookup!$A:$C, 2, FALSE)</f>
        <v>Royal Challengers Bangalore</v>
      </c>
      <c r="AD482" t="str">
        <f t="shared" si="62"/>
        <v>Standard</v>
      </c>
      <c r="AE482" t="str">
        <f t="shared" si="63"/>
        <v>Chasing</v>
      </c>
      <c r="AF482">
        <f t="shared" si="64"/>
        <v>1</v>
      </c>
      <c r="AJ482" s="6"/>
    </row>
    <row r="483" spans="1:36" x14ac:dyDescent="0.35">
      <c r="A483">
        <v>829756</v>
      </c>
      <c r="B483" s="1">
        <v>42119</v>
      </c>
      <c r="C483">
        <v>7</v>
      </c>
      <c r="D483">
        <v>11</v>
      </c>
      <c r="E483">
        <v>8</v>
      </c>
      <c r="F483" t="s">
        <v>30</v>
      </c>
      <c r="G483">
        <v>7</v>
      </c>
      <c r="H483" t="s">
        <v>25</v>
      </c>
      <c r="I483">
        <v>0</v>
      </c>
      <c r="J483">
        <v>1</v>
      </c>
      <c r="K483">
        <v>0</v>
      </c>
      <c r="L483" t="s">
        <v>21</v>
      </c>
      <c r="M483">
        <v>20</v>
      </c>
      <c r="N483">
        <v>7</v>
      </c>
      <c r="O483">
        <v>194</v>
      </c>
      <c r="P483">
        <v>482</v>
      </c>
      <c r="Q483">
        <v>505</v>
      </c>
      <c r="R483" t="s">
        <v>31</v>
      </c>
      <c r="S483" t="s">
        <v>23</v>
      </c>
      <c r="T483" t="str">
        <f t="shared" si="57"/>
        <v>Wankhede Stadium</v>
      </c>
      <c r="U483" t="str">
        <f t="shared" si="58"/>
        <v>Mumbai</v>
      </c>
      <c r="V483" t="str">
        <f t="shared" si="59"/>
        <v>India</v>
      </c>
      <c r="W483">
        <f t="shared" si="60"/>
        <v>2015</v>
      </c>
      <c r="X483">
        <f t="shared" si="61"/>
        <v>4</v>
      </c>
      <c r="Y483" t="str">
        <f>VLOOKUP(C483, Team_Lookup!$A:$C, 2, FALSE)</f>
        <v>Mumbai Indians</v>
      </c>
      <c r="Z483" t="str">
        <f>VLOOKUP(C483, Team_Lookup!$A:$C, 3, FALSE)</f>
        <v>MI</v>
      </c>
      <c r="AA483" t="str">
        <f>VLOOKUP(D483, Team_Lookup!$A:$C, 2, FALSE)</f>
        <v>Sunrisers Hyderabad</v>
      </c>
      <c r="AB483" t="str">
        <f>VLOOKUP(G483, Team_Lookup!$A:$C, 2, FALSE)</f>
        <v>Mumbai Indians</v>
      </c>
      <c r="AC483" t="str">
        <f>VLOOKUP(N483, Team_Lookup!$A:$C, 2, FALSE)</f>
        <v>Mumbai Indians</v>
      </c>
      <c r="AD483" t="str">
        <f t="shared" si="62"/>
        <v>Standard</v>
      </c>
      <c r="AE483" t="str">
        <f t="shared" si="63"/>
        <v>Defending</v>
      </c>
      <c r="AF483">
        <f t="shared" si="64"/>
        <v>1</v>
      </c>
      <c r="AJ483" s="6"/>
    </row>
    <row r="484" spans="1:36" x14ac:dyDescent="0.35">
      <c r="A484">
        <v>829758</v>
      </c>
      <c r="B484" s="1">
        <v>42119</v>
      </c>
      <c r="C484">
        <v>3</v>
      </c>
      <c r="D484">
        <v>4</v>
      </c>
      <c r="E484">
        <v>8</v>
      </c>
      <c r="F484" t="s">
        <v>38</v>
      </c>
      <c r="G484">
        <v>3</v>
      </c>
      <c r="H484" t="s">
        <v>25</v>
      </c>
      <c r="I484">
        <v>0</v>
      </c>
      <c r="J484">
        <v>1</v>
      </c>
      <c r="K484">
        <v>0</v>
      </c>
      <c r="L484" t="s">
        <v>21</v>
      </c>
      <c r="M484">
        <v>97</v>
      </c>
      <c r="N484">
        <v>3</v>
      </c>
      <c r="O484">
        <v>2</v>
      </c>
      <c r="P484">
        <v>494</v>
      </c>
      <c r="Q484">
        <v>499</v>
      </c>
      <c r="R484" t="s">
        <v>39</v>
      </c>
      <c r="S484" t="s">
        <v>23</v>
      </c>
      <c r="T484" t="str">
        <f t="shared" si="57"/>
        <v>Ma Chidambaram Stadium, Chepauk</v>
      </c>
      <c r="U484" t="str">
        <f t="shared" si="58"/>
        <v>Chennai</v>
      </c>
      <c r="V484" t="str">
        <f t="shared" si="59"/>
        <v>India</v>
      </c>
      <c r="W484">
        <f t="shared" si="60"/>
        <v>2015</v>
      </c>
      <c r="X484">
        <f t="shared" si="61"/>
        <v>4</v>
      </c>
      <c r="Y484" t="str">
        <f>VLOOKUP(C484, Team_Lookup!$A:$C, 2, FALSE)</f>
        <v>Chennai Super Kings</v>
      </c>
      <c r="Z484" t="str">
        <f>VLOOKUP(C484, Team_Lookup!$A:$C, 3, FALSE)</f>
        <v>CSK</v>
      </c>
      <c r="AA484" t="str">
        <f>VLOOKUP(D484, Team_Lookup!$A:$C, 2, FALSE)</f>
        <v>Kings XI Punjab</v>
      </c>
      <c r="AB484" t="str">
        <f>VLOOKUP(G484, Team_Lookup!$A:$C, 2, FALSE)</f>
        <v>Chennai Super Kings</v>
      </c>
      <c r="AC484" t="str">
        <f>VLOOKUP(N484, Team_Lookup!$A:$C, 2, FALSE)</f>
        <v>Chennai Super Kings</v>
      </c>
      <c r="AD484" t="str">
        <f t="shared" si="62"/>
        <v>Standard</v>
      </c>
      <c r="AE484" t="str">
        <f t="shared" si="63"/>
        <v>Defending</v>
      </c>
      <c r="AF484">
        <f t="shared" si="64"/>
        <v>1</v>
      </c>
      <c r="AJ484" s="6"/>
    </row>
    <row r="485" spans="1:36" x14ac:dyDescent="0.35">
      <c r="A485">
        <v>829762</v>
      </c>
      <c r="B485" s="1">
        <v>42120</v>
      </c>
      <c r="C485">
        <v>6</v>
      </c>
      <c r="D485">
        <v>2</v>
      </c>
      <c r="E485">
        <v>8</v>
      </c>
      <c r="F485" t="s">
        <v>27</v>
      </c>
      <c r="G485">
        <v>2</v>
      </c>
      <c r="H485" t="s">
        <v>20</v>
      </c>
      <c r="I485">
        <v>0</v>
      </c>
      <c r="J485">
        <v>1</v>
      </c>
      <c r="K485">
        <v>0</v>
      </c>
      <c r="L485" t="s">
        <v>28</v>
      </c>
      <c r="M485">
        <v>10</v>
      </c>
      <c r="N485">
        <v>2</v>
      </c>
      <c r="O485">
        <v>296</v>
      </c>
      <c r="P485">
        <v>481</v>
      </c>
      <c r="Q485">
        <v>489</v>
      </c>
      <c r="R485" t="s">
        <v>29</v>
      </c>
      <c r="S485" t="s">
        <v>23</v>
      </c>
      <c r="T485" t="str">
        <f t="shared" si="57"/>
        <v>Feroz Shah Kotla</v>
      </c>
      <c r="U485" t="str">
        <f t="shared" si="58"/>
        <v>Delhi</v>
      </c>
      <c r="V485" t="str">
        <f t="shared" si="59"/>
        <v>India</v>
      </c>
      <c r="W485">
        <f t="shared" si="60"/>
        <v>2015</v>
      </c>
      <c r="X485">
        <f t="shared" si="61"/>
        <v>4</v>
      </c>
      <c r="Y485" t="str">
        <f>VLOOKUP(C485, Team_Lookup!$A:$C, 2, FALSE)</f>
        <v>Delhi Daredevils</v>
      </c>
      <c r="Z485" t="str">
        <f>VLOOKUP(C485, Team_Lookup!$A:$C, 3, FALSE)</f>
        <v>DD</v>
      </c>
      <c r="AA485" t="str">
        <f>VLOOKUP(D485, Team_Lookup!$A:$C, 2, FALSE)</f>
        <v>Royal Challengers Bangalore</v>
      </c>
      <c r="AB485" t="str">
        <f>VLOOKUP(G485, Team_Lookup!$A:$C, 2, FALSE)</f>
        <v>Royal Challengers Bangalore</v>
      </c>
      <c r="AC485" t="str">
        <f>VLOOKUP(N485, Team_Lookup!$A:$C, 2, FALSE)</f>
        <v>Royal Challengers Bangalore</v>
      </c>
      <c r="AD485" t="str">
        <f t="shared" si="62"/>
        <v>Standard</v>
      </c>
      <c r="AE485" t="str">
        <f t="shared" si="63"/>
        <v>Chasing</v>
      </c>
      <c r="AF485">
        <f t="shared" si="64"/>
        <v>1</v>
      </c>
      <c r="AJ485" s="6"/>
    </row>
    <row r="486" spans="1:36" x14ac:dyDescent="0.35">
      <c r="A486">
        <v>829764</v>
      </c>
      <c r="B486" s="1">
        <v>42121</v>
      </c>
      <c r="C486">
        <v>4</v>
      </c>
      <c r="D486">
        <v>11</v>
      </c>
      <c r="E486">
        <v>8</v>
      </c>
      <c r="F486" t="s">
        <v>24</v>
      </c>
      <c r="G486">
        <v>4</v>
      </c>
      <c r="H486" t="s">
        <v>20</v>
      </c>
      <c r="I486">
        <v>0</v>
      </c>
      <c r="J486">
        <v>1</v>
      </c>
      <c r="K486">
        <v>0</v>
      </c>
      <c r="L486" t="s">
        <v>21</v>
      </c>
      <c r="M486">
        <v>20</v>
      </c>
      <c r="N486">
        <v>11</v>
      </c>
      <c r="O486">
        <v>458</v>
      </c>
      <c r="P486">
        <v>482</v>
      </c>
      <c r="Q486">
        <v>505</v>
      </c>
      <c r="R486" t="s">
        <v>26</v>
      </c>
      <c r="S486" t="s">
        <v>23</v>
      </c>
      <c r="T486" t="str">
        <f t="shared" si="57"/>
        <v>Punjab Cricket Association Stadium, Mohali</v>
      </c>
      <c r="U486" t="str">
        <f t="shared" si="58"/>
        <v>Chandigarh</v>
      </c>
      <c r="V486" t="str">
        <f t="shared" si="59"/>
        <v>India</v>
      </c>
      <c r="W486">
        <f t="shared" si="60"/>
        <v>2015</v>
      </c>
      <c r="X486">
        <f t="shared" si="61"/>
        <v>4</v>
      </c>
      <c r="Y486" t="str">
        <f>VLOOKUP(C486, Team_Lookup!$A:$C, 2, FALSE)</f>
        <v>Kings XI Punjab</v>
      </c>
      <c r="Z486" t="str">
        <f>VLOOKUP(C486, Team_Lookup!$A:$C, 3, FALSE)</f>
        <v>KXIP</v>
      </c>
      <c r="AA486" t="str">
        <f>VLOOKUP(D486, Team_Lookup!$A:$C, 2, FALSE)</f>
        <v>Sunrisers Hyderabad</v>
      </c>
      <c r="AB486" t="str">
        <f>VLOOKUP(G486, Team_Lookup!$A:$C, 2, FALSE)</f>
        <v>Kings XI Punjab</v>
      </c>
      <c r="AC486" t="str">
        <f>VLOOKUP(N486, Team_Lookup!$A:$C, 2, FALSE)</f>
        <v>Sunrisers Hyderabad</v>
      </c>
      <c r="AD486" t="str">
        <f t="shared" si="62"/>
        <v>Standard</v>
      </c>
      <c r="AE486" t="str">
        <f t="shared" si="63"/>
        <v>Defending</v>
      </c>
      <c r="AF486">
        <f t="shared" si="64"/>
        <v>0</v>
      </c>
      <c r="AJ486" s="6"/>
    </row>
    <row r="487" spans="1:36" x14ac:dyDescent="0.35">
      <c r="A487">
        <v>829766</v>
      </c>
      <c r="B487" s="1">
        <v>42131</v>
      </c>
      <c r="C487">
        <v>1</v>
      </c>
      <c r="D487">
        <v>6</v>
      </c>
      <c r="E487">
        <v>8</v>
      </c>
      <c r="F487" t="s">
        <v>32</v>
      </c>
      <c r="G487">
        <v>1</v>
      </c>
      <c r="H487" t="s">
        <v>25</v>
      </c>
      <c r="I487">
        <v>0</v>
      </c>
      <c r="J487">
        <v>1</v>
      </c>
      <c r="K487">
        <v>0</v>
      </c>
      <c r="L487" t="s">
        <v>21</v>
      </c>
      <c r="M487">
        <v>13</v>
      </c>
      <c r="N487">
        <v>1</v>
      </c>
      <c r="O487">
        <v>67</v>
      </c>
      <c r="P487">
        <v>495</v>
      </c>
      <c r="Q487">
        <v>481</v>
      </c>
      <c r="R487" t="s">
        <v>33</v>
      </c>
      <c r="S487" t="s">
        <v>23</v>
      </c>
      <c r="T487" t="str">
        <f t="shared" si="57"/>
        <v>Eden Gardens</v>
      </c>
      <c r="U487" t="str">
        <f t="shared" si="58"/>
        <v>Kolkata</v>
      </c>
      <c r="V487" t="str">
        <f t="shared" si="59"/>
        <v>India</v>
      </c>
      <c r="W487">
        <f t="shared" si="60"/>
        <v>2015</v>
      </c>
      <c r="X487">
        <f t="shared" si="61"/>
        <v>5</v>
      </c>
      <c r="Y487" t="str">
        <f>VLOOKUP(C487, Team_Lookup!$A:$C, 2, FALSE)</f>
        <v>Kolkata Knight Riders</v>
      </c>
      <c r="Z487" t="str">
        <f>VLOOKUP(C487, Team_Lookup!$A:$C, 3, FALSE)</f>
        <v>KKR</v>
      </c>
      <c r="AA487" t="str">
        <f>VLOOKUP(D487, Team_Lookup!$A:$C, 2, FALSE)</f>
        <v>Delhi Daredevils</v>
      </c>
      <c r="AB487" t="str">
        <f>VLOOKUP(G487, Team_Lookup!$A:$C, 2, FALSE)</f>
        <v>Kolkata Knight Riders</v>
      </c>
      <c r="AC487" t="str">
        <f>VLOOKUP(N487, Team_Lookup!$A:$C, 2, FALSE)</f>
        <v>Kolkata Knight Riders</v>
      </c>
      <c r="AD487" t="str">
        <f t="shared" si="62"/>
        <v>Standard</v>
      </c>
      <c r="AE487" t="str">
        <f t="shared" si="63"/>
        <v>Defending</v>
      </c>
      <c r="AF487">
        <f t="shared" si="64"/>
        <v>1</v>
      </c>
      <c r="AJ487" s="6"/>
    </row>
    <row r="488" spans="1:36" x14ac:dyDescent="0.35">
      <c r="A488">
        <v>829768</v>
      </c>
      <c r="B488" s="1">
        <v>42123</v>
      </c>
      <c r="C488">
        <v>2</v>
      </c>
      <c r="D488">
        <v>5</v>
      </c>
      <c r="E488">
        <v>8</v>
      </c>
      <c r="F488" t="s">
        <v>19</v>
      </c>
      <c r="G488">
        <v>5</v>
      </c>
      <c r="H488" t="s">
        <v>20</v>
      </c>
      <c r="I488">
        <v>0</v>
      </c>
      <c r="J488">
        <v>0</v>
      </c>
      <c r="K488">
        <v>0</v>
      </c>
      <c r="L488" t="s">
        <v>73</v>
      </c>
      <c r="M488" t="s">
        <v>49</v>
      </c>
      <c r="P488">
        <v>494</v>
      </c>
      <c r="Q488">
        <v>506</v>
      </c>
      <c r="R488" t="s">
        <v>22</v>
      </c>
      <c r="S488" t="s">
        <v>23</v>
      </c>
      <c r="T488" t="str">
        <f t="shared" si="57"/>
        <v>M Chinnaswamy Stadium</v>
      </c>
      <c r="U488" t="str">
        <f t="shared" si="58"/>
        <v>Bangalore</v>
      </c>
      <c r="V488" t="str">
        <f t="shared" si="59"/>
        <v>India</v>
      </c>
      <c r="W488">
        <f t="shared" si="60"/>
        <v>2015</v>
      </c>
      <c r="X488">
        <f t="shared" si="61"/>
        <v>4</v>
      </c>
      <c r="Y488" t="str">
        <f>VLOOKUP(C488, Team_Lookup!$A:$C, 2, FALSE)</f>
        <v>Royal Challengers Bangalore</v>
      </c>
      <c r="Z488" t="str">
        <f>VLOOKUP(C488, Team_Lookup!$A:$C, 3, FALSE)</f>
        <v>RCB</v>
      </c>
      <c r="AA488" t="str">
        <f>VLOOKUP(D488, Team_Lookup!$A:$C, 2, FALSE)</f>
        <v>Rajasthan Royals</v>
      </c>
      <c r="AB488" t="str">
        <f>VLOOKUP(G488, Team_Lookup!$A:$C, 2, FALSE)</f>
        <v>Rajasthan Royals</v>
      </c>
      <c r="AC488" t="e">
        <f>VLOOKUP(N488, Team_Lookup!$A:$C, 2, FALSE)</f>
        <v>#N/A</v>
      </c>
      <c r="AD488" t="str">
        <f t="shared" si="62"/>
        <v>Non-Standard</v>
      </c>
      <c r="AE488" t="str">
        <f t="shared" si="63"/>
        <v>Other</v>
      </c>
      <c r="AF488">
        <f t="shared" si="64"/>
        <v>0</v>
      </c>
      <c r="AJ488" s="6"/>
    </row>
    <row r="489" spans="1:36" x14ac:dyDescent="0.35">
      <c r="A489">
        <v>829770</v>
      </c>
      <c r="B489" s="1">
        <v>42122</v>
      </c>
      <c r="C489">
        <v>3</v>
      </c>
      <c r="D489">
        <v>1</v>
      </c>
      <c r="E489">
        <v>8</v>
      </c>
      <c r="F489" t="s">
        <v>38</v>
      </c>
      <c r="G489">
        <v>1</v>
      </c>
      <c r="H489" t="s">
        <v>20</v>
      </c>
      <c r="I489">
        <v>0</v>
      </c>
      <c r="J489">
        <v>1</v>
      </c>
      <c r="K489">
        <v>0</v>
      </c>
      <c r="L489" t="s">
        <v>21</v>
      </c>
      <c r="M489">
        <v>2</v>
      </c>
      <c r="N489">
        <v>3</v>
      </c>
      <c r="O489">
        <v>71</v>
      </c>
      <c r="P489">
        <v>502</v>
      </c>
      <c r="Q489">
        <v>496</v>
      </c>
      <c r="R489" t="s">
        <v>39</v>
      </c>
      <c r="S489" t="s">
        <v>23</v>
      </c>
      <c r="T489" t="str">
        <f t="shared" si="57"/>
        <v>Ma Chidambaram Stadium, Chepauk</v>
      </c>
      <c r="U489" t="str">
        <f t="shared" si="58"/>
        <v>Chennai</v>
      </c>
      <c r="V489" t="str">
        <f t="shared" si="59"/>
        <v>India</v>
      </c>
      <c r="W489">
        <f t="shared" si="60"/>
        <v>2015</v>
      </c>
      <c r="X489">
        <f t="shared" si="61"/>
        <v>4</v>
      </c>
      <c r="Y489" t="str">
        <f>VLOOKUP(C489, Team_Lookup!$A:$C, 2, FALSE)</f>
        <v>Chennai Super Kings</v>
      </c>
      <c r="Z489" t="str">
        <f>VLOOKUP(C489, Team_Lookup!$A:$C, 3, FALSE)</f>
        <v>CSK</v>
      </c>
      <c r="AA489" t="str">
        <f>VLOOKUP(D489, Team_Lookup!$A:$C, 2, FALSE)</f>
        <v>Kolkata Knight Riders</v>
      </c>
      <c r="AB489" t="str">
        <f>VLOOKUP(G489, Team_Lookup!$A:$C, 2, FALSE)</f>
        <v>Kolkata Knight Riders</v>
      </c>
      <c r="AC489" t="str">
        <f>VLOOKUP(N489, Team_Lookup!$A:$C, 2, FALSE)</f>
        <v>Chennai Super Kings</v>
      </c>
      <c r="AD489" t="str">
        <f t="shared" si="62"/>
        <v>Standard</v>
      </c>
      <c r="AE489" t="str">
        <f t="shared" si="63"/>
        <v>Defending</v>
      </c>
      <c r="AF489">
        <f t="shared" si="64"/>
        <v>0</v>
      </c>
      <c r="AJ489" s="6"/>
    </row>
    <row r="490" spans="1:36" x14ac:dyDescent="0.35">
      <c r="A490">
        <v>829772</v>
      </c>
      <c r="B490" s="1">
        <v>42125</v>
      </c>
      <c r="C490">
        <v>6</v>
      </c>
      <c r="D490">
        <v>4</v>
      </c>
      <c r="E490">
        <v>8</v>
      </c>
      <c r="F490" t="s">
        <v>27</v>
      </c>
      <c r="G490">
        <v>6</v>
      </c>
      <c r="H490" t="s">
        <v>20</v>
      </c>
      <c r="I490">
        <v>0</v>
      </c>
      <c r="J490">
        <v>1</v>
      </c>
      <c r="K490">
        <v>0</v>
      </c>
      <c r="L490" t="s">
        <v>28</v>
      </c>
      <c r="M490">
        <v>9</v>
      </c>
      <c r="N490">
        <v>6</v>
      </c>
      <c r="O490">
        <v>371</v>
      </c>
      <c r="P490">
        <v>501</v>
      </c>
      <c r="Q490">
        <v>489</v>
      </c>
      <c r="R490" t="s">
        <v>29</v>
      </c>
      <c r="S490" t="s">
        <v>23</v>
      </c>
      <c r="T490" t="str">
        <f t="shared" si="57"/>
        <v>Feroz Shah Kotla</v>
      </c>
      <c r="U490" t="str">
        <f t="shared" si="58"/>
        <v>Delhi</v>
      </c>
      <c r="V490" t="str">
        <f t="shared" si="59"/>
        <v>India</v>
      </c>
      <c r="W490">
        <f t="shared" si="60"/>
        <v>2015</v>
      </c>
      <c r="X490">
        <f t="shared" si="61"/>
        <v>5</v>
      </c>
      <c r="Y490" t="str">
        <f>VLOOKUP(C490, Team_Lookup!$A:$C, 2, FALSE)</f>
        <v>Delhi Daredevils</v>
      </c>
      <c r="Z490" t="str">
        <f>VLOOKUP(C490, Team_Lookup!$A:$C, 3, FALSE)</f>
        <v>DD</v>
      </c>
      <c r="AA490" t="str">
        <f>VLOOKUP(D490, Team_Lookup!$A:$C, 2, FALSE)</f>
        <v>Kings XI Punjab</v>
      </c>
      <c r="AB490" t="str">
        <f>VLOOKUP(G490, Team_Lookup!$A:$C, 2, FALSE)</f>
        <v>Delhi Daredevils</v>
      </c>
      <c r="AC490" t="str">
        <f>VLOOKUP(N490, Team_Lookup!$A:$C, 2, FALSE)</f>
        <v>Delhi Daredevils</v>
      </c>
      <c r="AD490" t="str">
        <f t="shared" si="62"/>
        <v>Standard</v>
      </c>
      <c r="AE490" t="str">
        <f t="shared" si="63"/>
        <v>Chasing</v>
      </c>
      <c r="AF490">
        <f t="shared" si="64"/>
        <v>1</v>
      </c>
      <c r="AJ490" s="6"/>
    </row>
    <row r="491" spans="1:36" x14ac:dyDescent="0.35">
      <c r="A491">
        <v>829774</v>
      </c>
      <c r="B491" s="1">
        <v>42125</v>
      </c>
      <c r="C491">
        <v>7</v>
      </c>
      <c r="D491">
        <v>5</v>
      </c>
      <c r="E491">
        <v>8</v>
      </c>
      <c r="F491" t="s">
        <v>30</v>
      </c>
      <c r="G491">
        <v>5</v>
      </c>
      <c r="H491" t="s">
        <v>20</v>
      </c>
      <c r="I491">
        <v>0</v>
      </c>
      <c r="J491">
        <v>1</v>
      </c>
      <c r="K491">
        <v>0</v>
      </c>
      <c r="L491" t="s">
        <v>21</v>
      </c>
      <c r="M491">
        <v>8</v>
      </c>
      <c r="N491">
        <v>7</v>
      </c>
      <c r="O491">
        <v>208</v>
      </c>
      <c r="P491">
        <v>482</v>
      </c>
      <c r="Q491">
        <v>498</v>
      </c>
      <c r="R491" t="s">
        <v>31</v>
      </c>
      <c r="S491" t="s">
        <v>23</v>
      </c>
      <c r="T491" t="str">
        <f t="shared" si="57"/>
        <v>Wankhede Stadium</v>
      </c>
      <c r="U491" t="str">
        <f t="shared" si="58"/>
        <v>Mumbai</v>
      </c>
      <c r="V491" t="str">
        <f t="shared" si="59"/>
        <v>India</v>
      </c>
      <c r="W491">
        <f t="shared" si="60"/>
        <v>2015</v>
      </c>
      <c r="X491">
        <f t="shared" si="61"/>
        <v>5</v>
      </c>
      <c r="Y491" t="str">
        <f>VLOOKUP(C491, Team_Lookup!$A:$C, 2, FALSE)</f>
        <v>Mumbai Indians</v>
      </c>
      <c r="Z491" t="str">
        <f>VLOOKUP(C491, Team_Lookup!$A:$C, 3, FALSE)</f>
        <v>MI</v>
      </c>
      <c r="AA491" t="str">
        <f>VLOOKUP(D491, Team_Lookup!$A:$C, 2, FALSE)</f>
        <v>Rajasthan Royals</v>
      </c>
      <c r="AB491" t="str">
        <f>VLOOKUP(G491, Team_Lookup!$A:$C, 2, FALSE)</f>
        <v>Rajasthan Royals</v>
      </c>
      <c r="AC491" t="str">
        <f>VLOOKUP(N491, Team_Lookup!$A:$C, 2, FALSE)</f>
        <v>Mumbai Indians</v>
      </c>
      <c r="AD491" t="str">
        <f t="shared" si="62"/>
        <v>Standard</v>
      </c>
      <c r="AE491" t="str">
        <f t="shared" si="63"/>
        <v>Defending</v>
      </c>
      <c r="AF491">
        <f t="shared" si="64"/>
        <v>0</v>
      </c>
      <c r="AJ491" s="6"/>
    </row>
    <row r="492" spans="1:36" x14ac:dyDescent="0.35">
      <c r="A492">
        <v>829776</v>
      </c>
      <c r="B492" s="1">
        <v>42126</v>
      </c>
      <c r="C492">
        <v>2</v>
      </c>
      <c r="D492">
        <v>1</v>
      </c>
      <c r="E492">
        <v>8</v>
      </c>
      <c r="F492" t="s">
        <v>19</v>
      </c>
      <c r="G492">
        <v>2</v>
      </c>
      <c r="H492" t="s">
        <v>20</v>
      </c>
      <c r="I492">
        <v>0</v>
      </c>
      <c r="J492">
        <v>1</v>
      </c>
      <c r="K492">
        <v>0</v>
      </c>
      <c r="L492" t="s">
        <v>28</v>
      </c>
      <c r="M492">
        <v>7</v>
      </c>
      <c r="N492">
        <v>2</v>
      </c>
      <c r="O492">
        <v>236</v>
      </c>
      <c r="P492">
        <v>494</v>
      </c>
      <c r="Q492">
        <v>506</v>
      </c>
      <c r="R492" t="s">
        <v>22</v>
      </c>
      <c r="S492" t="s">
        <v>23</v>
      </c>
      <c r="T492" t="str">
        <f t="shared" si="57"/>
        <v>M Chinnaswamy Stadium</v>
      </c>
      <c r="U492" t="str">
        <f t="shared" si="58"/>
        <v>Bangalore</v>
      </c>
      <c r="V492" t="str">
        <f t="shared" si="59"/>
        <v>India</v>
      </c>
      <c r="W492">
        <f t="shared" si="60"/>
        <v>2015</v>
      </c>
      <c r="X492">
        <f t="shared" si="61"/>
        <v>5</v>
      </c>
      <c r="Y492" t="str">
        <f>VLOOKUP(C492, Team_Lookup!$A:$C, 2, FALSE)</f>
        <v>Royal Challengers Bangalore</v>
      </c>
      <c r="Z492" t="str">
        <f>VLOOKUP(C492, Team_Lookup!$A:$C, 3, FALSE)</f>
        <v>RCB</v>
      </c>
      <c r="AA492" t="str">
        <f>VLOOKUP(D492, Team_Lookup!$A:$C, 2, FALSE)</f>
        <v>Kolkata Knight Riders</v>
      </c>
      <c r="AB492" t="str">
        <f>VLOOKUP(G492, Team_Lookup!$A:$C, 2, FALSE)</f>
        <v>Royal Challengers Bangalore</v>
      </c>
      <c r="AC492" t="str">
        <f>VLOOKUP(N492, Team_Lookup!$A:$C, 2, FALSE)</f>
        <v>Royal Challengers Bangalore</v>
      </c>
      <c r="AD492" t="str">
        <f t="shared" si="62"/>
        <v>Standard</v>
      </c>
      <c r="AE492" t="str">
        <f t="shared" si="63"/>
        <v>Chasing</v>
      </c>
      <c r="AF492">
        <f t="shared" si="64"/>
        <v>1</v>
      </c>
      <c r="AJ492" s="6"/>
    </row>
    <row r="493" spans="1:36" x14ac:dyDescent="0.35">
      <c r="A493">
        <v>829778</v>
      </c>
      <c r="B493" s="1">
        <v>42126</v>
      </c>
      <c r="C493">
        <v>11</v>
      </c>
      <c r="D493">
        <v>3</v>
      </c>
      <c r="E493">
        <v>8</v>
      </c>
      <c r="F493" t="s">
        <v>36</v>
      </c>
      <c r="G493">
        <v>3</v>
      </c>
      <c r="H493" t="s">
        <v>20</v>
      </c>
      <c r="I493">
        <v>0</v>
      </c>
      <c r="J493">
        <v>1</v>
      </c>
      <c r="K493">
        <v>0</v>
      </c>
      <c r="L493" t="s">
        <v>21</v>
      </c>
      <c r="M493">
        <v>22</v>
      </c>
      <c r="N493">
        <v>11</v>
      </c>
      <c r="O493">
        <v>187</v>
      </c>
      <c r="P493">
        <v>495</v>
      </c>
      <c r="Q493">
        <v>520</v>
      </c>
      <c r="R493" t="s">
        <v>37</v>
      </c>
      <c r="S493" t="s">
        <v>23</v>
      </c>
      <c r="T493" t="str">
        <f t="shared" si="57"/>
        <v>Rajiv Gandhi International Stadium, Uppal</v>
      </c>
      <c r="U493" t="str">
        <f t="shared" si="58"/>
        <v>Hyderabad</v>
      </c>
      <c r="V493" t="str">
        <f t="shared" si="59"/>
        <v>India</v>
      </c>
      <c r="W493">
        <f t="shared" si="60"/>
        <v>2015</v>
      </c>
      <c r="X493">
        <f t="shared" si="61"/>
        <v>5</v>
      </c>
      <c r="Y493" t="str">
        <f>VLOOKUP(C493, Team_Lookup!$A:$C, 2, FALSE)</f>
        <v>Sunrisers Hyderabad</v>
      </c>
      <c r="Z493" t="str">
        <f>VLOOKUP(C493, Team_Lookup!$A:$C, 3, FALSE)</f>
        <v>SRH</v>
      </c>
      <c r="AA493" t="str">
        <f>VLOOKUP(D493, Team_Lookup!$A:$C, 2, FALSE)</f>
        <v>Chennai Super Kings</v>
      </c>
      <c r="AB493" t="str">
        <f>VLOOKUP(G493, Team_Lookup!$A:$C, 2, FALSE)</f>
        <v>Chennai Super Kings</v>
      </c>
      <c r="AC493" t="str">
        <f>VLOOKUP(N493, Team_Lookup!$A:$C, 2, FALSE)</f>
        <v>Sunrisers Hyderabad</v>
      </c>
      <c r="AD493" t="str">
        <f t="shared" si="62"/>
        <v>Standard</v>
      </c>
      <c r="AE493" t="str">
        <f t="shared" si="63"/>
        <v>Defending</v>
      </c>
      <c r="AF493">
        <f t="shared" si="64"/>
        <v>0</v>
      </c>
      <c r="AJ493" s="6"/>
    </row>
    <row r="494" spans="1:36" x14ac:dyDescent="0.35">
      <c r="A494">
        <v>829780</v>
      </c>
      <c r="B494" s="1">
        <v>42127</v>
      </c>
      <c r="C494">
        <v>4</v>
      </c>
      <c r="D494">
        <v>7</v>
      </c>
      <c r="E494">
        <v>8</v>
      </c>
      <c r="F494" t="s">
        <v>24</v>
      </c>
      <c r="G494">
        <v>7</v>
      </c>
      <c r="H494" t="s">
        <v>25</v>
      </c>
      <c r="I494">
        <v>0</v>
      </c>
      <c r="J494">
        <v>1</v>
      </c>
      <c r="K494">
        <v>0</v>
      </c>
      <c r="L494" t="s">
        <v>21</v>
      </c>
      <c r="M494">
        <v>23</v>
      </c>
      <c r="N494">
        <v>7</v>
      </c>
      <c r="O494">
        <v>383</v>
      </c>
      <c r="P494">
        <v>501</v>
      </c>
      <c r="Q494">
        <v>496</v>
      </c>
      <c r="R494" t="s">
        <v>26</v>
      </c>
      <c r="S494" t="s">
        <v>23</v>
      </c>
      <c r="T494" t="str">
        <f t="shared" si="57"/>
        <v>Punjab Cricket Association Stadium, Mohali</v>
      </c>
      <c r="U494" t="str">
        <f t="shared" si="58"/>
        <v>Chandigarh</v>
      </c>
      <c r="V494" t="str">
        <f t="shared" si="59"/>
        <v>India</v>
      </c>
      <c r="W494">
        <f t="shared" si="60"/>
        <v>2015</v>
      </c>
      <c r="X494">
        <f t="shared" si="61"/>
        <v>5</v>
      </c>
      <c r="Y494" t="str">
        <f>VLOOKUP(C494, Team_Lookup!$A:$C, 2, FALSE)</f>
        <v>Kings XI Punjab</v>
      </c>
      <c r="Z494" t="str">
        <f>VLOOKUP(C494, Team_Lookup!$A:$C, 3, FALSE)</f>
        <v>KXIP</v>
      </c>
      <c r="AA494" t="str">
        <f>VLOOKUP(D494, Team_Lookup!$A:$C, 2, FALSE)</f>
        <v>Mumbai Indians</v>
      </c>
      <c r="AB494" t="str">
        <f>VLOOKUP(G494, Team_Lookup!$A:$C, 2, FALSE)</f>
        <v>Mumbai Indians</v>
      </c>
      <c r="AC494" t="str">
        <f>VLOOKUP(N494, Team_Lookup!$A:$C, 2, FALSE)</f>
        <v>Mumbai Indians</v>
      </c>
      <c r="AD494" t="str">
        <f t="shared" si="62"/>
        <v>Standard</v>
      </c>
      <c r="AE494" t="str">
        <f t="shared" si="63"/>
        <v>Defending</v>
      </c>
      <c r="AF494">
        <f t="shared" si="64"/>
        <v>1</v>
      </c>
      <c r="AJ494" s="6"/>
    </row>
    <row r="495" spans="1:36" x14ac:dyDescent="0.35">
      <c r="A495">
        <v>829782</v>
      </c>
      <c r="B495" s="1">
        <v>42127</v>
      </c>
      <c r="C495">
        <v>5</v>
      </c>
      <c r="D495">
        <v>6</v>
      </c>
      <c r="E495">
        <v>8</v>
      </c>
      <c r="F495" t="s">
        <v>60</v>
      </c>
      <c r="G495">
        <v>6</v>
      </c>
      <c r="H495" t="s">
        <v>20</v>
      </c>
      <c r="I495">
        <v>0</v>
      </c>
      <c r="J495">
        <v>1</v>
      </c>
      <c r="K495">
        <v>0</v>
      </c>
      <c r="L495" t="s">
        <v>21</v>
      </c>
      <c r="M495">
        <v>14</v>
      </c>
      <c r="N495">
        <v>5</v>
      </c>
      <c r="O495">
        <v>85</v>
      </c>
      <c r="P495">
        <v>482</v>
      </c>
      <c r="Q495">
        <v>505</v>
      </c>
      <c r="R495" t="s">
        <v>31</v>
      </c>
      <c r="S495" t="s">
        <v>23</v>
      </c>
      <c r="T495" t="str">
        <f t="shared" si="57"/>
        <v>Brabourne Stadium</v>
      </c>
      <c r="U495" t="str">
        <f t="shared" si="58"/>
        <v>Mumbai</v>
      </c>
      <c r="V495" t="str">
        <f t="shared" si="59"/>
        <v>India</v>
      </c>
      <c r="W495">
        <f t="shared" si="60"/>
        <v>2015</v>
      </c>
      <c r="X495">
        <f t="shared" si="61"/>
        <v>5</v>
      </c>
      <c r="Y495" t="str">
        <f>VLOOKUP(C495, Team_Lookup!$A:$C, 2, FALSE)</f>
        <v>Rajasthan Royals</v>
      </c>
      <c r="Z495" t="str">
        <f>VLOOKUP(C495, Team_Lookup!$A:$C, 3, FALSE)</f>
        <v>RR</v>
      </c>
      <c r="AA495" t="str">
        <f>VLOOKUP(D495, Team_Lookup!$A:$C, 2, FALSE)</f>
        <v>Delhi Daredevils</v>
      </c>
      <c r="AB495" t="str">
        <f>VLOOKUP(G495, Team_Lookup!$A:$C, 2, FALSE)</f>
        <v>Delhi Daredevils</v>
      </c>
      <c r="AC495" t="str">
        <f>VLOOKUP(N495, Team_Lookup!$A:$C, 2, FALSE)</f>
        <v>Rajasthan Royals</v>
      </c>
      <c r="AD495" t="str">
        <f t="shared" si="62"/>
        <v>Standard</v>
      </c>
      <c r="AE495" t="str">
        <f t="shared" si="63"/>
        <v>Defending</v>
      </c>
      <c r="AF495">
        <f t="shared" si="64"/>
        <v>0</v>
      </c>
      <c r="AJ495" s="6"/>
    </row>
    <row r="496" spans="1:36" x14ac:dyDescent="0.35">
      <c r="A496">
        <v>829784</v>
      </c>
      <c r="B496" s="1">
        <v>42128</v>
      </c>
      <c r="C496">
        <v>3</v>
      </c>
      <c r="D496">
        <v>2</v>
      </c>
      <c r="E496">
        <v>8</v>
      </c>
      <c r="F496" t="s">
        <v>38</v>
      </c>
      <c r="G496">
        <v>3</v>
      </c>
      <c r="H496" t="s">
        <v>25</v>
      </c>
      <c r="I496">
        <v>0</v>
      </c>
      <c r="J496">
        <v>1</v>
      </c>
      <c r="K496">
        <v>0</v>
      </c>
      <c r="L496" t="s">
        <v>21</v>
      </c>
      <c r="M496">
        <v>24</v>
      </c>
      <c r="N496">
        <v>3</v>
      </c>
      <c r="O496">
        <v>21</v>
      </c>
      <c r="P496">
        <v>499</v>
      </c>
      <c r="Q496">
        <v>503</v>
      </c>
      <c r="R496" t="s">
        <v>39</v>
      </c>
      <c r="S496" t="s">
        <v>23</v>
      </c>
      <c r="T496" t="str">
        <f t="shared" si="57"/>
        <v>Ma Chidambaram Stadium, Chepauk</v>
      </c>
      <c r="U496" t="str">
        <f t="shared" si="58"/>
        <v>Chennai</v>
      </c>
      <c r="V496" t="str">
        <f t="shared" si="59"/>
        <v>India</v>
      </c>
      <c r="W496">
        <f t="shared" si="60"/>
        <v>2015</v>
      </c>
      <c r="X496">
        <f t="shared" si="61"/>
        <v>5</v>
      </c>
      <c r="Y496" t="str">
        <f>VLOOKUP(C496, Team_Lookup!$A:$C, 2, FALSE)</f>
        <v>Chennai Super Kings</v>
      </c>
      <c r="Z496" t="str">
        <f>VLOOKUP(C496, Team_Lookup!$A:$C, 3, FALSE)</f>
        <v>CSK</v>
      </c>
      <c r="AA496" t="str">
        <f>VLOOKUP(D496, Team_Lookup!$A:$C, 2, FALSE)</f>
        <v>Royal Challengers Bangalore</v>
      </c>
      <c r="AB496" t="str">
        <f>VLOOKUP(G496, Team_Lookup!$A:$C, 2, FALSE)</f>
        <v>Chennai Super Kings</v>
      </c>
      <c r="AC496" t="str">
        <f>VLOOKUP(N496, Team_Lookup!$A:$C, 2, FALSE)</f>
        <v>Chennai Super Kings</v>
      </c>
      <c r="AD496" t="str">
        <f t="shared" si="62"/>
        <v>Standard</v>
      </c>
      <c r="AE496" t="str">
        <f t="shared" si="63"/>
        <v>Defending</v>
      </c>
      <c r="AF496">
        <f t="shared" si="64"/>
        <v>1</v>
      </c>
      <c r="AJ496" s="6"/>
    </row>
    <row r="497" spans="1:36" x14ac:dyDescent="0.35">
      <c r="A497">
        <v>829786</v>
      </c>
      <c r="B497" s="1">
        <v>42128</v>
      </c>
      <c r="C497">
        <v>1</v>
      </c>
      <c r="D497">
        <v>11</v>
      </c>
      <c r="E497">
        <v>8</v>
      </c>
      <c r="F497" t="s">
        <v>32</v>
      </c>
      <c r="G497">
        <v>11</v>
      </c>
      <c r="H497" t="s">
        <v>20</v>
      </c>
      <c r="I497">
        <v>0</v>
      </c>
      <c r="J497">
        <v>1</v>
      </c>
      <c r="K497">
        <v>0</v>
      </c>
      <c r="L497" t="s">
        <v>21</v>
      </c>
      <c r="M497">
        <v>35</v>
      </c>
      <c r="N497">
        <v>1</v>
      </c>
      <c r="O497">
        <v>232</v>
      </c>
      <c r="P497">
        <v>495</v>
      </c>
      <c r="Q497">
        <v>481</v>
      </c>
      <c r="R497" t="s">
        <v>33</v>
      </c>
      <c r="S497" t="s">
        <v>23</v>
      </c>
      <c r="T497" t="str">
        <f t="shared" si="57"/>
        <v>Eden Gardens</v>
      </c>
      <c r="U497" t="str">
        <f t="shared" si="58"/>
        <v>Kolkata</v>
      </c>
      <c r="V497" t="str">
        <f t="shared" si="59"/>
        <v>India</v>
      </c>
      <c r="W497">
        <f t="shared" si="60"/>
        <v>2015</v>
      </c>
      <c r="X497">
        <f t="shared" si="61"/>
        <v>5</v>
      </c>
      <c r="Y497" t="str">
        <f>VLOOKUP(C497, Team_Lookup!$A:$C, 2, FALSE)</f>
        <v>Kolkata Knight Riders</v>
      </c>
      <c r="Z497" t="str">
        <f>VLOOKUP(C497, Team_Lookup!$A:$C, 3, FALSE)</f>
        <v>KKR</v>
      </c>
      <c r="AA497" t="str">
        <f>VLOOKUP(D497, Team_Lookup!$A:$C, 2, FALSE)</f>
        <v>Sunrisers Hyderabad</v>
      </c>
      <c r="AB497" t="str">
        <f>VLOOKUP(G497, Team_Lookup!$A:$C, 2, FALSE)</f>
        <v>Sunrisers Hyderabad</v>
      </c>
      <c r="AC497" t="str">
        <f>VLOOKUP(N497, Team_Lookup!$A:$C, 2, FALSE)</f>
        <v>Kolkata Knight Riders</v>
      </c>
      <c r="AD497" t="str">
        <f t="shared" si="62"/>
        <v>Standard</v>
      </c>
      <c r="AE497" t="str">
        <f t="shared" si="63"/>
        <v>Defending</v>
      </c>
      <c r="AF497">
        <f t="shared" si="64"/>
        <v>0</v>
      </c>
      <c r="AJ497" s="6"/>
    </row>
    <row r="498" spans="1:36" x14ac:dyDescent="0.35">
      <c r="A498">
        <v>829788</v>
      </c>
      <c r="B498" s="1">
        <v>42129</v>
      </c>
      <c r="C498">
        <v>7</v>
      </c>
      <c r="D498">
        <v>6</v>
      </c>
      <c r="E498">
        <v>8</v>
      </c>
      <c r="F498" t="s">
        <v>30</v>
      </c>
      <c r="G498">
        <v>6</v>
      </c>
      <c r="H498" t="s">
        <v>25</v>
      </c>
      <c r="I498">
        <v>0</v>
      </c>
      <c r="J498">
        <v>1</v>
      </c>
      <c r="K498">
        <v>0</v>
      </c>
      <c r="L498" t="s">
        <v>28</v>
      </c>
      <c r="M498">
        <v>5</v>
      </c>
      <c r="N498">
        <v>7</v>
      </c>
      <c r="O498">
        <v>50</v>
      </c>
      <c r="P498">
        <v>482</v>
      </c>
      <c r="Q498">
        <v>505</v>
      </c>
      <c r="R498" t="s">
        <v>31</v>
      </c>
      <c r="S498" t="s">
        <v>23</v>
      </c>
      <c r="T498" t="str">
        <f t="shared" si="57"/>
        <v>Wankhede Stadium</v>
      </c>
      <c r="U498" t="str">
        <f t="shared" si="58"/>
        <v>Mumbai</v>
      </c>
      <c r="V498" t="str">
        <f t="shared" si="59"/>
        <v>India</v>
      </c>
      <c r="W498">
        <f t="shared" si="60"/>
        <v>2015</v>
      </c>
      <c r="X498">
        <f t="shared" si="61"/>
        <v>5</v>
      </c>
      <c r="Y498" t="str">
        <f>VLOOKUP(C498, Team_Lookup!$A:$C, 2, FALSE)</f>
        <v>Mumbai Indians</v>
      </c>
      <c r="Z498" t="str">
        <f>VLOOKUP(C498, Team_Lookup!$A:$C, 3, FALSE)</f>
        <v>MI</v>
      </c>
      <c r="AA498" t="str">
        <f>VLOOKUP(D498, Team_Lookup!$A:$C, 2, FALSE)</f>
        <v>Delhi Daredevils</v>
      </c>
      <c r="AB498" t="str">
        <f>VLOOKUP(G498, Team_Lookup!$A:$C, 2, FALSE)</f>
        <v>Delhi Daredevils</v>
      </c>
      <c r="AC498" t="str">
        <f>VLOOKUP(N498, Team_Lookup!$A:$C, 2, FALSE)</f>
        <v>Mumbai Indians</v>
      </c>
      <c r="AD498" t="str">
        <f t="shared" si="62"/>
        <v>Standard</v>
      </c>
      <c r="AE498" t="str">
        <f t="shared" si="63"/>
        <v>Chasing</v>
      </c>
      <c r="AF498">
        <f t="shared" si="64"/>
        <v>0</v>
      </c>
      <c r="AJ498" s="6"/>
    </row>
    <row r="499" spans="1:36" x14ac:dyDescent="0.35">
      <c r="A499">
        <v>829790</v>
      </c>
      <c r="B499" s="1">
        <v>42130</v>
      </c>
      <c r="C499">
        <v>2</v>
      </c>
      <c r="D499">
        <v>4</v>
      </c>
      <c r="E499">
        <v>8</v>
      </c>
      <c r="F499" t="s">
        <v>19</v>
      </c>
      <c r="G499">
        <v>4</v>
      </c>
      <c r="H499" t="s">
        <v>20</v>
      </c>
      <c r="I499">
        <v>0</v>
      </c>
      <c r="J499">
        <v>1</v>
      </c>
      <c r="K499">
        <v>0</v>
      </c>
      <c r="L499" t="s">
        <v>21</v>
      </c>
      <c r="M499">
        <v>138</v>
      </c>
      <c r="N499">
        <v>2</v>
      </c>
      <c r="O499">
        <v>162</v>
      </c>
      <c r="P499">
        <v>501</v>
      </c>
      <c r="Q499">
        <v>496</v>
      </c>
      <c r="R499" t="s">
        <v>22</v>
      </c>
      <c r="S499" t="s">
        <v>23</v>
      </c>
      <c r="T499" t="str">
        <f t="shared" si="57"/>
        <v>M Chinnaswamy Stadium</v>
      </c>
      <c r="U499" t="str">
        <f t="shared" si="58"/>
        <v>Bangalore</v>
      </c>
      <c r="V499" t="str">
        <f t="shared" si="59"/>
        <v>India</v>
      </c>
      <c r="W499">
        <f t="shared" si="60"/>
        <v>2015</v>
      </c>
      <c r="X499">
        <f t="shared" si="61"/>
        <v>5</v>
      </c>
      <c r="Y499" t="str">
        <f>VLOOKUP(C499, Team_Lookup!$A:$C, 2, FALSE)</f>
        <v>Royal Challengers Bangalore</v>
      </c>
      <c r="Z499" t="str">
        <f>VLOOKUP(C499, Team_Lookup!$A:$C, 3, FALSE)</f>
        <v>RCB</v>
      </c>
      <c r="AA499" t="str">
        <f>VLOOKUP(D499, Team_Lookup!$A:$C, 2, FALSE)</f>
        <v>Kings XI Punjab</v>
      </c>
      <c r="AB499" t="str">
        <f>VLOOKUP(G499, Team_Lookup!$A:$C, 2, FALSE)</f>
        <v>Kings XI Punjab</v>
      </c>
      <c r="AC499" t="str">
        <f>VLOOKUP(N499, Team_Lookup!$A:$C, 2, FALSE)</f>
        <v>Royal Challengers Bangalore</v>
      </c>
      <c r="AD499" t="str">
        <f t="shared" si="62"/>
        <v>Standard</v>
      </c>
      <c r="AE499" t="str">
        <f t="shared" si="63"/>
        <v>Defending</v>
      </c>
      <c r="AF499">
        <f t="shared" si="64"/>
        <v>0</v>
      </c>
      <c r="AJ499" s="6"/>
    </row>
    <row r="500" spans="1:36" x14ac:dyDescent="0.35">
      <c r="A500">
        <v>829792</v>
      </c>
      <c r="B500" s="1">
        <v>42131</v>
      </c>
      <c r="C500">
        <v>5</v>
      </c>
      <c r="D500">
        <v>11</v>
      </c>
      <c r="E500">
        <v>8</v>
      </c>
      <c r="F500" t="s">
        <v>60</v>
      </c>
      <c r="G500">
        <v>5</v>
      </c>
      <c r="H500" t="s">
        <v>20</v>
      </c>
      <c r="I500">
        <v>0</v>
      </c>
      <c r="J500">
        <v>1</v>
      </c>
      <c r="K500">
        <v>0</v>
      </c>
      <c r="L500" t="s">
        <v>21</v>
      </c>
      <c r="M500">
        <v>7</v>
      </c>
      <c r="N500">
        <v>11</v>
      </c>
      <c r="O500">
        <v>216</v>
      </c>
      <c r="P500">
        <v>494</v>
      </c>
      <c r="Q500">
        <v>499</v>
      </c>
      <c r="R500" t="s">
        <v>31</v>
      </c>
      <c r="S500" t="s">
        <v>23</v>
      </c>
      <c r="T500" t="str">
        <f t="shared" si="57"/>
        <v>Brabourne Stadium</v>
      </c>
      <c r="U500" t="str">
        <f t="shared" si="58"/>
        <v>Mumbai</v>
      </c>
      <c r="V500" t="str">
        <f t="shared" si="59"/>
        <v>India</v>
      </c>
      <c r="W500">
        <f t="shared" si="60"/>
        <v>2015</v>
      </c>
      <c r="X500">
        <f t="shared" si="61"/>
        <v>5</v>
      </c>
      <c r="Y500" t="str">
        <f>VLOOKUP(C500, Team_Lookup!$A:$C, 2, FALSE)</f>
        <v>Rajasthan Royals</v>
      </c>
      <c r="Z500" t="str">
        <f>VLOOKUP(C500, Team_Lookup!$A:$C, 3, FALSE)</f>
        <v>RR</v>
      </c>
      <c r="AA500" t="str">
        <f>VLOOKUP(D500, Team_Lookup!$A:$C, 2, FALSE)</f>
        <v>Sunrisers Hyderabad</v>
      </c>
      <c r="AB500" t="str">
        <f>VLOOKUP(G500, Team_Lookup!$A:$C, 2, FALSE)</f>
        <v>Rajasthan Royals</v>
      </c>
      <c r="AC500" t="str">
        <f>VLOOKUP(N500, Team_Lookup!$A:$C, 2, FALSE)</f>
        <v>Sunrisers Hyderabad</v>
      </c>
      <c r="AD500" t="str">
        <f t="shared" si="62"/>
        <v>Standard</v>
      </c>
      <c r="AE500" t="str">
        <f t="shared" si="63"/>
        <v>Defending</v>
      </c>
      <c r="AF500">
        <f t="shared" si="64"/>
        <v>0</v>
      </c>
      <c r="AJ500" s="6"/>
    </row>
    <row r="501" spans="1:36" x14ac:dyDescent="0.35">
      <c r="A501">
        <v>829794</v>
      </c>
      <c r="B501" s="1">
        <v>42132</v>
      </c>
      <c r="C501">
        <v>3</v>
      </c>
      <c r="D501">
        <v>7</v>
      </c>
      <c r="E501">
        <v>8</v>
      </c>
      <c r="F501" t="s">
        <v>38</v>
      </c>
      <c r="G501">
        <v>3</v>
      </c>
      <c r="H501" t="s">
        <v>25</v>
      </c>
      <c r="I501">
        <v>0</v>
      </c>
      <c r="J501">
        <v>1</v>
      </c>
      <c r="K501">
        <v>0</v>
      </c>
      <c r="L501" t="s">
        <v>28</v>
      </c>
      <c r="M501">
        <v>6</v>
      </c>
      <c r="N501">
        <v>7</v>
      </c>
      <c r="O501">
        <v>400</v>
      </c>
      <c r="P501">
        <v>505</v>
      </c>
      <c r="Q501">
        <v>498</v>
      </c>
      <c r="R501" t="s">
        <v>39</v>
      </c>
      <c r="S501" t="s">
        <v>23</v>
      </c>
      <c r="T501" t="str">
        <f t="shared" si="57"/>
        <v>Ma Chidambaram Stadium, Chepauk</v>
      </c>
      <c r="U501" t="str">
        <f t="shared" si="58"/>
        <v>Chennai</v>
      </c>
      <c r="V501" t="str">
        <f t="shared" si="59"/>
        <v>India</v>
      </c>
      <c r="W501">
        <f t="shared" si="60"/>
        <v>2015</v>
      </c>
      <c r="X501">
        <f t="shared" si="61"/>
        <v>5</v>
      </c>
      <c r="Y501" t="str">
        <f>VLOOKUP(C501, Team_Lookup!$A:$C, 2, FALSE)</f>
        <v>Chennai Super Kings</v>
      </c>
      <c r="Z501" t="str">
        <f>VLOOKUP(C501, Team_Lookup!$A:$C, 3, FALSE)</f>
        <v>CSK</v>
      </c>
      <c r="AA501" t="str">
        <f>VLOOKUP(D501, Team_Lookup!$A:$C, 2, FALSE)</f>
        <v>Mumbai Indians</v>
      </c>
      <c r="AB501" t="str">
        <f>VLOOKUP(G501, Team_Lookup!$A:$C, 2, FALSE)</f>
        <v>Chennai Super Kings</v>
      </c>
      <c r="AC501" t="str">
        <f>VLOOKUP(N501, Team_Lookup!$A:$C, 2, FALSE)</f>
        <v>Mumbai Indians</v>
      </c>
      <c r="AD501" t="str">
        <f t="shared" si="62"/>
        <v>Standard</v>
      </c>
      <c r="AE501" t="str">
        <f t="shared" si="63"/>
        <v>Chasing</v>
      </c>
      <c r="AF501">
        <f t="shared" si="64"/>
        <v>0</v>
      </c>
      <c r="AJ501" s="6"/>
    </row>
    <row r="502" spans="1:36" x14ac:dyDescent="0.35">
      <c r="A502">
        <v>829796</v>
      </c>
      <c r="B502" s="1">
        <v>42133</v>
      </c>
      <c r="C502">
        <v>1</v>
      </c>
      <c r="D502">
        <v>4</v>
      </c>
      <c r="E502">
        <v>8</v>
      </c>
      <c r="F502" t="s">
        <v>32</v>
      </c>
      <c r="G502">
        <v>4</v>
      </c>
      <c r="H502" t="s">
        <v>25</v>
      </c>
      <c r="I502">
        <v>0</v>
      </c>
      <c r="J502">
        <v>1</v>
      </c>
      <c r="K502">
        <v>0</v>
      </c>
      <c r="L502" t="s">
        <v>28</v>
      </c>
      <c r="M502">
        <v>1</v>
      </c>
      <c r="N502">
        <v>1</v>
      </c>
      <c r="O502">
        <v>334</v>
      </c>
      <c r="P502">
        <v>495</v>
      </c>
      <c r="Q502">
        <v>482</v>
      </c>
      <c r="R502" t="s">
        <v>33</v>
      </c>
      <c r="S502" t="s">
        <v>23</v>
      </c>
      <c r="T502" t="str">
        <f t="shared" si="57"/>
        <v>Eden Gardens</v>
      </c>
      <c r="U502" t="str">
        <f t="shared" si="58"/>
        <v>Kolkata</v>
      </c>
      <c r="V502" t="str">
        <f t="shared" si="59"/>
        <v>India</v>
      </c>
      <c r="W502">
        <f t="shared" si="60"/>
        <v>2015</v>
      </c>
      <c r="X502">
        <f t="shared" si="61"/>
        <v>5</v>
      </c>
      <c r="Y502" t="str">
        <f>VLOOKUP(C502, Team_Lookup!$A:$C, 2, FALSE)</f>
        <v>Kolkata Knight Riders</v>
      </c>
      <c r="Z502" t="str">
        <f>VLOOKUP(C502, Team_Lookup!$A:$C, 3, FALSE)</f>
        <v>KKR</v>
      </c>
      <c r="AA502" t="str">
        <f>VLOOKUP(D502, Team_Lookup!$A:$C, 2, FALSE)</f>
        <v>Kings XI Punjab</v>
      </c>
      <c r="AB502" t="str">
        <f>VLOOKUP(G502, Team_Lookup!$A:$C, 2, FALSE)</f>
        <v>Kings XI Punjab</v>
      </c>
      <c r="AC502" t="str">
        <f>VLOOKUP(N502, Team_Lookup!$A:$C, 2, FALSE)</f>
        <v>Kolkata Knight Riders</v>
      </c>
      <c r="AD502" t="str">
        <f t="shared" si="62"/>
        <v>Standard</v>
      </c>
      <c r="AE502" t="str">
        <f t="shared" si="63"/>
        <v>Chasing</v>
      </c>
      <c r="AF502">
        <f t="shared" si="64"/>
        <v>0</v>
      </c>
      <c r="AJ502" s="6"/>
    </row>
    <row r="503" spans="1:36" x14ac:dyDescent="0.35">
      <c r="A503">
        <v>829798</v>
      </c>
      <c r="B503" s="1">
        <v>42133</v>
      </c>
      <c r="C503">
        <v>6</v>
      </c>
      <c r="D503">
        <v>11</v>
      </c>
      <c r="E503">
        <v>8</v>
      </c>
      <c r="F503" t="s">
        <v>78</v>
      </c>
      <c r="G503">
        <v>11</v>
      </c>
      <c r="H503" t="s">
        <v>25</v>
      </c>
      <c r="I503">
        <v>0</v>
      </c>
      <c r="J503">
        <v>1</v>
      </c>
      <c r="K503">
        <v>0</v>
      </c>
      <c r="L503" t="s">
        <v>21</v>
      </c>
      <c r="M503">
        <v>6</v>
      </c>
      <c r="N503">
        <v>11</v>
      </c>
      <c r="O503">
        <v>163</v>
      </c>
      <c r="P503">
        <v>496</v>
      </c>
      <c r="Q503">
        <v>489</v>
      </c>
      <c r="R503" t="s">
        <v>79</v>
      </c>
      <c r="S503" t="s">
        <v>23</v>
      </c>
      <c r="T503" t="str">
        <f t="shared" si="57"/>
        <v>Shaheed Veer Narayan Singh International Stadium</v>
      </c>
      <c r="U503" t="str">
        <f t="shared" si="58"/>
        <v>Raipur</v>
      </c>
      <c r="V503" t="str">
        <f t="shared" si="59"/>
        <v>India</v>
      </c>
      <c r="W503">
        <f t="shared" si="60"/>
        <v>2015</v>
      </c>
      <c r="X503">
        <f t="shared" si="61"/>
        <v>5</v>
      </c>
      <c r="Y503" t="str">
        <f>VLOOKUP(C503, Team_Lookup!$A:$C, 2, FALSE)</f>
        <v>Delhi Daredevils</v>
      </c>
      <c r="Z503" t="str">
        <f>VLOOKUP(C503, Team_Lookup!$A:$C, 3, FALSE)</f>
        <v>DD</v>
      </c>
      <c r="AA503" t="str">
        <f>VLOOKUP(D503, Team_Lookup!$A:$C, 2, FALSE)</f>
        <v>Sunrisers Hyderabad</v>
      </c>
      <c r="AB503" t="str">
        <f>VLOOKUP(G503, Team_Lookup!$A:$C, 2, FALSE)</f>
        <v>Sunrisers Hyderabad</v>
      </c>
      <c r="AC503" t="str">
        <f>VLOOKUP(N503, Team_Lookup!$A:$C, 2, FALSE)</f>
        <v>Sunrisers Hyderabad</v>
      </c>
      <c r="AD503" t="str">
        <f t="shared" si="62"/>
        <v>Standard</v>
      </c>
      <c r="AE503" t="str">
        <f t="shared" si="63"/>
        <v>Defending</v>
      </c>
      <c r="AF503">
        <f t="shared" si="64"/>
        <v>1</v>
      </c>
      <c r="AJ503" s="6"/>
    </row>
    <row r="504" spans="1:36" x14ac:dyDescent="0.35">
      <c r="A504">
        <v>829800</v>
      </c>
      <c r="B504" s="1">
        <v>42134</v>
      </c>
      <c r="C504">
        <v>7</v>
      </c>
      <c r="D504">
        <v>2</v>
      </c>
      <c r="E504">
        <v>8</v>
      </c>
      <c r="F504" t="s">
        <v>30</v>
      </c>
      <c r="G504">
        <v>2</v>
      </c>
      <c r="H504" t="s">
        <v>25</v>
      </c>
      <c r="I504">
        <v>0</v>
      </c>
      <c r="J504">
        <v>1</v>
      </c>
      <c r="K504">
        <v>0</v>
      </c>
      <c r="L504" t="s">
        <v>21</v>
      </c>
      <c r="M504">
        <v>39</v>
      </c>
      <c r="N504">
        <v>2</v>
      </c>
      <c r="O504">
        <v>110</v>
      </c>
      <c r="P504">
        <v>494</v>
      </c>
      <c r="Q504">
        <v>499</v>
      </c>
      <c r="R504" t="s">
        <v>31</v>
      </c>
      <c r="S504" t="s">
        <v>23</v>
      </c>
      <c r="T504" t="str">
        <f t="shared" si="57"/>
        <v>Wankhede Stadium</v>
      </c>
      <c r="U504" t="str">
        <f t="shared" si="58"/>
        <v>Mumbai</v>
      </c>
      <c r="V504" t="str">
        <f t="shared" si="59"/>
        <v>India</v>
      </c>
      <c r="W504">
        <f t="shared" si="60"/>
        <v>2015</v>
      </c>
      <c r="X504">
        <f t="shared" si="61"/>
        <v>5</v>
      </c>
      <c r="Y504" t="str">
        <f>VLOOKUP(C504, Team_Lookup!$A:$C, 2, FALSE)</f>
        <v>Mumbai Indians</v>
      </c>
      <c r="Z504" t="str">
        <f>VLOOKUP(C504, Team_Lookup!$A:$C, 3, FALSE)</f>
        <v>MI</v>
      </c>
      <c r="AA504" t="str">
        <f>VLOOKUP(D504, Team_Lookup!$A:$C, 2, FALSE)</f>
        <v>Royal Challengers Bangalore</v>
      </c>
      <c r="AB504" t="str">
        <f>VLOOKUP(G504, Team_Lookup!$A:$C, 2, FALSE)</f>
        <v>Royal Challengers Bangalore</v>
      </c>
      <c r="AC504" t="str">
        <f>VLOOKUP(N504, Team_Lookup!$A:$C, 2, FALSE)</f>
        <v>Royal Challengers Bangalore</v>
      </c>
      <c r="AD504" t="str">
        <f t="shared" si="62"/>
        <v>Standard</v>
      </c>
      <c r="AE504" t="str">
        <f t="shared" si="63"/>
        <v>Defending</v>
      </c>
      <c r="AF504">
        <f t="shared" si="64"/>
        <v>1</v>
      </c>
      <c r="AJ504" s="6"/>
    </row>
    <row r="505" spans="1:36" x14ac:dyDescent="0.35">
      <c r="A505">
        <v>829802</v>
      </c>
      <c r="B505" s="1">
        <v>42134</v>
      </c>
      <c r="C505">
        <v>3</v>
      </c>
      <c r="D505">
        <v>5</v>
      </c>
      <c r="E505">
        <v>8</v>
      </c>
      <c r="F505" t="s">
        <v>38</v>
      </c>
      <c r="G505">
        <v>3</v>
      </c>
      <c r="H505" t="s">
        <v>25</v>
      </c>
      <c r="I505">
        <v>0</v>
      </c>
      <c r="J505">
        <v>1</v>
      </c>
      <c r="K505">
        <v>0</v>
      </c>
      <c r="L505" t="s">
        <v>21</v>
      </c>
      <c r="M505">
        <v>12</v>
      </c>
      <c r="N505">
        <v>3</v>
      </c>
      <c r="O505">
        <v>35</v>
      </c>
      <c r="P505">
        <v>481</v>
      </c>
      <c r="Q505">
        <v>498</v>
      </c>
      <c r="R505" t="s">
        <v>39</v>
      </c>
      <c r="S505" t="s">
        <v>23</v>
      </c>
      <c r="T505" t="str">
        <f t="shared" si="57"/>
        <v>Ma Chidambaram Stadium, Chepauk</v>
      </c>
      <c r="U505" t="str">
        <f t="shared" si="58"/>
        <v>Chennai</v>
      </c>
      <c r="V505" t="str">
        <f t="shared" si="59"/>
        <v>India</v>
      </c>
      <c r="W505">
        <f t="shared" si="60"/>
        <v>2015</v>
      </c>
      <c r="X505">
        <f t="shared" si="61"/>
        <v>5</v>
      </c>
      <c r="Y505" t="str">
        <f>VLOOKUP(C505, Team_Lookup!$A:$C, 2, FALSE)</f>
        <v>Chennai Super Kings</v>
      </c>
      <c r="Z505" t="str">
        <f>VLOOKUP(C505, Team_Lookup!$A:$C, 3, FALSE)</f>
        <v>CSK</v>
      </c>
      <c r="AA505" t="str">
        <f>VLOOKUP(D505, Team_Lookup!$A:$C, 2, FALSE)</f>
        <v>Rajasthan Royals</v>
      </c>
      <c r="AB505" t="str">
        <f>VLOOKUP(G505, Team_Lookup!$A:$C, 2, FALSE)</f>
        <v>Chennai Super Kings</v>
      </c>
      <c r="AC505" t="str">
        <f>VLOOKUP(N505, Team_Lookup!$A:$C, 2, FALSE)</f>
        <v>Chennai Super Kings</v>
      </c>
      <c r="AD505" t="str">
        <f t="shared" si="62"/>
        <v>Standard</v>
      </c>
      <c r="AE505" t="str">
        <f t="shared" si="63"/>
        <v>Defending</v>
      </c>
      <c r="AF505">
        <f t="shared" si="64"/>
        <v>1</v>
      </c>
      <c r="AJ505" s="6"/>
    </row>
    <row r="506" spans="1:36" x14ac:dyDescent="0.35">
      <c r="A506">
        <v>829804</v>
      </c>
      <c r="B506" s="1">
        <v>42135</v>
      </c>
      <c r="C506">
        <v>11</v>
      </c>
      <c r="D506">
        <v>4</v>
      </c>
      <c r="E506">
        <v>8</v>
      </c>
      <c r="F506" t="s">
        <v>36</v>
      </c>
      <c r="G506">
        <v>11</v>
      </c>
      <c r="H506" t="s">
        <v>25</v>
      </c>
      <c r="I506">
        <v>0</v>
      </c>
      <c r="J506">
        <v>1</v>
      </c>
      <c r="K506">
        <v>0</v>
      </c>
      <c r="L506" t="s">
        <v>21</v>
      </c>
      <c r="M506">
        <v>5</v>
      </c>
      <c r="N506">
        <v>11</v>
      </c>
      <c r="O506">
        <v>187</v>
      </c>
      <c r="P506">
        <v>495</v>
      </c>
      <c r="Q506">
        <v>482</v>
      </c>
      <c r="R506" t="s">
        <v>37</v>
      </c>
      <c r="S506" t="s">
        <v>23</v>
      </c>
      <c r="T506" t="str">
        <f t="shared" si="57"/>
        <v>Rajiv Gandhi International Stadium, Uppal</v>
      </c>
      <c r="U506" t="str">
        <f t="shared" si="58"/>
        <v>Hyderabad</v>
      </c>
      <c r="V506" t="str">
        <f t="shared" si="59"/>
        <v>India</v>
      </c>
      <c r="W506">
        <f t="shared" si="60"/>
        <v>2015</v>
      </c>
      <c r="X506">
        <f t="shared" si="61"/>
        <v>5</v>
      </c>
      <c r="Y506" t="str">
        <f>VLOOKUP(C506, Team_Lookup!$A:$C, 2, FALSE)</f>
        <v>Sunrisers Hyderabad</v>
      </c>
      <c r="Z506" t="str">
        <f>VLOOKUP(C506, Team_Lookup!$A:$C, 3, FALSE)</f>
        <v>SRH</v>
      </c>
      <c r="AA506" t="str">
        <f>VLOOKUP(D506, Team_Lookup!$A:$C, 2, FALSE)</f>
        <v>Kings XI Punjab</v>
      </c>
      <c r="AB506" t="str">
        <f>VLOOKUP(G506, Team_Lookup!$A:$C, 2, FALSE)</f>
        <v>Sunrisers Hyderabad</v>
      </c>
      <c r="AC506" t="str">
        <f>VLOOKUP(N506, Team_Lookup!$A:$C, 2, FALSE)</f>
        <v>Sunrisers Hyderabad</v>
      </c>
      <c r="AD506" t="str">
        <f t="shared" si="62"/>
        <v>Standard</v>
      </c>
      <c r="AE506" t="str">
        <f t="shared" si="63"/>
        <v>Defending</v>
      </c>
      <c r="AF506">
        <f t="shared" si="64"/>
        <v>1</v>
      </c>
      <c r="AJ506" s="6"/>
    </row>
    <row r="507" spans="1:36" x14ac:dyDescent="0.35">
      <c r="A507">
        <v>829806</v>
      </c>
      <c r="B507" s="1">
        <v>42136</v>
      </c>
      <c r="C507">
        <v>6</v>
      </c>
      <c r="D507">
        <v>3</v>
      </c>
      <c r="E507">
        <v>8</v>
      </c>
      <c r="F507" t="s">
        <v>78</v>
      </c>
      <c r="G507">
        <v>3</v>
      </c>
      <c r="H507" t="s">
        <v>25</v>
      </c>
      <c r="I507">
        <v>0</v>
      </c>
      <c r="J507">
        <v>1</v>
      </c>
      <c r="K507">
        <v>0</v>
      </c>
      <c r="L507" t="s">
        <v>28</v>
      </c>
      <c r="M507">
        <v>6</v>
      </c>
      <c r="N507">
        <v>6</v>
      </c>
      <c r="O507">
        <v>15</v>
      </c>
      <c r="P507">
        <v>501</v>
      </c>
      <c r="Q507">
        <v>496</v>
      </c>
      <c r="R507" t="s">
        <v>79</v>
      </c>
      <c r="S507" t="s">
        <v>23</v>
      </c>
      <c r="T507" t="str">
        <f t="shared" si="57"/>
        <v>Shaheed Veer Narayan Singh International Stadium</v>
      </c>
      <c r="U507" t="str">
        <f t="shared" si="58"/>
        <v>Raipur</v>
      </c>
      <c r="V507" t="str">
        <f t="shared" si="59"/>
        <v>India</v>
      </c>
      <c r="W507">
        <f t="shared" si="60"/>
        <v>2015</v>
      </c>
      <c r="X507">
        <f t="shared" si="61"/>
        <v>5</v>
      </c>
      <c r="Y507" t="str">
        <f>VLOOKUP(C507, Team_Lookup!$A:$C, 2, FALSE)</f>
        <v>Delhi Daredevils</v>
      </c>
      <c r="Z507" t="str">
        <f>VLOOKUP(C507, Team_Lookup!$A:$C, 3, FALSE)</f>
        <v>DD</v>
      </c>
      <c r="AA507" t="str">
        <f>VLOOKUP(D507, Team_Lookup!$A:$C, 2, FALSE)</f>
        <v>Chennai Super Kings</v>
      </c>
      <c r="AB507" t="str">
        <f>VLOOKUP(G507, Team_Lookup!$A:$C, 2, FALSE)</f>
        <v>Chennai Super Kings</v>
      </c>
      <c r="AC507" t="str">
        <f>VLOOKUP(N507, Team_Lookup!$A:$C, 2, FALSE)</f>
        <v>Delhi Daredevils</v>
      </c>
      <c r="AD507" t="str">
        <f t="shared" si="62"/>
        <v>Standard</v>
      </c>
      <c r="AE507" t="str">
        <f t="shared" si="63"/>
        <v>Chasing</v>
      </c>
      <c r="AF507">
        <f t="shared" si="64"/>
        <v>0</v>
      </c>
      <c r="AJ507" s="6"/>
    </row>
    <row r="508" spans="1:36" x14ac:dyDescent="0.35">
      <c r="A508">
        <v>829808</v>
      </c>
      <c r="B508" s="1">
        <v>42137</v>
      </c>
      <c r="C508">
        <v>4</v>
      </c>
      <c r="D508">
        <v>2</v>
      </c>
      <c r="E508">
        <v>8</v>
      </c>
      <c r="F508" t="s">
        <v>24</v>
      </c>
      <c r="G508">
        <v>2</v>
      </c>
      <c r="H508" t="s">
        <v>20</v>
      </c>
      <c r="I508">
        <v>0</v>
      </c>
      <c r="J508">
        <v>1</v>
      </c>
      <c r="K508">
        <v>0</v>
      </c>
      <c r="L508" t="s">
        <v>21</v>
      </c>
      <c r="M508">
        <v>22</v>
      </c>
      <c r="N508">
        <v>4</v>
      </c>
      <c r="O508">
        <v>374</v>
      </c>
      <c r="P508">
        <v>494</v>
      </c>
      <c r="Q508">
        <v>499</v>
      </c>
      <c r="R508" t="s">
        <v>26</v>
      </c>
      <c r="S508" t="s">
        <v>23</v>
      </c>
      <c r="T508" t="str">
        <f t="shared" si="57"/>
        <v>Punjab Cricket Association Stadium, Mohali</v>
      </c>
      <c r="U508" t="str">
        <f t="shared" si="58"/>
        <v>Chandigarh</v>
      </c>
      <c r="V508" t="str">
        <f t="shared" si="59"/>
        <v>India</v>
      </c>
      <c r="W508">
        <f t="shared" si="60"/>
        <v>2015</v>
      </c>
      <c r="X508">
        <f t="shared" si="61"/>
        <v>5</v>
      </c>
      <c r="Y508" t="str">
        <f>VLOOKUP(C508, Team_Lookup!$A:$C, 2, FALSE)</f>
        <v>Kings XI Punjab</v>
      </c>
      <c r="Z508" t="str">
        <f>VLOOKUP(C508, Team_Lookup!$A:$C, 3, FALSE)</f>
        <v>KXIP</v>
      </c>
      <c r="AA508" t="str">
        <f>VLOOKUP(D508, Team_Lookup!$A:$C, 2, FALSE)</f>
        <v>Royal Challengers Bangalore</v>
      </c>
      <c r="AB508" t="str">
        <f>VLOOKUP(G508, Team_Lookup!$A:$C, 2, FALSE)</f>
        <v>Royal Challengers Bangalore</v>
      </c>
      <c r="AC508" t="str">
        <f>VLOOKUP(N508, Team_Lookup!$A:$C, 2, FALSE)</f>
        <v>Kings XI Punjab</v>
      </c>
      <c r="AD508" t="str">
        <f t="shared" si="62"/>
        <v>Standard</v>
      </c>
      <c r="AE508" t="str">
        <f t="shared" si="63"/>
        <v>Defending</v>
      </c>
      <c r="AF508">
        <f t="shared" si="64"/>
        <v>0</v>
      </c>
      <c r="AJ508" s="6"/>
    </row>
    <row r="509" spans="1:36" x14ac:dyDescent="0.35">
      <c r="A509">
        <v>829810</v>
      </c>
      <c r="B509" s="1">
        <v>42138</v>
      </c>
      <c r="C509">
        <v>7</v>
      </c>
      <c r="D509">
        <v>1</v>
      </c>
      <c r="E509">
        <v>8</v>
      </c>
      <c r="F509" t="s">
        <v>30</v>
      </c>
      <c r="G509">
        <v>1</v>
      </c>
      <c r="H509" t="s">
        <v>20</v>
      </c>
      <c r="I509">
        <v>0</v>
      </c>
      <c r="J509">
        <v>1</v>
      </c>
      <c r="K509">
        <v>0</v>
      </c>
      <c r="L509" t="s">
        <v>21</v>
      </c>
      <c r="M509">
        <v>5</v>
      </c>
      <c r="N509">
        <v>7</v>
      </c>
      <c r="O509">
        <v>400</v>
      </c>
      <c r="P509">
        <v>501</v>
      </c>
      <c r="Q509">
        <v>496</v>
      </c>
      <c r="R509" t="s">
        <v>31</v>
      </c>
      <c r="S509" t="s">
        <v>23</v>
      </c>
      <c r="T509" t="str">
        <f t="shared" si="57"/>
        <v>Wankhede Stadium</v>
      </c>
      <c r="U509" t="str">
        <f t="shared" si="58"/>
        <v>Mumbai</v>
      </c>
      <c r="V509" t="str">
        <f t="shared" si="59"/>
        <v>India</v>
      </c>
      <c r="W509">
        <f t="shared" si="60"/>
        <v>2015</v>
      </c>
      <c r="X509">
        <f t="shared" si="61"/>
        <v>5</v>
      </c>
      <c r="Y509" t="str">
        <f>VLOOKUP(C509, Team_Lookup!$A:$C, 2, FALSE)</f>
        <v>Mumbai Indians</v>
      </c>
      <c r="Z509" t="str">
        <f>VLOOKUP(C509, Team_Lookup!$A:$C, 3, FALSE)</f>
        <v>MI</v>
      </c>
      <c r="AA509" t="str">
        <f>VLOOKUP(D509, Team_Lookup!$A:$C, 2, FALSE)</f>
        <v>Kolkata Knight Riders</v>
      </c>
      <c r="AB509" t="str">
        <f>VLOOKUP(G509, Team_Lookup!$A:$C, 2, FALSE)</f>
        <v>Kolkata Knight Riders</v>
      </c>
      <c r="AC509" t="str">
        <f>VLOOKUP(N509, Team_Lookup!$A:$C, 2, FALSE)</f>
        <v>Mumbai Indians</v>
      </c>
      <c r="AD509" t="str">
        <f t="shared" si="62"/>
        <v>Standard</v>
      </c>
      <c r="AE509" t="str">
        <f t="shared" si="63"/>
        <v>Defending</v>
      </c>
      <c r="AF509">
        <f t="shared" si="64"/>
        <v>0</v>
      </c>
      <c r="AJ509" s="6"/>
    </row>
    <row r="510" spans="1:36" x14ac:dyDescent="0.35">
      <c r="A510">
        <v>829812</v>
      </c>
      <c r="B510" s="1">
        <v>42139</v>
      </c>
      <c r="C510">
        <v>11</v>
      </c>
      <c r="D510">
        <v>2</v>
      </c>
      <c r="E510">
        <v>8</v>
      </c>
      <c r="F510" t="s">
        <v>36</v>
      </c>
      <c r="G510">
        <v>11</v>
      </c>
      <c r="H510" t="s">
        <v>25</v>
      </c>
      <c r="I510">
        <v>0</v>
      </c>
      <c r="J510">
        <v>1</v>
      </c>
      <c r="K510">
        <v>1</v>
      </c>
      <c r="L510" t="s">
        <v>28</v>
      </c>
      <c r="M510">
        <v>6</v>
      </c>
      <c r="N510">
        <v>2</v>
      </c>
      <c r="O510">
        <v>8</v>
      </c>
      <c r="P510">
        <v>495</v>
      </c>
      <c r="Q510">
        <v>482</v>
      </c>
      <c r="R510" t="s">
        <v>37</v>
      </c>
      <c r="S510" t="s">
        <v>23</v>
      </c>
      <c r="T510" t="str">
        <f t="shared" si="57"/>
        <v>Rajiv Gandhi International Stadium, Uppal</v>
      </c>
      <c r="U510" t="str">
        <f t="shared" si="58"/>
        <v>Hyderabad</v>
      </c>
      <c r="V510" t="str">
        <f t="shared" si="59"/>
        <v>India</v>
      </c>
      <c r="W510">
        <f t="shared" si="60"/>
        <v>2015</v>
      </c>
      <c r="X510">
        <f t="shared" si="61"/>
        <v>5</v>
      </c>
      <c r="Y510" t="str">
        <f>VLOOKUP(C510, Team_Lookup!$A:$C, 2, FALSE)</f>
        <v>Sunrisers Hyderabad</v>
      </c>
      <c r="Z510" t="str">
        <f>VLOOKUP(C510, Team_Lookup!$A:$C, 3, FALSE)</f>
        <v>SRH</v>
      </c>
      <c r="AA510" t="str">
        <f>VLOOKUP(D510, Team_Lookup!$A:$C, 2, FALSE)</f>
        <v>Royal Challengers Bangalore</v>
      </c>
      <c r="AB510" t="str">
        <f>VLOOKUP(G510, Team_Lookup!$A:$C, 2, FALSE)</f>
        <v>Sunrisers Hyderabad</v>
      </c>
      <c r="AC510" t="str">
        <f>VLOOKUP(N510, Team_Lookup!$A:$C, 2, FALSE)</f>
        <v>Royal Challengers Bangalore</v>
      </c>
      <c r="AD510" t="str">
        <f t="shared" si="62"/>
        <v>Standard</v>
      </c>
      <c r="AE510" t="str">
        <f t="shared" si="63"/>
        <v>Chasing</v>
      </c>
      <c r="AF510">
        <f t="shared" si="64"/>
        <v>0</v>
      </c>
      <c r="AJ510" s="6"/>
    </row>
    <row r="511" spans="1:36" x14ac:dyDescent="0.35">
      <c r="A511">
        <v>829814</v>
      </c>
      <c r="B511" s="1">
        <v>42140</v>
      </c>
      <c r="C511">
        <v>4</v>
      </c>
      <c r="D511">
        <v>3</v>
      </c>
      <c r="E511">
        <v>8</v>
      </c>
      <c r="F511" t="s">
        <v>24</v>
      </c>
      <c r="G511">
        <v>4</v>
      </c>
      <c r="H511" t="s">
        <v>25</v>
      </c>
      <c r="I511">
        <v>0</v>
      </c>
      <c r="J511">
        <v>1</v>
      </c>
      <c r="K511">
        <v>0</v>
      </c>
      <c r="L511" t="s">
        <v>28</v>
      </c>
      <c r="M511">
        <v>7</v>
      </c>
      <c r="N511">
        <v>3</v>
      </c>
      <c r="O511">
        <v>322</v>
      </c>
      <c r="P511">
        <v>498</v>
      </c>
      <c r="Q511">
        <v>499</v>
      </c>
      <c r="R511" t="s">
        <v>26</v>
      </c>
      <c r="S511" t="s">
        <v>23</v>
      </c>
      <c r="T511" t="str">
        <f t="shared" si="57"/>
        <v>Punjab Cricket Association Stadium, Mohali</v>
      </c>
      <c r="U511" t="str">
        <f t="shared" si="58"/>
        <v>Chandigarh</v>
      </c>
      <c r="V511" t="str">
        <f t="shared" si="59"/>
        <v>India</v>
      </c>
      <c r="W511">
        <f t="shared" si="60"/>
        <v>2015</v>
      </c>
      <c r="X511">
        <f t="shared" si="61"/>
        <v>5</v>
      </c>
      <c r="Y511" t="str">
        <f>VLOOKUP(C511, Team_Lookup!$A:$C, 2, FALSE)</f>
        <v>Kings XI Punjab</v>
      </c>
      <c r="Z511" t="str">
        <f>VLOOKUP(C511, Team_Lookup!$A:$C, 3, FALSE)</f>
        <v>KXIP</v>
      </c>
      <c r="AA511" t="str">
        <f>VLOOKUP(D511, Team_Lookup!$A:$C, 2, FALSE)</f>
        <v>Chennai Super Kings</v>
      </c>
      <c r="AB511" t="str">
        <f>VLOOKUP(G511, Team_Lookup!$A:$C, 2, FALSE)</f>
        <v>Kings XI Punjab</v>
      </c>
      <c r="AC511" t="str">
        <f>VLOOKUP(N511, Team_Lookup!$A:$C, 2, FALSE)</f>
        <v>Chennai Super Kings</v>
      </c>
      <c r="AD511" t="str">
        <f t="shared" si="62"/>
        <v>Standard</v>
      </c>
      <c r="AE511" t="str">
        <f t="shared" si="63"/>
        <v>Chasing</v>
      </c>
      <c r="AF511">
        <f t="shared" si="64"/>
        <v>0</v>
      </c>
      <c r="AJ511" s="6"/>
    </row>
    <row r="512" spans="1:36" x14ac:dyDescent="0.35">
      <c r="A512">
        <v>829816</v>
      </c>
      <c r="B512" s="1">
        <v>42140</v>
      </c>
      <c r="C512">
        <v>5</v>
      </c>
      <c r="D512">
        <v>1</v>
      </c>
      <c r="E512">
        <v>8</v>
      </c>
      <c r="F512" t="s">
        <v>60</v>
      </c>
      <c r="G512">
        <v>5</v>
      </c>
      <c r="H512" t="s">
        <v>25</v>
      </c>
      <c r="I512">
        <v>0</v>
      </c>
      <c r="J512">
        <v>1</v>
      </c>
      <c r="K512">
        <v>0</v>
      </c>
      <c r="L512" t="s">
        <v>21</v>
      </c>
      <c r="M512">
        <v>9</v>
      </c>
      <c r="N512">
        <v>5</v>
      </c>
      <c r="O512">
        <v>32</v>
      </c>
      <c r="P512">
        <v>502</v>
      </c>
      <c r="Q512">
        <v>501</v>
      </c>
      <c r="R512" t="s">
        <v>31</v>
      </c>
      <c r="S512" t="s">
        <v>23</v>
      </c>
      <c r="T512" t="str">
        <f t="shared" si="57"/>
        <v>Brabourne Stadium</v>
      </c>
      <c r="U512" t="str">
        <f t="shared" si="58"/>
        <v>Mumbai</v>
      </c>
      <c r="V512" t="str">
        <f t="shared" si="59"/>
        <v>India</v>
      </c>
      <c r="W512">
        <f t="shared" si="60"/>
        <v>2015</v>
      </c>
      <c r="X512">
        <f t="shared" si="61"/>
        <v>5</v>
      </c>
      <c r="Y512" t="str">
        <f>VLOOKUP(C512, Team_Lookup!$A:$C, 2, FALSE)</f>
        <v>Rajasthan Royals</v>
      </c>
      <c r="Z512" t="str">
        <f>VLOOKUP(C512, Team_Lookup!$A:$C, 3, FALSE)</f>
        <v>RR</v>
      </c>
      <c r="AA512" t="str">
        <f>VLOOKUP(D512, Team_Lookup!$A:$C, 2, FALSE)</f>
        <v>Kolkata Knight Riders</v>
      </c>
      <c r="AB512" t="str">
        <f>VLOOKUP(G512, Team_Lookup!$A:$C, 2, FALSE)</f>
        <v>Rajasthan Royals</v>
      </c>
      <c r="AC512" t="str">
        <f>VLOOKUP(N512, Team_Lookup!$A:$C, 2, FALSE)</f>
        <v>Rajasthan Royals</v>
      </c>
      <c r="AD512" t="str">
        <f t="shared" si="62"/>
        <v>Standard</v>
      </c>
      <c r="AE512" t="str">
        <f t="shared" si="63"/>
        <v>Defending</v>
      </c>
      <c r="AF512">
        <f t="shared" si="64"/>
        <v>1</v>
      </c>
      <c r="AJ512" s="6"/>
    </row>
    <row r="513" spans="1:36" x14ac:dyDescent="0.35">
      <c r="A513">
        <v>829818</v>
      </c>
      <c r="B513" s="1">
        <v>42141</v>
      </c>
      <c r="C513">
        <v>2</v>
      </c>
      <c r="D513">
        <v>6</v>
      </c>
      <c r="E513">
        <v>8</v>
      </c>
      <c r="F513" t="s">
        <v>19</v>
      </c>
      <c r="G513">
        <v>2</v>
      </c>
      <c r="H513" t="s">
        <v>20</v>
      </c>
      <c r="I513">
        <v>0</v>
      </c>
      <c r="J513">
        <v>0</v>
      </c>
      <c r="K513">
        <v>0</v>
      </c>
      <c r="L513" t="s">
        <v>73</v>
      </c>
      <c r="M513" t="s">
        <v>49</v>
      </c>
      <c r="P513">
        <v>482</v>
      </c>
      <c r="Q513">
        <v>520</v>
      </c>
      <c r="R513" t="s">
        <v>22</v>
      </c>
      <c r="S513" t="s">
        <v>23</v>
      </c>
      <c r="T513" t="str">
        <f t="shared" si="57"/>
        <v>M Chinnaswamy Stadium</v>
      </c>
      <c r="U513" t="str">
        <f t="shared" si="58"/>
        <v>Bangalore</v>
      </c>
      <c r="V513" t="str">
        <f t="shared" si="59"/>
        <v>India</v>
      </c>
      <c r="W513">
        <f t="shared" si="60"/>
        <v>2015</v>
      </c>
      <c r="X513">
        <f t="shared" si="61"/>
        <v>5</v>
      </c>
      <c r="Y513" t="str">
        <f>VLOOKUP(C513, Team_Lookup!$A:$C, 2, FALSE)</f>
        <v>Royal Challengers Bangalore</v>
      </c>
      <c r="Z513" t="str">
        <f>VLOOKUP(C513, Team_Lookup!$A:$C, 3, FALSE)</f>
        <v>RCB</v>
      </c>
      <c r="AA513" t="str">
        <f>VLOOKUP(D513, Team_Lookup!$A:$C, 2, FALSE)</f>
        <v>Delhi Daredevils</v>
      </c>
      <c r="AB513" t="str">
        <f>VLOOKUP(G513, Team_Lookup!$A:$C, 2, FALSE)</f>
        <v>Royal Challengers Bangalore</v>
      </c>
      <c r="AC513" t="e">
        <f>VLOOKUP(N513, Team_Lookup!$A:$C, 2, FALSE)</f>
        <v>#N/A</v>
      </c>
      <c r="AD513" t="str">
        <f t="shared" si="62"/>
        <v>Non-Standard</v>
      </c>
      <c r="AE513" t="str">
        <f t="shared" si="63"/>
        <v>Other</v>
      </c>
      <c r="AF513">
        <f t="shared" si="64"/>
        <v>0</v>
      </c>
      <c r="AJ513" s="6"/>
    </row>
    <row r="514" spans="1:36" x14ac:dyDescent="0.35">
      <c r="A514">
        <v>829820</v>
      </c>
      <c r="B514" s="1">
        <v>42141</v>
      </c>
      <c r="C514">
        <v>11</v>
      </c>
      <c r="D514">
        <v>7</v>
      </c>
      <c r="E514">
        <v>8</v>
      </c>
      <c r="F514" t="s">
        <v>36</v>
      </c>
      <c r="G514">
        <v>11</v>
      </c>
      <c r="H514" t="s">
        <v>25</v>
      </c>
      <c r="I514">
        <v>0</v>
      </c>
      <c r="J514">
        <v>1</v>
      </c>
      <c r="K514">
        <v>0</v>
      </c>
      <c r="L514" t="s">
        <v>28</v>
      </c>
      <c r="M514">
        <v>9</v>
      </c>
      <c r="N514">
        <v>7</v>
      </c>
      <c r="O514">
        <v>403</v>
      </c>
      <c r="P514">
        <v>505</v>
      </c>
      <c r="Q514">
        <v>503</v>
      </c>
      <c r="R514" t="s">
        <v>37</v>
      </c>
      <c r="S514" t="s">
        <v>23</v>
      </c>
      <c r="T514" t="str">
        <f t="shared" si="57"/>
        <v>Rajiv Gandhi International Stadium, Uppal</v>
      </c>
      <c r="U514" t="str">
        <f t="shared" si="58"/>
        <v>Hyderabad</v>
      </c>
      <c r="V514" t="str">
        <f t="shared" si="59"/>
        <v>India</v>
      </c>
      <c r="W514">
        <f t="shared" si="60"/>
        <v>2015</v>
      </c>
      <c r="X514">
        <f t="shared" si="61"/>
        <v>5</v>
      </c>
      <c r="Y514" t="str">
        <f>VLOOKUP(C514, Team_Lookup!$A:$C, 2, FALSE)</f>
        <v>Sunrisers Hyderabad</v>
      </c>
      <c r="Z514" t="str">
        <f>VLOOKUP(C514, Team_Lookup!$A:$C, 3, FALSE)</f>
        <v>SRH</v>
      </c>
      <c r="AA514" t="str">
        <f>VLOOKUP(D514, Team_Lookup!$A:$C, 2, FALSE)</f>
        <v>Mumbai Indians</v>
      </c>
      <c r="AB514" t="str">
        <f>VLOOKUP(G514, Team_Lookup!$A:$C, 2, FALSE)</f>
        <v>Sunrisers Hyderabad</v>
      </c>
      <c r="AC514" t="str">
        <f>VLOOKUP(N514, Team_Lookup!$A:$C, 2, FALSE)</f>
        <v>Mumbai Indians</v>
      </c>
      <c r="AD514" t="str">
        <f t="shared" si="62"/>
        <v>Standard</v>
      </c>
      <c r="AE514" t="str">
        <f t="shared" si="63"/>
        <v>Chasing</v>
      </c>
      <c r="AF514">
        <f t="shared" si="64"/>
        <v>0</v>
      </c>
      <c r="AJ514" s="6"/>
    </row>
    <row r="515" spans="1:36" x14ac:dyDescent="0.35">
      <c r="A515">
        <v>829822</v>
      </c>
      <c r="B515" s="1">
        <v>42143</v>
      </c>
      <c r="C515">
        <v>3</v>
      </c>
      <c r="D515">
        <v>7</v>
      </c>
      <c r="E515">
        <v>8</v>
      </c>
      <c r="F515" t="s">
        <v>30</v>
      </c>
      <c r="G515">
        <v>7</v>
      </c>
      <c r="H515" t="s">
        <v>25</v>
      </c>
      <c r="I515">
        <v>0</v>
      </c>
      <c r="J515">
        <v>1</v>
      </c>
      <c r="K515">
        <v>0</v>
      </c>
      <c r="L515" t="s">
        <v>21</v>
      </c>
      <c r="M515">
        <v>25</v>
      </c>
      <c r="N515">
        <v>7</v>
      </c>
      <c r="O515">
        <v>221</v>
      </c>
      <c r="P515">
        <v>482</v>
      </c>
      <c r="Q515">
        <v>501</v>
      </c>
      <c r="R515" t="s">
        <v>31</v>
      </c>
      <c r="S515" t="s">
        <v>23</v>
      </c>
      <c r="T515" t="str">
        <f t="shared" ref="T515:T578" si="65">PROPER(TRIM(F515))</f>
        <v>Wankhede Stadium</v>
      </c>
      <c r="U515" t="str">
        <f t="shared" ref="U515:U578" si="66">PROPER(TRIM(R515))</f>
        <v>Mumbai</v>
      </c>
      <c r="V515" t="str">
        <f t="shared" ref="V515:V578" si="67">PROPER(TRIM(S515))</f>
        <v>India</v>
      </c>
      <c r="W515">
        <f t="shared" ref="W515:W578" si="68">YEAR(B515)</f>
        <v>2015</v>
      </c>
      <c r="X515">
        <f t="shared" ref="X515:X578" si="69">MONTH(B515)</f>
        <v>5</v>
      </c>
      <c r="Y515" t="str">
        <f>VLOOKUP(C515, Team_Lookup!$A:$C, 2, FALSE)</f>
        <v>Chennai Super Kings</v>
      </c>
      <c r="Z515" t="str">
        <f>VLOOKUP(C515, Team_Lookup!$A:$C, 3, FALSE)</f>
        <v>CSK</v>
      </c>
      <c r="AA515" t="str">
        <f>VLOOKUP(D515, Team_Lookup!$A:$C, 2, FALSE)</f>
        <v>Mumbai Indians</v>
      </c>
      <c r="AB515" t="str">
        <f>VLOOKUP(G515, Team_Lookup!$A:$C, 2, FALSE)</f>
        <v>Mumbai Indians</v>
      </c>
      <c r="AC515" t="str">
        <f>VLOOKUP(N515, Team_Lookup!$A:$C, 2, FALSE)</f>
        <v>Mumbai Indians</v>
      </c>
      <c r="AD515" t="str">
        <f t="shared" ref="AD515:AD578" si="70">IF(OR(J515=0, OR(L515="Tie", L515="No Result")), "Non-Standard", "Standard")</f>
        <v>Standard</v>
      </c>
      <c r="AE515" t="str">
        <f t="shared" ref="AE515:AE578" si="71">IF(AND(J515=1, L515="by wickets"), "Chasing",
   IF(AND(J515=1, L515="by runs"), "Defending", "Other"))</f>
        <v>Defending</v>
      </c>
      <c r="AF515">
        <f t="shared" ref="AF515:AF578" si="72">IF(G515=N515,1,0)</f>
        <v>1</v>
      </c>
      <c r="AJ515" s="6"/>
    </row>
    <row r="516" spans="1:36" x14ac:dyDescent="0.35">
      <c r="A516">
        <v>829824</v>
      </c>
      <c r="B516" s="1">
        <v>42144</v>
      </c>
      <c r="C516">
        <v>2</v>
      </c>
      <c r="D516">
        <v>5</v>
      </c>
      <c r="E516">
        <v>8</v>
      </c>
      <c r="F516" t="s">
        <v>87</v>
      </c>
      <c r="G516">
        <v>2</v>
      </c>
      <c r="H516" t="s">
        <v>25</v>
      </c>
      <c r="I516">
        <v>0</v>
      </c>
      <c r="J516">
        <v>1</v>
      </c>
      <c r="K516">
        <v>0</v>
      </c>
      <c r="L516" t="s">
        <v>21</v>
      </c>
      <c r="M516">
        <v>71</v>
      </c>
      <c r="N516">
        <v>2</v>
      </c>
      <c r="O516">
        <v>110</v>
      </c>
      <c r="P516">
        <v>495</v>
      </c>
      <c r="Q516">
        <v>499</v>
      </c>
      <c r="R516" t="s">
        <v>77</v>
      </c>
      <c r="S516" t="s">
        <v>23</v>
      </c>
      <c r="T516" t="str">
        <f t="shared" si="65"/>
        <v>Maharashtra Cricket Association Stadium</v>
      </c>
      <c r="U516" t="str">
        <f t="shared" si="66"/>
        <v>Pune</v>
      </c>
      <c r="V516" t="str">
        <f t="shared" si="67"/>
        <v>India</v>
      </c>
      <c r="W516">
        <f t="shared" si="68"/>
        <v>2015</v>
      </c>
      <c r="X516">
        <f t="shared" si="69"/>
        <v>5</v>
      </c>
      <c r="Y516" t="str">
        <f>VLOOKUP(C516, Team_Lookup!$A:$C, 2, FALSE)</f>
        <v>Royal Challengers Bangalore</v>
      </c>
      <c r="Z516" t="str">
        <f>VLOOKUP(C516, Team_Lookup!$A:$C, 3, FALSE)</f>
        <v>RCB</v>
      </c>
      <c r="AA516" t="str">
        <f>VLOOKUP(D516, Team_Lookup!$A:$C, 2, FALSE)</f>
        <v>Rajasthan Royals</v>
      </c>
      <c r="AB516" t="str">
        <f>VLOOKUP(G516, Team_Lookup!$A:$C, 2, FALSE)</f>
        <v>Royal Challengers Bangalore</v>
      </c>
      <c r="AC516" t="str">
        <f>VLOOKUP(N516, Team_Lookup!$A:$C, 2, FALSE)</f>
        <v>Royal Challengers Bangalore</v>
      </c>
      <c r="AD516" t="str">
        <f t="shared" si="70"/>
        <v>Standard</v>
      </c>
      <c r="AE516" t="str">
        <f t="shared" si="71"/>
        <v>Defending</v>
      </c>
      <c r="AF516">
        <f t="shared" si="72"/>
        <v>1</v>
      </c>
      <c r="AJ516" s="6"/>
    </row>
    <row r="517" spans="1:36" x14ac:dyDescent="0.35">
      <c r="A517">
        <v>829826</v>
      </c>
      <c r="B517" s="1">
        <v>42146</v>
      </c>
      <c r="C517">
        <v>3</v>
      </c>
      <c r="D517">
        <v>2</v>
      </c>
      <c r="E517">
        <v>8</v>
      </c>
      <c r="F517" t="s">
        <v>80</v>
      </c>
      <c r="G517">
        <v>3</v>
      </c>
      <c r="H517" t="s">
        <v>20</v>
      </c>
      <c r="I517">
        <v>0</v>
      </c>
      <c r="J517">
        <v>1</v>
      </c>
      <c r="K517">
        <v>0</v>
      </c>
      <c r="L517" t="s">
        <v>28</v>
      </c>
      <c r="M517">
        <v>3</v>
      </c>
      <c r="N517">
        <v>3</v>
      </c>
      <c r="O517">
        <v>73</v>
      </c>
      <c r="P517">
        <v>495</v>
      </c>
      <c r="Q517">
        <v>505</v>
      </c>
      <c r="R517" t="s">
        <v>81</v>
      </c>
      <c r="S517" t="s">
        <v>23</v>
      </c>
      <c r="T517" t="str">
        <f t="shared" si="65"/>
        <v>Jsca International Stadium Complex</v>
      </c>
      <c r="U517" t="str">
        <f t="shared" si="66"/>
        <v>Ranchi</v>
      </c>
      <c r="V517" t="str">
        <f t="shared" si="67"/>
        <v>India</v>
      </c>
      <c r="W517">
        <f t="shared" si="68"/>
        <v>2015</v>
      </c>
      <c r="X517">
        <f t="shared" si="69"/>
        <v>5</v>
      </c>
      <c r="Y517" t="str">
        <f>VLOOKUP(C517, Team_Lookup!$A:$C, 2, FALSE)</f>
        <v>Chennai Super Kings</v>
      </c>
      <c r="Z517" t="str">
        <f>VLOOKUP(C517, Team_Lookup!$A:$C, 3, FALSE)</f>
        <v>CSK</v>
      </c>
      <c r="AA517" t="str">
        <f>VLOOKUP(D517, Team_Lookup!$A:$C, 2, FALSE)</f>
        <v>Royal Challengers Bangalore</v>
      </c>
      <c r="AB517" t="str">
        <f>VLOOKUP(G517, Team_Lookup!$A:$C, 2, FALSE)</f>
        <v>Chennai Super Kings</v>
      </c>
      <c r="AC517" t="str">
        <f>VLOOKUP(N517, Team_Lookup!$A:$C, 2, FALSE)</f>
        <v>Chennai Super Kings</v>
      </c>
      <c r="AD517" t="str">
        <f t="shared" si="70"/>
        <v>Standard</v>
      </c>
      <c r="AE517" t="str">
        <f t="shared" si="71"/>
        <v>Chasing</v>
      </c>
      <c r="AF517">
        <f t="shared" si="72"/>
        <v>1</v>
      </c>
      <c r="AJ517" s="6"/>
    </row>
    <row r="518" spans="1:36" x14ac:dyDescent="0.35">
      <c r="A518">
        <v>829828</v>
      </c>
      <c r="B518" s="1">
        <v>42148</v>
      </c>
      <c r="C518">
        <v>7</v>
      </c>
      <c r="D518">
        <v>3</v>
      </c>
      <c r="E518">
        <v>8</v>
      </c>
      <c r="F518" t="s">
        <v>32</v>
      </c>
      <c r="G518">
        <v>3</v>
      </c>
      <c r="H518" t="s">
        <v>20</v>
      </c>
      <c r="I518">
        <v>0</v>
      </c>
      <c r="J518">
        <v>1</v>
      </c>
      <c r="K518">
        <v>0</v>
      </c>
      <c r="L518" t="s">
        <v>21</v>
      </c>
      <c r="M518">
        <v>41</v>
      </c>
      <c r="N518">
        <v>7</v>
      </c>
      <c r="O518">
        <v>57</v>
      </c>
      <c r="P518">
        <v>482</v>
      </c>
      <c r="Q518">
        <v>501</v>
      </c>
      <c r="R518" t="s">
        <v>33</v>
      </c>
      <c r="S518" t="s">
        <v>23</v>
      </c>
      <c r="T518" t="str">
        <f t="shared" si="65"/>
        <v>Eden Gardens</v>
      </c>
      <c r="U518" t="str">
        <f t="shared" si="66"/>
        <v>Kolkata</v>
      </c>
      <c r="V518" t="str">
        <f t="shared" si="67"/>
        <v>India</v>
      </c>
      <c r="W518">
        <f t="shared" si="68"/>
        <v>2015</v>
      </c>
      <c r="X518">
        <f t="shared" si="69"/>
        <v>5</v>
      </c>
      <c r="Y518" t="str">
        <f>VLOOKUP(C518, Team_Lookup!$A:$C, 2, FALSE)</f>
        <v>Mumbai Indians</v>
      </c>
      <c r="Z518" t="str">
        <f>VLOOKUP(C518, Team_Lookup!$A:$C, 3, FALSE)</f>
        <v>MI</v>
      </c>
      <c r="AA518" t="str">
        <f>VLOOKUP(D518, Team_Lookup!$A:$C, 2, FALSE)</f>
        <v>Chennai Super Kings</v>
      </c>
      <c r="AB518" t="str">
        <f>VLOOKUP(G518, Team_Lookup!$A:$C, 2, FALSE)</f>
        <v>Chennai Super Kings</v>
      </c>
      <c r="AC518" t="str">
        <f>VLOOKUP(N518, Team_Lookup!$A:$C, 2, FALSE)</f>
        <v>Mumbai Indians</v>
      </c>
      <c r="AD518" t="str">
        <f t="shared" si="70"/>
        <v>Standard</v>
      </c>
      <c r="AE518" t="str">
        <f t="shared" si="71"/>
        <v>Defending</v>
      </c>
      <c r="AF518">
        <f t="shared" si="72"/>
        <v>0</v>
      </c>
      <c r="AJ518" s="6"/>
    </row>
    <row r="519" spans="1:36" x14ac:dyDescent="0.35">
      <c r="A519">
        <v>980906</v>
      </c>
      <c r="B519" s="1">
        <v>42469</v>
      </c>
      <c r="C519">
        <v>7</v>
      </c>
      <c r="D519">
        <v>12</v>
      </c>
      <c r="E519">
        <v>9</v>
      </c>
      <c r="F519" t="s">
        <v>30</v>
      </c>
      <c r="G519">
        <v>7</v>
      </c>
      <c r="H519" t="s">
        <v>25</v>
      </c>
      <c r="I519">
        <v>0</v>
      </c>
      <c r="J519">
        <v>1</v>
      </c>
      <c r="K519">
        <v>0</v>
      </c>
      <c r="L519" t="s">
        <v>28</v>
      </c>
      <c r="M519">
        <v>9</v>
      </c>
      <c r="N519">
        <v>12</v>
      </c>
      <c r="O519">
        <v>85</v>
      </c>
      <c r="P519">
        <v>482</v>
      </c>
      <c r="Q519">
        <v>498</v>
      </c>
      <c r="R519" t="s">
        <v>31</v>
      </c>
      <c r="S519" t="s">
        <v>23</v>
      </c>
      <c r="T519" t="str">
        <f t="shared" si="65"/>
        <v>Wankhede Stadium</v>
      </c>
      <c r="U519" t="str">
        <f t="shared" si="66"/>
        <v>Mumbai</v>
      </c>
      <c r="V519" t="str">
        <f t="shared" si="67"/>
        <v>India</v>
      </c>
      <c r="W519">
        <f t="shared" si="68"/>
        <v>2016</v>
      </c>
      <c r="X519">
        <f t="shared" si="69"/>
        <v>4</v>
      </c>
      <c r="Y519" t="str">
        <f>VLOOKUP(C519, Team_Lookup!$A:$C, 2, FALSE)</f>
        <v>Mumbai Indians</v>
      </c>
      <c r="Z519" t="str">
        <f>VLOOKUP(C519, Team_Lookup!$A:$C, 3, FALSE)</f>
        <v>MI</v>
      </c>
      <c r="AA519" t="str">
        <f>VLOOKUP(D519, Team_Lookup!$A:$C, 2, FALSE)</f>
        <v>Rising Pune Supergiants</v>
      </c>
      <c r="AB519" t="str">
        <f>VLOOKUP(G519, Team_Lookup!$A:$C, 2, FALSE)</f>
        <v>Mumbai Indians</v>
      </c>
      <c r="AC519" t="str">
        <f>VLOOKUP(N519, Team_Lookup!$A:$C, 2, FALSE)</f>
        <v>Rising Pune Supergiants</v>
      </c>
      <c r="AD519" t="str">
        <f t="shared" si="70"/>
        <v>Standard</v>
      </c>
      <c r="AE519" t="str">
        <f t="shared" si="71"/>
        <v>Chasing</v>
      </c>
      <c r="AF519">
        <f t="shared" si="72"/>
        <v>0</v>
      </c>
      <c r="AJ519" s="6"/>
    </row>
    <row r="520" spans="1:36" x14ac:dyDescent="0.35">
      <c r="A520">
        <v>980908</v>
      </c>
      <c r="B520" s="1">
        <v>42470</v>
      </c>
      <c r="C520">
        <v>1</v>
      </c>
      <c r="D520">
        <v>6</v>
      </c>
      <c r="E520">
        <v>9</v>
      </c>
      <c r="F520" t="s">
        <v>32</v>
      </c>
      <c r="G520">
        <v>1</v>
      </c>
      <c r="H520" t="s">
        <v>20</v>
      </c>
      <c r="I520">
        <v>0</v>
      </c>
      <c r="J520">
        <v>1</v>
      </c>
      <c r="K520">
        <v>0</v>
      </c>
      <c r="L520" t="s">
        <v>28</v>
      </c>
      <c r="M520">
        <v>9</v>
      </c>
      <c r="N520">
        <v>1</v>
      </c>
      <c r="O520">
        <v>334</v>
      </c>
      <c r="P520">
        <v>489</v>
      </c>
      <c r="Q520">
        <v>499</v>
      </c>
      <c r="R520" t="s">
        <v>33</v>
      </c>
      <c r="S520" t="s">
        <v>23</v>
      </c>
      <c r="T520" t="str">
        <f t="shared" si="65"/>
        <v>Eden Gardens</v>
      </c>
      <c r="U520" t="str">
        <f t="shared" si="66"/>
        <v>Kolkata</v>
      </c>
      <c r="V520" t="str">
        <f t="shared" si="67"/>
        <v>India</v>
      </c>
      <c r="W520">
        <f t="shared" si="68"/>
        <v>2016</v>
      </c>
      <c r="X520">
        <f t="shared" si="69"/>
        <v>4</v>
      </c>
      <c r="Y520" t="str">
        <f>VLOOKUP(C520, Team_Lookup!$A:$C, 2, FALSE)</f>
        <v>Kolkata Knight Riders</v>
      </c>
      <c r="Z520" t="str">
        <f>VLOOKUP(C520, Team_Lookup!$A:$C, 3, FALSE)</f>
        <v>KKR</v>
      </c>
      <c r="AA520" t="str">
        <f>VLOOKUP(D520, Team_Lookup!$A:$C, 2, FALSE)</f>
        <v>Delhi Daredevils</v>
      </c>
      <c r="AB520" t="str">
        <f>VLOOKUP(G520, Team_Lookup!$A:$C, 2, FALSE)</f>
        <v>Kolkata Knight Riders</v>
      </c>
      <c r="AC520" t="str">
        <f>VLOOKUP(N520, Team_Lookup!$A:$C, 2, FALSE)</f>
        <v>Kolkata Knight Riders</v>
      </c>
      <c r="AD520" t="str">
        <f t="shared" si="70"/>
        <v>Standard</v>
      </c>
      <c r="AE520" t="str">
        <f t="shared" si="71"/>
        <v>Chasing</v>
      </c>
      <c r="AF520">
        <f t="shared" si="72"/>
        <v>1</v>
      </c>
      <c r="AJ520" s="6"/>
    </row>
    <row r="521" spans="1:36" x14ac:dyDescent="0.35">
      <c r="A521">
        <v>980910</v>
      </c>
      <c r="B521" s="1">
        <v>42471</v>
      </c>
      <c r="C521">
        <v>4</v>
      </c>
      <c r="D521">
        <v>13</v>
      </c>
      <c r="E521">
        <v>9</v>
      </c>
      <c r="F521" t="s">
        <v>88</v>
      </c>
      <c r="G521">
        <v>13</v>
      </c>
      <c r="H521" t="s">
        <v>20</v>
      </c>
      <c r="I521">
        <v>0</v>
      </c>
      <c r="J521">
        <v>1</v>
      </c>
      <c r="K521">
        <v>0</v>
      </c>
      <c r="L521" t="s">
        <v>28</v>
      </c>
      <c r="M521">
        <v>5</v>
      </c>
      <c r="N521">
        <v>13</v>
      </c>
      <c r="O521">
        <v>254</v>
      </c>
      <c r="P521">
        <v>495</v>
      </c>
      <c r="Q521">
        <v>496</v>
      </c>
      <c r="R521" t="s">
        <v>26</v>
      </c>
      <c r="S521" t="s">
        <v>23</v>
      </c>
      <c r="T521" t="str">
        <f t="shared" si="65"/>
        <v>Punjab Cricket Association Is Bindra Stadium, Mohali</v>
      </c>
      <c r="U521" t="str">
        <f t="shared" si="66"/>
        <v>Chandigarh</v>
      </c>
      <c r="V521" t="str">
        <f t="shared" si="67"/>
        <v>India</v>
      </c>
      <c r="W521">
        <f t="shared" si="68"/>
        <v>2016</v>
      </c>
      <c r="X521">
        <f t="shared" si="69"/>
        <v>4</v>
      </c>
      <c r="Y521" t="str">
        <f>VLOOKUP(C521, Team_Lookup!$A:$C, 2, FALSE)</f>
        <v>Kings XI Punjab</v>
      </c>
      <c r="Z521" t="str">
        <f>VLOOKUP(C521, Team_Lookup!$A:$C, 3, FALSE)</f>
        <v>KXIP</v>
      </c>
      <c r="AA521" t="str">
        <f>VLOOKUP(D521, Team_Lookup!$A:$C, 2, FALSE)</f>
        <v>Gujarat Lions</v>
      </c>
      <c r="AB521" t="str">
        <f>VLOOKUP(G521, Team_Lookup!$A:$C, 2, FALSE)</f>
        <v>Gujarat Lions</v>
      </c>
      <c r="AC521" t="str">
        <f>VLOOKUP(N521, Team_Lookup!$A:$C, 2, FALSE)</f>
        <v>Gujarat Lions</v>
      </c>
      <c r="AD521" t="str">
        <f t="shared" si="70"/>
        <v>Standard</v>
      </c>
      <c r="AE521" t="str">
        <f t="shared" si="71"/>
        <v>Chasing</v>
      </c>
      <c r="AF521">
        <f t="shared" si="72"/>
        <v>1</v>
      </c>
      <c r="AJ521" s="6"/>
    </row>
    <row r="522" spans="1:36" x14ac:dyDescent="0.35">
      <c r="A522">
        <v>980912</v>
      </c>
      <c r="B522" s="1">
        <v>42472</v>
      </c>
      <c r="C522">
        <v>2</v>
      </c>
      <c r="D522">
        <v>11</v>
      </c>
      <c r="E522">
        <v>9</v>
      </c>
      <c r="F522" t="s">
        <v>19</v>
      </c>
      <c r="G522">
        <v>11</v>
      </c>
      <c r="H522" t="s">
        <v>20</v>
      </c>
      <c r="I522">
        <v>0</v>
      </c>
      <c r="J522">
        <v>1</v>
      </c>
      <c r="K522">
        <v>0</v>
      </c>
      <c r="L522" t="s">
        <v>21</v>
      </c>
      <c r="M522">
        <v>45</v>
      </c>
      <c r="N522">
        <v>2</v>
      </c>
      <c r="O522">
        <v>110</v>
      </c>
      <c r="P522">
        <v>482</v>
      </c>
      <c r="Q522">
        <v>521</v>
      </c>
      <c r="R522" t="s">
        <v>22</v>
      </c>
      <c r="S522" t="s">
        <v>23</v>
      </c>
      <c r="T522" t="str">
        <f t="shared" si="65"/>
        <v>M Chinnaswamy Stadium</v>
      </c>
      <c r="U522" t="str">
        <f t="shared" si="66"/>
        <v>Bangalore</v>
      </c>
      <c r="V522" t="str">
        <f t="shared" si="67"/>
        <v>India</v>
      </c>
      <c r="W522">
        <f t="shared" si="68"/>
        <v>2016</v>
      </c>
      <c r="X522">
        <f t="shared" si="69"/>
        <v>4</v>
      </c>
      <c r="Y522" t="str">
        <f>VLOOKUP(C522, Team_Lookup!$A:$C, 2, FALSE)</f>
        <v>Royal Challengers Bangalore</v>
      </c>
      <c r="Z522" t="str">
        <f>VLOOKUP(C522, Team_Lookup!$A:$C, 3, FALSE)</f>
        <v>RCB</v>
      </c>
      <c r="AA522" t="str">
        <f>VLOOKUP(D522, Team_Lookup!$A:$C, 2, FALSE)</f>
        <v>Sunrisers Hyderabad</v>
      </c>
      <c r="AB522" t="str">
        <f>VLOOKUP(G522, Team_Lookup!$A:$C, 2, FALSE)</f>
        <v>Sunrisers Hyderabad</v>
      </c>
      <c r="AC522" t="str">
        <f>VLOOKUP(N522, Team_Lookup!$A:$C, 2, FALSE)</f>
        <v>Royal Challengers Bangalore</v>
      </c>
      <c r="AD522" t="str">
        <f t="shared" si="70"/>
        <v>Standard</v>
      </c>
      <c r="AE522" t="str">
        <f t="shared" si="71"/>
        <v>Defending</v>
      </c>
      <c r="AF522">
        <f t="shared" si="72"/>
        <v>0</v>
      </c>
      <c r="AJ522" s="6"/>
    </row>
    <row r="523" spans="1:36" x14ac:dyDescent="0.35">
      <c r="A523">
        <v>980914</v>
      </c>
      <c r="B523" s="1">
        <v>42473</v>
      </c>
      <c r="C523">
        <v>1</v>
      </c>
      <c r="D523">
        <v>7</v>
      </c>
      <c r="E523">
        <v>9</v>
      </c>
      <c r="F523" t="s">
        <v>32</v>
      </c>
      <c r="G523">
        <v>7</v>
      </c>
      <c r="H523" t="s">
        <v>20</v>
      </c>
      <c r="I523">
        <v>0</v>
      </c>
      <c r="J523">
        <v>1</v>
      </c>
      <c r="K523">
        <v>0</v>
      </c>
      <c r="L523" t="s">
        <v>28</v>
      </c>
      <c r="M523">
        <v>6</v>
      </c>
      <c r="N523">
        <v>7</v>
      </c>
      <c r="O523">
        <v>57</v>
      </c>
      <c r="P523">
        <v>507</v>
      </c>
      <c r="Q523">
        <v>489</v>
      </c>
      <c r="R523" t="s">
        <v>33</v>
      </c>
      <c r="S523" t="s">
        <v>23</v>
      </c>
      <c r="T523" t="str">
        <f t="shared" si="65"/>
        <v>Eden Gardens</v>
      </c>
      <c r="U523" t="str">
        <f t="shared" si="66"/>
        <v>Kolkata</v>
      </c>
      <c r="V523" t="str">
        <f t="shared" si="67"/>
        <v>India</v>
      </c>
      <c r="W523">
        <f t="shared" si="68"/>
        <v>2016</v>
      </c>
      <c r="X523">
        <f t="shared" si="69"/>
        <v>4</v>
      </c>
      <c r="Y523" t="str">
        <f>VLOOKUP(C523, Team_Lookup!$A:$C, 2, FALSE)</f>
        <v>Kolkata Knight Riders</v>
      </c>
      <c r="Z523" t="str">
        <f>VLOOKUP(C523, Team_Lookup!$A:$C, 3, FALSE)</f>
        <v>KKR</v>
      </c>
      <c r="AA523" t="str">
        <f>VLOOKUP(D523, Team_Lookup!$A:$C, 2, FALSE)</f>
        <v>Mumbai Indians</v>
      </c>
      <c r="AB523" t="str">
        <f>VLOOKUP(G523, Team_Lookup!$A:$C, 2, FALSE)</f>
        <v>Mumbai Indians</v>
      </c>
      <c r="AC523" t="str">
        <f>VLOOKUP(N523, Team_Lookup!$A:$C, 2, FALSE)</f>
        <v>Mumbai Indians</v>
      </c>
      <c r="AD523" t="str">
        <f t="shared" si="70"/>
        <v>Standard</v>
      </c>
      <c r="AE523" t="str">
        <f t="shared" si="71"/>
        <v>Chasing</v>
      </c>
      <c r="AF523">
        <f t="shared" si="72"/>
        <v>1</v>
      </c>
      <c r="AJ523" s="6"/>
    </row>
    <row r="524" spans="1:36" x14ac:dyDescent="0.35">
      <c r="A524">
        <v>980916</v>
      </c>
      <c r="B524" s="1">
        <v>42474</v>
      </c>
      <c r="C524">
        <v>13</v>
      </c>
      <c r="D524">
        <v>12</v>
      </c>
      <c r="E524">
        <v>9</v>
      </c>
      <c r="F524" t="s">
        <v>89</v>
      </c>
      <c r="G524">
        <v>12</v>
      </c>
      <c r="H524" t="s">
        <v>25</v>
      </c>
      <c r="I524">
        <v>0</v>
      </c>
      <c r="J524">
        <v>1</v>
      </c>
      <c r="K524">
        <v>0</v>
      </c>
      <c r="L524" t="s">
        <v>28</v>
      </c>
      <c r="M524">
        <v>7</v>
      </c>
      <c r="N524">
        <v>13</v>
      </c>
      <c r="O524">
        <v>254</v>
      </c>
      <c r="P524">
        <v>496</v>
      </c>
      <c r="Q524">
        <v>498</v>
      </c>
      <c r="R524" t="s">
        <v>90</v>
      </c>
      <c r="S524" t="s">
        <v>23</v>
      </c>
      <c r="T524" t="str">
        <f t="shared" si="65"/>
        <v>Saurashtra Cricket Association Stadium</v>
      </c>
      <c r="U524" t="str">
        <f t="shared" si="66"/>
        <v>Rajkot</v>
      </c>
      <c r="V524" t="str">
        <f t="shared" si="67"/>
        <v>India</v>
      </c>
      <c r="W524">
        <f t="shared" si="68"/>
        <v>2016</v>
      </c>
      <c r="X524">
        <f t="shared" si="69"/>
        <v>4</v>
      </c>
      <c r="Y524" t="str">
        <f>VLOOKUP(C524, Team_Lookup!$A:$C, 2, FALSE)</f>
        <v>Gujarat Lions</v>
      </c>
      <c r="Z524" t="str">
        <f>VLOOKUP(C524, Team_Lookup!$A:$C, 3, FALSE)</f>
        <v>GL</v>
      </c>
      <c r="AA524" t="str">
        <f>VLOOKUP(D524, Team_Lookup!$A:$C, 2, FALSE)</f>
        <v>Rising Pune Supergiants</v>
      </c>
      <c r="AB524" t="str">
        <f>VLOOKUP(G524, Team_Lookup!$A:$C, 2, FALSE)</f>
        <v>Rising Pune Supergiants</v>
      </c>
      <c r="AC524" t="str">
        <f>VLOOKUP(N524, Team_Lookup!$A:$C, 2, FALSE)</f>
        <v>Gujarat Lions</v>
      </c>
      <c r="AD524" t="str">
        <f t="shared" si="70"/>
        <v>Standard</v>
      </c>
      <c r="AE524" t="str">
        <f t="shared" si="71"/>
        <v>Chasing</v>
      </c>
      <c r="AF524">
        <f t="shared" si="72"/>
        <v>0</v>
      </c>
      <c r="AJ524" s="6"/>
    </row>
    <row r="525" spans="1:36" x14ac:dyDescent="0.35">
      <c r="A525">
        <v>980918</v>
      </c>
      <c r="B525" s="1">
        <v>42475</v>
      </c>
      <c r="C525">
        <v>6</v>
      </c>
      <c r="D525">
        <v>4</v>
      </c>
      <c r="E525">
        <v>9</v>
      </c>
      <c r="F525" t="s">
        <v>27</v>
      </c>
      <c r="G525">
        <v>6</v>
      </c>
      <c r="H525" t="s">
        <v>20</v>
      </c>
      <c r="I525">
        <v>0</v>
      </c>
      <c r="J525">
        <v>1</v>
      </c>
      <c r="K525">
        <v>0</v>
      </c>
      <c r="L525" t="s">
        <v>28</v>
      </c>
      <c r="M525">
        <v>8</v>
      </c>
      <c r="N525">
        <v>6</v>
      </c>
      <c r="O525">
        <v>136</v>
      </c>
      <c r="P525">
        <v>489</v>
      </c>
      <c r="Q525">
        <v>499</v>
      </c>
      <c r="R525" t="s">
        <v>29</v>
      </c>
      <c r="S525" t="s">
        <v>23</v>
      </c>
      <c r="T525" t="str">
        <f t="shared" si="65"/>
        <v>Feroz Shah Kotla</v>
      </c>
      <c r="U525" t="str">
        <f t="shared" si="66"/>
        <v>Delhi</v>
      </c>
      <c r="V525" t="str">
        <f t="shared" si="67"/>
        <v>India</v>
      </c>
      <c r="W525">
        <f t="shared" si="68"/>
        <v>2016</v>
      </c>
      <c r="X525">
        <f t="shared" si="69"/>
        <v>4</v>
      </c>
      <c r="Y525" t="str">
        <f>VLOOKUP(C525, Team_Lookup!$A:$C, 2, FALSE)</f>
        <v>Delhi Daredevils</v>
      </c>
      <c r="Z525" t="str">
        <f>VLOOKUP(C525, Team_Lookup!$A:$C, 3, FALSE)</f>
        <v>DD</v>
      </c>
      <c r="AA525" t="str">
        <f>VLOOKUP(D525, Team_Lookup!$A:$C, 2, FALSE)</f>
        <v>Kings XI Punjab</v>
      </c>
      <c r="AB525" t="str">
        <f>VLOOKUP(G525, Team_Lookup!$A:$C, 2, FALSE)</f>
        <v>Delhi Daredevils</v>
      </c>
      <c r="AC525" t="str">
        <f>VLOOKUP(N525, Team_Lookup!$A:$C, 2, FALSE)</f>
        <v>Delhi Daredevils</v>
      </c>
      <c r="AD525" t="str">
        <f t="shared" si="70"/>
        <v>Standard</v>
      </c>
      <c r="AE525" t="str">
        <f t="shared" si="71"/>
        <v>Chasing</v>
      </c>
      <c r="AF525">
        <f t="shared" si="72"/>
        <v>1</v>
      </c>
      <c r="AJ525" s="6"/>
    </row>
    <row r="526" spans="1:36" x14ac:dyDescent="0.35">
      <c r="A526">
        <v>980920</v>
      </c>
      <c r="B526" s="1">
        <v>42476</v>
      </c>
      <c r="C526">
        <v>11</v>
      </c>
      <c r="D526">
        <v>1</v>
      </c>
      <c r="E526">
        <v>9</v>
      </c>
      <c r="F526" t="s">
        <v>36</v>
      </c>
      <c r="G526">
        <v>11</v>
      </c>
      <c r="H526" t="s">
        <v>25</v>
      </c>
      <c r="I526">
        <v>0</v>
      </c>
      <c r="J526">
        <v>1</v>
      </c>
      <c r="K526">
        <v>0</v>
      </c>
      <c r="L526" t="s">
        <v>28</v>
      </c>
      <c r="M526">
        <v>8</v>
      </c>
      <c r="N526">
        <v>1</v>
      </c>
      <c r="O526">
        <v>40</v>
      </c>
      <c r="P526">
        <v>495</v>
      </c>
      <c r="Q526">
        <v>498</v>
      </c>
      <c r="R526" t="s">
        <v>37</v>
      </c>
      <c r="S526" t="s">
        <v>23</v>
      </c>
      <c r="T526" t="str">
        <f t="shared" si="65"/>
        <v>Rajiv Gandhi International Stadium, Uppal</v>
      </c>
      <c r="U526" t="str">
        <f t="shared" si="66"/>
        <v>Hyderabad</v>
      </c>
      <c r="V526" t="str">
        <f t="shared" si="67"/>
        <v>India</v>
      </c>
      <c r="W526">
        <f t="shared" si="68"/>
        <v>2016</v>
      </c>
      <c r="X526">
        <f t="shared" si="69"/>
        <v>4</v>
      </c>
      <c r="Y526" t="str">
        <f>VLOOKUP(C526, Team_Lookup!$A:$C, 2, FALSE)</f>
        <v>Sunrisers Hyderabad</v>
      </c>
      <c r="Z526" t="str">
        <f>VLOOKUP(C526, Team_Lookup!$A:$C, 3, FALSE)</f>
        <v>SRH</v>
      </c>
      <c r="AA526" t="str">
        <f>VLOOKUP(D526, Team_Lookup!$A:$C, 2, FALSE)</f>
        <v>Kolkata Knight Riders</v>
      </c>
      <c r="AB526" t="str">
        <f>VLOOKUP(G526, Team_Lookup!$A:$C, 2, FALSE)</f>
        <v>Sunrisers Hyderabad</v>
      </c>
      <c r="AC526" t="str">
        <f>VLOOKUP(N526, Team_Lookup!$A:$C, 2, FALSE)</f>
        <v>Kolkata Knight Riders</v>
      </c>
      <c r="AD526" t="str">
        <f t="shared" si="70"/>
        <v>Standard</v>
      </c>
      <c r="AE526" t="str">
        <f t="shared" si="71"/>
        <v>Chasing</v>
      </c>
      <c r="AF526">
        <f t="shared" si="72"/>
        <v>0</v>
      </c>
      <c r="AJ526" s="6"/>
    </row>
    <row r="527" spans="1:36" x14ac:dyDescent="0.35">
      <c r="A527">
        <v>980922</v>
      </c>
      <c r="B527" s="1">
        <v>42476</v>
      </c>
      <c r="C527">
        <v>7</v>
      </c>
      <c r="D527">
        <v>13</v>
      </c>
      <c r="E527">
        <v>9</v>
      </c>
      <c r="F527" t="s">
        <v>30</v>
      </c>
      <c r="G527">
        <v>13</v>
      </c>
      <c r="H527" t="s">
        <v>20</v>
      </c>
      <c r="I527">
        <v>0</v>
      </c>
      <c r="J527">
        <v>1</v>
      </c>
      <c r="K527">
        <v>0</v>
      </c>
      <c r="L527" t="s">
        <v>28</v>
      </c>
      <c r="M527">
        <v>3</v>
      </c>
      <c r="N527">
        <v>13</v>
      </c>
      <c r="O527">
        <v>254</v>
      </c>
      <c r="P527">
        <v>482</v>
      </c>
      <c r="Q527">
        <v>521</v>
      </c>
      <c r="R527" t="s">
        <v>31</v>
      </c>
      <c r="S527" t="s">
        <v>23</v>
      </c>
      <c r="T527" t="str">
        <f t="shared" si="65"/>
        <v>Wankhede Stadium</v>
      </c>
      <c r="U527" t="str">
        <f t="shared" si="66"/>
        <v>Mumbai</v>
      </c>
      <c r="V527" t="str">
        <f t="shared" si="67"/>
        <v>India</v>
      </c>
      <c r="W527">
        <f t="shared" si="68"/>
        <v>2016</v>
      </c>
      <c r="X527">
        <f t="shared" si="69"/>
        <v>4</v>
      </c>
      <c r="Y527" t="str">
        <f>VLOOKUP(C527, Team_Lookup!$A:$C, 2, FALSE)</f>
        <v>Mumbai Indians</v>
      </c>
      <c r="Z527" t="str">
        <f>VLOOKUP(C527, Team_Lookup!$A:$C, 3, FALSE)</f>
        <v>MI</v>
      </c>
      <c r="AA527" t="str">
        <f>VLOOKUP(D527, Team_Lookup!$A:$C, 2, FALSE)</f>
        <v>Gujarat Lions</v>
      </c>
      <c r="AB527" t="str">
        <f>VLOOKUP(G527, Team_Lookup!$A:$C, 2, FALSE)</f>
        <v>Gujarat Lions</v>
      </c>
      <c r="AC527" t="str">
        <f>VLOOKUP(N527, Team_Lookup!$A:$C, 2, FALSE)</f>
        <v>Gujarat Lions</v>
      </c>
      <c r="AD527" t="str">
        <f t="shared" si="70"/>
        <v>Standard</v>
      </c>
      <c r="AE527" t="str">
        <f t="shared" si="71"/>
        <v>Chasing</v>
      </c>
      <c r="AF527">
        <f t="shared" si="72"/>
        <v>1</v>
      </c>
      <c r="AJ527" s="6"/>
    </row>
    <row r="528" spans="1:36" x14ac:dyDescent="0.35">
      <c r="A528">
        <v>980924</v>
      </c>
      <c r="B528" s="1">
        <v>42477</v>
      </c>
      <c r="C528">
        <v>4</v>
      </c>
      <c r="D528">
        <v>12</v>
      </c>
      <c r="E528">
        <v>9</v>
      </c>
      <c r="F528" t="s">
        <v>88</v>
      </c>
      <c r="G528">
        <v>12</v>
      </c>
      <c r="H528" t="s">
        <v>25</v>
      </c>
      <c r="I528">
        <v>0</v>
      </c>
      <c r="J528">
        <v>1</v>
      </c>
      <c r="K528">
        <v>0</v>
      </c>
      <c r="L528" t="s">
        <v>28</v>
      </c>
      <c r="M528">
        <v>6</v>
      </c>
      <c r="N528">
        <v>4</v>
      </c>
      <c r="O528">
        <v>345</v>
      </c>
      <c r="P528">
        <v>489</v>
      </c>
      <c r="Q528">
        <v>499</v>
      </c>
      <c r="R528" t="s">
        <v>26</v>
      </c>
      <c r="S528" t="s">
        <v>23</v>
      </c>
      <c r="T528" t="str">
        <f t="shared" si="65"/>
        <v>Punjab Cricket Association Is Bindra Stadium, Mohali</v>
      </c>
      <c r="U528" t="str">
        <f t="shared" si="66"/>
        <v>Chandigarh</v>
      </c>
      <c r="V528" t="str">
        <f t="shared" si="67"/>
        <v>India</v>
      </c>
      <c r="W528">
        <f t="shared" si="68"/>
        <v>2016</v>
      </c>
      <c r="X528">
        <f t="shared" si="69"/>
        <v>4</v>
      </c>
      <c r="Y528" t="str">
        <f>VLOOKUP(C528, Team_Lookup!$A:$C, 2, FALSE)</f>
        <v>Kings XI Punjab</v>
      </c>
      <c r="Z528" t="str">
        <f>VLOOKUP(C528, Team_Lookup!$A:$C, 3, FALSE)</f>
        <v>KXIP</v>
      </c>
      <c r="AA528" t="str">
        <f>VLOOKUP(D528, Team_Lookup!$A:$C, 2, FALSE)</f>
        <v>Rising Pune Supergiants</v>
      </c>
      <c r="AB528" t="str">
        <f>VLOOKUP(G528, Team_Lookup!$A:$C, 2, FALSE)</f>
        <v>Rising Pune Supergiants</v>
      </c>
      <c r="AC528" t="str">
        <f>VLOOKUP(N528, Team_Lookup!$A:$C, 2, FALSE)</f>
        <v>Kings XI Punjab</v>
      </c>
      <c r="AD528" t="str">
        <f t="shared" si="70"/>
        <v>Standard</v>
      </c>
      <c r="AE528" t="str">
        <f t="shared" si="71"/>
        <v>Chasing</v>
      </c>
      <c r="AF528">
        <f t="shared" si="72"/>
        <v>0</v>
      </c>
      <c r="AJ528" s="6"/>
    </row>
    <row r="529" spans="1:36" x14ac:dyDescent="0.35">
      <c r="A529">
        <v>980926</v>
      </c>
      <c r="B529" s="1">
        <v>42477</v>
      </c>
      <c r="C529">
        <v>2</v>
      </c>
      <c r="D529">
        <v>6</v>
      </c>
      <c r="E529">
        <v>9</v>
      </c>
      <c r="F529" t="s">
        <v>19</v>
      </c>
      <c r="G529">
        <v>6</v>
      </c>
      <c r="H529" t="s">
        <v>20</v>
      </c>
      <c r="I529">
        <v>0</v>
      </c>
      <c r="J529">
        <v>1</v>
      </c>
      <c r="K529">
        <v>0</v>
      </c>
      <c r="L529" t="s">
        <v>28</v>
      </c>
      <c r="M529">
        <v>7</v>
      </c>
      <c r="N529">
        <v>6</v>
      </c>
      <c r="O529">
        <v>355</v>
      </c>
      <c r="P529">
        <v>496</v>
      </c>
      <c r="Q529">
        <v>511</v>
      </c>
      <c r="R529" t="s">
        <v>22</v>
      </c>
      <c r="S529" t="s">
        <v>23</v>
      </c>
      <c r="T529" t="str">
        <f t="shared" si="65"/>
        <v>M Chinnaswamy Stadium</v>
      </c>
      <c r="U529" t="str">
        <f t="shared" si="66"/>
        <v>Bangalore</v>
      </c>
      <c r="V529" t="str">
        <f t="shared" si="67"/>
        <v>India</v>
      </c>
      <c r="W529">
        <f t="shared" si="68"/>
        <v>2016</v>
      </c>
      <c r="X529">
        <f t="shared" si="69"/>
        <v>4</v>
      </c>
      <c r="Y529" t="str">
        <f>VLOOKUP(C529, Team_Lookup!$A:$C, 2, FALSE)</f>
        <v>Royal Challengers Bangalore</v>
      </c>
      <c r="Z529" t="str">
        <f>VLOOKUP(C529, Team_Lookup!$A:$C, 3, FALSE)</f>
        <v>RCB</v>
      </c>
      <c r="AA529" t="str">
        <f>VLOOKUP(D529, Team_Lookup!$A:$C, 2, FALSE)</f>
        <v>Delhi Daredevils</v>
      </c>
      <c r="AB529" t="str">
        <f>VLOOKUP(G529, Team_Lookup!$A:$C, 2, FALSE)</f>
        <v>Delhi Daredevils</v>
      </c>
      <c r="AC529" t="str">
        <f>VLOOKUP(N529, Team_Lookup!$A:$C, 2, FALSE)</f>
        <v>Delhi Daredevils</v>
      </c>
      <c r="AD529" t="str">
        <f t="shared" si="70"/>
        <v>Standard</v>
      </c>
      <c r="AE529" t="str">
        <f t="shared" si="71"/>
        <v>Chasing</v>
      </c>
      <c r="AF529">
        <f t="shared" si="72"/>
        <v>1</v>
      </c>
      <c r="AJ529" s="6"/>
    </row>
    <row r="530" spans="1:36" x14ac:dyDescent="0.35">
      <c r="A530">
        <v>980928</v>
      </c>
      <c r="B530" s="1">
        <v>42478</v>
      </c>
      <c r="C530">
        <v>11</v>
      </c>
      <c r="D530">
        <v>7</v>
      </c>
      <c r="E530">
        <v>9</v>
      </c>
      <c r="F530" t="s">
        <v>36</v>
      </c>
      <c r="G530">
        <v>11</v>
      </c>
      <c r="H530" t="s">
        <v>20</v>
      </c>
      <c r="I530">
        <v>0</v>
      </c>
      <c r="J530">
        <v>1</v>
      </c>
      <c r="K530">
        <v>0</v>
      </c>
      <c r="L530" t="s">
        <v>28</v>
      </c>
      <c r="M530">
        <v>7</v>
      </c>
      <c r="N530">
        <v>11</v>
      </c>
      <c r="O530">
        <v>187</v>
      </c>
      <c r="P530">
        <v>482</v>
      </c>
      <c r="Q530">
        <v>521</v>
      </c>
      <c r="R530" t="s">
        <v>37</v>
      </c>
      <c r="S530" t="s">
        <v>23</v>
      </c>
      <c r="T530" t="str">
        <f t="shared" si="65"/>
        <v>Rajiv Gandhi International Stadium, Uppal</v>
      </c>
      <c r="U530" t="str">
        <f t="shared" si="66"/>
        <v>Hyderabad</v>
      </c>
      <c r="V530" t="str">
        <f t="shared" si="67"/>
        <v>India</v>
      </c>
      <c r="W530">
        <f t="shared" si="68"/>
        <v>2016</v>
      </c>
      <c r="X530">
        <f t="shared" si="69"/>
        <v>4</v>
      </c>
      <c r="Y530" t="str">
        <f>VLOOKUP(C530, Team_Lookup!$A:$C, 2, FALSE)</f>
        <v>Sunrisers Hyderabad</v>
      </c>
      <c r="Z530" t="str">
        <f>VLOOKUP(C530, Team_Lookup!$A:$C, 3, FALSE)</f>
        <v>SRH</v>
      </c>
      <c r="AA530" t="str">
        <f>VLOOKUP(D530, Team_Lookup!$A:$C, 2, FALSE)</f>
        <v>Mumbai Indians</v>
      </c>
      <c r="AB530" t="str">
        <f>VLOOKUP(G530, Team_Lookup!$A:$C, 2, FALSE)</f>
        <v>Sunrisers Hyderabad</v>
      </c>
      <c r="AC530" t="str">
        <f>VLOOKUP(N530, Team_Lookup!$A:$C, 2, FALSE)</f>
        <v>Sunrisers Hyderabad</v>
      </c>
      <c r="AD530" t="str">
        <f t="shared" si="70"/>
        <v>Standard</v>
      </c>
      <c r="AE530" t="str">
        <f t="shared" si="71"/>
        <v>Chasing</v>
      </c>
      <c r="AF530">
        <f t="shared" si="72"/>
        <v>1</v>
      </c>
      <c r="AJ530" s="6"/>
    </row>
    <row r="531" spans="1:36" x14ac:dyDescent="0.35">
      <c r="A531">
        <v>980930</v>
      </c>
      <c r="B531" s="1">
        <v>42479</v>
      </c>
      <c r="C531">
        <v>4</v>
      </c>
      <c r="D531">
        <v>1</v>
      </c>
      <c r="E531">
        <v>9</v>
      </c>
      <c r="F531" t="s">
        <v>88</v>
      </c>
      <c r="G531">
        <v>1</v>
      </c>
      <c r="H531" t="s">
        <v>20</v>
      </c>
      <c r="I531">
        <v>0</v>
      </c>
      <c r="J531">
        <v>1</v>
      </c>
      <c r="K531">
        <v>0</v>
      </c>
      <c r="L531" t="s">
        <v>28</v>
      </c>
      <c r="M531">
        <v>6</v>
      </c>
      <c r="N531">
        <v>1</v>
      </c>
      <c r="O531">
        <v>46</v>
      </c>
      <c r="P531">
        <v>489</v>
      </c>
      <c r="Q531">
        <v>499</v>
      </c>
      <c r="R531" t="s">
        <v>26</v>
      </c>
      <c r="S531" t="s">
        <v>23</v>
      </c>
      <c r="T531" t="str">
        <f t="shared" si="65"/>
        <v>Punjab Cricket Association Is Bindra Stadium, Mohali</v>
      </c>
      <c r="U531" t="str">
        <f t="shared" si="66"/>
        <v>Chandigarh</v>
      </c>
      <c r="V531" t="str">
        <f t="shared" si="67"/>
        <v>India</v>
      </c>
      <c r="W531">
        <f t="shared" si="68"/>
        <v>2016</v>
      </c>
      <c r="X531">
        <f t="shared" si="69"/>
        <v>4</v>
      </c>
      <c r="Y531" t="str">
        <f>VLOOKUP(C531, Team_Lookup!$A:$C, 2, FALSE)</f>
        <v>Kings XI Punjab</v>
      </c>
      <c r="Z531" t="str">
        <f>VLOOKUP(C531, Team_Lookup!$A:$C, 3, FALSE)</f>
        <v>KXIP</v>
      </c>
      <c r="AA531" t="str">
        <f>VLOOKUP(D531, Team_Lookup!$A:$C, 2, FALSE)</f>
        <v>Kolkata Knight Riders</v>
      </c>
      <c r="AB531" t="str">
        <f>VLOOKUP(G531, Team_Lookup!$A:$C, 2, FALSE)</f>
        <v>Kolkata Knight Riders</v>
      </c>
      <c r="AC531" t="str">
        <f>VLOOKUP(N531, Team_Lookup!$A:$C, 2, FALSE)</f>
        <v>Kolkata Knight Riders</v>
      </c>
      <c r="AD531" t="str">
        <f t="shared" si="70"/>
        <v>Standard</v>
      </c>
      <c r="AE531" t="str">
        <f t="shared" si="71"/>
        <v>Chasing</v>
      </c>
      <c r="AF531">
        <f t="shared" si="72"/>
        <v>1</v>
      </c>
      <c r="AJ531" s="6"/>
    </row>
    <row r="532" spans="1:36" x14ac:dyDescent="0.35">
      <c r="A532">
        <v>980932</v>
      </c>
      <c r="B532" s="1">
        <v>42480</v>
      </c>
      <c r="C532">
        <v>7</v>
      </c>
      <c r="D532">
        <v>2</v>
      </c>
      <c r="E532">
        <v>9</v>
      </c>
      <c r="F532" t="s">
        <v>30</v>
      </c>
      <c r="G532">
        <v>7</v>
      </c>
      <c r="H532" t="s">
        <v>20</v>
      </c>
      <c r="I532">
        <v>0</v>
      </c>
      <c r="J532">
        <v>1</v>
      </c>
      <c r="K532">
        <v>0</v>
      </c>
      <c r="L532" t="s">
        <v>28</v>
      </c>
      <c r="M532">
        <v>6</v>
      </c>
      <c r="N532">
        <v>7</v>
      </c>
      <c r="O532">
        <v>57</v>
      </c>
      <c r="P532">
        <v>495</v>
      </c>
      <c r="Q532">
        <v>498</v>
      </c>
      <c r="R532" t="s">
        <v>31</v>
      </c>
      <c r="S532" t="s">
        <v>23</v>
      </c>
      <c r="T532" t="str">
        <f t="shared" si="65"/>
        <v>Wankhede Stadium</v>
      </c>
      <c r="U532" t="str">
        <f t="shared" si="66"/>
        <v>Mumbai</v>
      </c>
      <c r="V532" t="str">
        <f t="shared" si="67"/>
        <v>India</v>
      </c>
      <c r="W532">
        <f t="shared" si="68"/>
        <v>2016</v>
      </c>
      <c r="X532">
        <f t="shared" si="69"/>
        <v>4</v>
      </c>
      <c r="Y532" t="str">
        <f>VLOOKUP(C532, Team_Lookup!$A:$C, 2, FALSE)</f>
        <v>Mumbai Indians</v>
      </c>
      <c r="Z532" t="str">
        <f>VLOOKUP(C532, Team_Lookup!$A:$C, 3, FALSE)</f>
        <v>MI</v>
      </c>
      <c r="AA532" t="str">
        <f>VLOOKUP(D532, Team_Lookup!$A:$C, 2, FALSE)</f>
        <v>Royal Challengers Bangalore</v>
      </c>
      <c r="AB532" t="str">
        <f>VLOOKUP(G532, Team_Lookup!$A:$C, 2, FALSE)</f>
        <v>Mumbai Indians</v>
      </c>
      <c r="AC532" t="str">
        <f>VLOOKUP(N532, Team_Lookup!$A:$C, 2, FALSE)</f>
        <v>Mumbai Indians</v>
      </c>
      <c r="AD532" t="str">
        <f t="shared" si="70"/>
        <v>Standard</v>
      </c>
      <c r="AE532" t="str">
        <f t="shared" si="71"/>
        <v>Chasing</v>
      </c>
      <c r="AF532">
        <f t="shared" si="72"/>
        <v>1</v>
      </c>
      <c r="AJ532" s="6"/>
    </row>
    <row r="533" spans="1:36" x14ac:dyDescent="0.35">
      <c r="A533">
        <v>980934</v>
      </c>
      <c r="B533" s="1">
        <v>42481</v>
      </c>
      <c r="C533">
        <v>13</v>
      </c>
      <c r="D533">
        <v>11</v>
      </c>
      <c r="E533">
        <v>9</v>
      </c>
      <c r="F533" t="s">
        <v>89</v>
      </c>
      <c r="G533">
        <v>11</v>
      </c>
      <c r="H533" t="s">
        <v>20</v>
      </c>
      <c r="I533">
        <v>0</v>
      </c>
      <c r="J533">
        <v>1</v>
      </c>
      <c r="K533">
        <v>0</v>
      </c>
      <c r="L533" t="s">
        <v>28</v>
      </c>
      <c r="M533">
        <v>10</v>
      </c>
      <c r="N533">
        <v>11</v>
      </c>
      <c r="O533">
        <v>299</v>
      </c>
      <c r="P533">
        <v>508</v>
      </c>
      <c r="Q533">
        <v>482</v>
      </c>
      <c r="R533" t="s">
        <v>90</v>
      </c>
      <c r="S533" t="s">
        <v>23</v>
      </c>
      <c r="T533" t="str">
        <f t="shared" si="65"/>
        <v>Saurashtra Cricket Association Stadium</v>
      </c>
      <c r="U533" t="str">
        <f t="shared" si="66"/>
        <v>Rajkot</v>
      </c>
      <c r="V533" t="str">
        <f t="shared" si="67"/>
        <v>India</v>
      </c>
      <c r="W533">
        <f t="shared" si="68"/>
        <v>2016</v>
      </c>
      <c r="X533">
        <f t="shared" si="69"/>
        <v>4</v>
      </c>
      <c r="Y533" t="str">
        <f>VLOOKUP(C533, Team_Lookup!$A:$C, 2, FALSE)</f>
        <v>Gujarat Lions</v>
      </c>
      <c r="Z533" t="str">
        <f>VLOOKUP(C533, Team_Lookup!$A:$C, 3, FALSE)</f>
        <v>GL</v>
      </c>
      <c r="AA533" t="str">
        <f>VLOOKUP(D533, Team_Lookup!$A:$C, 2, FALSE)</f>
        <v>Sunrisers Hyderabad</v>
      </c>
      <c r="AB533" t="str">
        <f>VLOOKUP(G533, Team_Lookup!$A:$C, 2, FALSE)</f>
        <v>Sunrisers Hyderabad</v>
      </c>
      <c r="AC533" t="str">
        <f>VLOOKUP(N533, Team_Lookup!$A:$C, 2, FALSE)</f>
        <v>Sunrisers Hyderabad</v>
      </c>
      <c r="AD533" t="str">
        <f t="shared" si="70"/>
        <v>Standard</v>
      </c>
      <c r="AE533" t="str">
        <f t="shared" si="71"/>
        <v>Chasing</v>
      </c>
      <c r="AF533">
        <f t="shared" si="72"/>
        <v>1</v>
      </c>
      <c r="AJ533" s="6"/>
    </row>
    <row r="534" spans="1:36" x14ac:dyDescent="0.35">
      <c r="A534">
        <v>980936</v>
      </c>
      <c r="B534" s="1">
        <v>42482</v>
      </c>
      <c r="C534">
        <v>12</v>
      </c>
      <c r="D534">
        <v>2</v>
      </c>
      <c r="E534">
        <v>9</v>
      </c>
      <c r="F534" t="s">
        <v>87</v>
      </c>
      <c r="G534">
        <v>12</v>
      </c>
      <c r="H534" t="s">
        <v>20</v>
      </c>
      <c r="I534">
        <v>0</v>
      </c>
      <c r="J534">
        <v>1</v>
      </c>
      <c r="K534">
        <v>0</v>
      </c>
      <c r="L534" t="s">
        <v>21</v>
      </c>
      <c r="M534">
        <v>13</v>
      </c>
      <c r="N534">
        <v>2</v>
      </c>
      <c r="O534">
        <v>110</v>
      </c>
      <c r="P534">
        <v>505</v>
      </c>
      <c r="Q534">
        <v>521</v>
      </c>
      <c r="R534" t="s">
        <v>77</v>
      </c>
      <c r="S534" t="s">
        <v>23</v>
      </c>
      <c r="T534" t="str">
        <f t="shared" si="65"/>
        <v>Maharashtra Cricket Association Stadium</v>
      </c>
      <c r="U534" t="str">
        <f t="shared" si="66"/>
        <v>Pune</v>
      </c>
      <c r="V534" t="str">
        <f t="shared" si="67"/>
        <v>India</v>
      </c>
      <c r="W534">
        <f t="shared" si="68"/>
        <v>2016</v>
      </c>
      <c r="X534">
        <f t="shared" si="69"/>
        <v>4</v>
      </c>
      <c r="Y534" t="str">
        <f>VLOOKUP(C534, Team_Lookup!$A:$C, 2, FALSE)</f>
        <v>Rising Pune Supergiants</v>
      </c>
      <c r="Z534" t="str">
        <f>VLOOKUP(C534, Team_Lookup!$A:$C, 3, FALSE)</f>
        <v>RPS</v>
      </c>
      <c r="AA534" t="str">
        <f>VLOOKUP(D534, Team_Lookup!$A:$C, 2, FALSE)</f>
        <v>Royal Challengers Bangalore</v>
      </c>
      <c r="AB534" t="str">
        <f>VLOOKUP(G534, Team_Lookup!$A:$C, 2, FALSE)</f>
        <v>Rising Pune Supergiants</v>
      </c>
      <c r="AC534" t="str">
        <f>VLOOKUP(N534, Team_Lookup!$A:$C, 2, FALSE)</f>
        <v>Royal Challengers Bangalore</v>
      </c>
      <c r="AD534" t="str">
        <f t="shared" si="70"/>
        <v>Standard</v>
      </c>
      <c r="AE534" t="str">
        <f t="shared" si="71"/>
        <v>Defending</v>
      </c>
      <c r="AF534">
        <f t="shared" si="72"/>
        <v>0</v>
      </c>
      <c r="AJ534" s="6"/>
    </row>
    <row r="535" spans="1:36" x14ac:dyDescent="0.35">
      <c r="A535">
        <v>980938</v>
      </c>
      <c r="B535" s="1">
        <v>42483</v>
      </c>
      <c r="C535">
        <v>6</v>
      </c>
      <c r="D535">
        <v>7</v>
      </c>
      <c r="E535">
        <v>9</v>
      </c>
      <c r="F535" t="s">
        <v>27</v>
      </c>
      <c r="G535">
        <v>7</v>
      </c>
      <c r="H535" t="s">
        <v>20</v>
      </c>
      <c r="I535">
        <v>0</v>
      </c>
      <c r="J535">
        <v>1</v>
      </c>
      <c r="K535">
        <v>0</v>
      </c>
      <c r="L535" t="s">
        <v>21</v>
      </c>
      <c r="M535">
        <v>10</v>
      </c>
      <c r="N535">
        <v>6</v>
      </c>
      <c r="O535">
        <v>351</v>
      </c>
      <c r="P535">
        <v>489</v>
      </c>
      <c r="Q535">
        <v>499</v>
      </c>
      <c r="R535" t="s">
        <v>29</v>
      </c>
      <c r="S535" t="s">
        <v>23</v>
      </c>
      <c r="T535" t="str">
        <f t="shared" si="65"/>
        <v>Feroz Shah Kotla</v>
      </c>
      <c r="U535" t="str">
        <f t="shared" si="66"/>
        <v>Delhi</v>
      </c>
      <c r="V535" t="str">
        <f t="shared" si="67"/>
        <v>India</v>
      </c>
      <c r="W535">
        <f t="shared" si="68"/>
        <v>2016</v>
      </c>
      <c r="X535">
        <f t="shared" si="69"/>
        <v>4</v>
      </c>
      <c r="Y535" t="str">
        <f>VLOOKUP(C535, Team_Lookup!$A:$C, 2, FALSE)</f>
        <v>Delhi Daredevils</v>
      </c>
      <c r="Z535" t="str">
        <f>VLOOKUP(C535, Team_Lookup!$A:$C, 3, FALSE)</f>
        <v>DD</v>
      </c>
      <c r="AA535" t="str">
        <f>VLOOKUP(D535, Team_Lookup!$A:$C, 2, FALSE)</f>
        <v>Mumbai Indians</v>
      </c>
      <c r="AB535" t="str">
        <f>VLOOKUP(G535, Team_Lookup!$A:$C, 2, FALSE)</f>
        <v>Mumbai Indians</v>
      </c>
      <c r="AC535" t="str">
        <f>VLOOKUP(N535, Team_Lookup!$A:$C, 2, FALSE)</f>
        <v>Delhi Daredevils</v>
      </c>
      <c r="AD535" t="str">
        <f t="shared" si="70"/>
        <v>Standard</v>
      </c>
      <c r="AE535" t="str">
        <f t="shared" si="71"/>
        <v>Defending</v>
      </c>
      <c r="AF535">
        <f t="shared" si="72"/>
        <v>0</v>
      </c>
      <c r="AJ535" s="6"/>
    </row>
    <row r="536" spans="1:36" x14ac:dyDescent="0.35">
      <c r="A536">
        <v>980940</v>
      </c>
      <c r="B536" s="1">
        <v>42483</v>
      </c>
      <c r="C536">
        <v>11</v>
      </c>
      <c r="D536">
        <v>4</v>
      </c>
      <c r="E536">
        <v>9</v>
      </c>
      <c r="F536" t="s">
        <v>36</v>
      </c>
      <c r="G536">
        <v>11</v>
      </c>
      <c r="H536" t="s">
        <v>20</v>
      </c>
      <c r="I536">
        <v>0</v>
      </c>
      <c r="J536">
        <v>1</v>
      </c>
      <c r="K536">
        <v>0</v>
      </c>
      <c r="L536" t="s">
        <v>28</v>
      </c>
      <c r="M536">
        <v>5</v>
      </c>
      <c r="N536">
        <v>11</v>
      </c>
      <c r="O536">
        <v>460</v>
      </c>
      <c r="P536">
        <v>495</v>
      </c>
      <c r="Q536">
        <v>498</v>
      </c>
      <c r="R536" t="s">
        <v>37</v>
      </c>
      <c r="S536" t="s">
        <v>23</v>
      </c>
      <c r="T536" t="str">
        <f t="shared" si="65"/>
        <v>Rajiv Gandhi International Stadium, Uppal</v>
      </c>
      <c r="U536" t="str">
        <f t="shared" si="66"/>
        <v>Hyderabad</v>
      </c>
      <c r="V536" t="str">
        <f t="shared" si="67"/>
        <v>India</v>
      </c>
      <c r="W536">
        <f t="shared" si="68"/>
        <v>2016</v>
      </c>
      <c r="X536">
        <f t="shared" si="69"/>
        <v>4</v>
      </c>
      <c r="Y536" t="str">
        <f>VLOOKUP(C536, Team_Lookup!$A:$C, 2, FALSE)</f>
        <v>Sunrisers Hyderabad</v>
      </c>
      <c r="Z536" t="str">
        <f>VLOOKUP(C536, Team_Lookup!$A:$C, 3, FALSE)</f>
        <v>SRH</v>
      </c>
      <c r="AA536" t="str">
        <f>VLOOKUP(D536, Team_Lookup!$A:$C, 2, FALSE)</f>
        <v>Kings XI Punjab</v>
      </c>
      <c r="AB536" t="str">
        <f>VLOOKUP(G536, Team_Lookup!$A:$C, 2, FALSE)</f>
        <v>Sunrisers Hyderabad</v>
      </c>
      <c r="AC536" t="str">
        <f>VLOOKUP(N536, Team_Lookup!$A:$C, 2, FALSE)</f>
        <v>Sunrisers Hyderabad</v>
      </c>
      <c r="AD536" t="str">
        <f t="shared" si="70"/>
        <v>Standard</v>
      </c>
      <c r="AE536" t="str">
        <f t="shared" si="71"/>
        <v>Chasing</v>
      </c>
      <c r="AF536">
        <f t="shared" si="72"/>
        <v>1</v>
      </c>
      <c r="AJ536" s="6"/>
    </row>
    <row r="537" spans="1:36" x14ac:dyDescent="0.35">
      <c r="A537">
        <v>980942</v>
      </c>
      <c r="B537" s="1">
        <v>42484</v>
      </c>
      <c r="C537">
        <v>13</v>
      </c>
      <c r="D537">
        <v>2</v>
      </c>
      <c r="E537">
        <v>9</v>
      </c>
      <c r="F537" t="s">
        <v>89</v>
      </c>
      <c r="G537">
        <v>2</v>
      </c>
      <c r="H537" t="s">
        <v>25</v>
      </c>
      <c r="I537">
        <v>0</v>
      </c>
      <c r="J537">
        <v>1</v>
      </c>
      <c r="K537">
        <v>0</v>
      </c>
      <c r="L537" t="s">
        <v>28</v>
      </c>
      <c r="M537">
        <v>6</v>
      </c>
      <c r="N537">
        <v>13</v>
      </c>
      <c r="O537">
        <v>8</v>
      </c>
      <c r="P537">
        <v>508</v>
      </c>
      <c r="Q537">
        <v>497</v>
      </c>
      <c r="R537" t="s">
        <v>90</v>
      </c>
      <c r="S537" t="s">
        <v>23</v>
      </c>
      <c r="T537" t="str">
        <f t="shared" si="65"/>
        <v>Saurashtra Cricket Association Stadium</v>
      </c>
      <c r="U537" t="str">
        <f t="shared" si="66"/>
        <v>Rajkot</v>
      </c>
      <c r="V537" t="str">
        <f t="shared" si="67"/>
        <v>India</v>
      </c>
      <c r="W537">
        <f t="shared" si="68"/>
        <v>2016</v>
      </c>
      <c r="X537">
        <f t="shared" si="69"/>
        <v>4</v>
      </c>
      <c r="Y537" t="str">
        <f>VLOOKUP(C537, Team_Lookup!$A:$C, 2, FALSE)</f>
        <v>Gujarat Lions</v>
      </c>
      <c r="Z537" t="str">
        <f>VLOOKUP(C537, Team_Lookup!$A:$C, 3, FALSE)</f>
        <v>GL</v>
      </c>
      <c r="AA537" t="str">
        <f>VLOOKUP(D537, Team_Lookup!$A:$C, 2, FALSE)</f>
        <v>Royal Challengers Bangalore</v>
      </c>
      <c r="AB537" t="str">
        <f>VLOOKUP(G537, Team_Lookup!$A:$C, 2, FALSE)</f>
        <v>Royal Challengers Bangalore</v>
      </c>
      <c r="AC537" t="str">
        <f>VLOOKUP(N537, Team_Lookup!$A:$C, 2, FALSE)</f>
        <v>Gujarat Lions</v>
      </c>
      <c r="AD537" t="str">
        <f t="shared" si="70"/>
        <v>Standard</v>
      </c>
      <c r="AE537" t="str">
        <f t="shared" si="71"/>
        <v>Chasing</v>
      </c>
      <c r="AF537">
        <f t="shared" si="72"/>
        <v>0</v>
      </c>
      <c r="AJ537" s="6"/>
    </row>
    <row r="538" spans="1:36" x14ac:dyDescent="0.35">
      <c r="A538">
        <v>980944</v>
      </c>
      <c r="B538" s="1">
        <v>42484</v>
      </c>
      <c r="C538">
        <v>12</v>
      </c>
      <c r="D538">
        <v>1</v>
      </c>
      <c r="E538">
        <v>9</v>
      </c>
      <c r="F538" t="s">
        <v>87</v>
      </c>
      <c r="G538">
        <v>1</v>
      </c>
      <c r="H538" t="s">
        <v>20</v>
      </c>
      <c r="I538">
        <v>0</v>
      </c>
      <c r="J538">
        <v>1</v>
      </c>
      <c r="K538">
        <v>0</v>
      </c>
      <c r="L538" t="s">
        <v>28</v>
      </c>
      <c r="M538">
        <v>2</v>
      </c>
      <c r="N538">
        <v>1</v>
      </c>
      <c r="O538">
        <v>308</v>
      </c>
      <c r="P538">
        <v>505</v>
      </c>
      <c r="Q538">
        <v>511</v>
      </c>
      <c r="R538" t="s">
        <v>77</v>
      </c>
      <c r="S538" t="s">
        <v>23</v>
      </c>
      <c r="T538" t="str">
        <f t="shared" si="65"/>
        <v>Maharashtra Cricket Association Stadium</v>
      </c>
      <c r="U538" t="str">
        <f t="shared" si="66"/>
        <v>Pune</v>
      </c>
      <c r="V538" t="str">
        <f t="shared" si="67"/>
        <v>India</v>
      </c>
      <c r="W538">
        <f t="shared" si="68"/>
        <v>2016</v>
      </c>
      <c r="X538">
        <f t="shared" si="69"/>
        <v>4</v>
      </c>
      <c r="Y538" t="str">
        <f>VLOOKUP(C538, Team_Lookup!$A:$C, 2, FALSE)</f>
        <v>Rising Pune Supergiants</v>
      </c>
      <c r="Z538" t="str">
        <f>VLOOKUP(C538, Team_Lookup!$A:$C, 3, FALSE)</f>
        <v>RPS</v>
      </c>
      <c r="AA538" t="str">
        <f>VLOOKUP(D538, Team_Lookup!$A:$C, 2, FALSE)</f>
        <v>Kolkata Knight Riders</v>
      </c>
      <c r="AB538" t="str">
        <f>VLOOKUP(G538, Team_Lookup!$A:$C, 2, FALSE)</f>
        <v>Kolkata Knight Riders</v>
      </c>
      <c r="AC538" t="str">
        <f>VLOOKUP(N538, Team_Lookup!$A:$C, 2, FALSE)</f>
        <v>Kolkata Knight Riders</v>
      </c>
      <c r="AD538" t="str">
        <f t="shared" si="70"/>
        <v>Standard</v>
      </c>
      <c r="AE538" t="str">
        <f t="shared" si="71"/>
        <v>Chasing</v>
      </c>
      <c r="AF538">
        <f t="shared" si="72"/>
        <v>1</v>
      </c>
      <c r="AJ538" s="6"/>
    </row>
    <row r="539" spans="1:36" x14ac:dyDescent="0.35">
      <c r="A539">
        <v>980946</v>
      </c>
      <c r="B539" s="1">
        <v>42485</v>
      </c>
      <c r="C539">
        <v>4</v>
      </c>
      <c r="D539">
        <v>7</v>
      </c>
      <c r="E539">
        <v>9</v>
      </c>
      <c r="F539" t="s">
        <v>88</v>
      </c>
      <c r="G539">
        <v>4</v>
      </c>
      <c r="H539" t="s">
        <v>20</v>
      </c>
      <c r="I539">
        <v>0</v>
      </c>
      <c r="J539">
        <v>1</v>
      </c>
      <c r="K539">
        <v>0</v>
      </c>
      <c r="L539" t="s">
        <v>21</v>
      </c>
      <c r="M539">
        <v>25</v>
      </c>
      <c r="N539">
        <v>7</v>
      </c>
      <c r="O539">
        <v>17</v>
      </c>
      <c r="P539">
        <v>507</v>
      </c>
      <c r="Q539">
        <v>518</v>
      </c>
      <c r="R539" t="s">
        <v>26</v>
      </c>
      <c r="S539" t="s">
        <v>23</v>
      </c>
      <c r="T539" t="str">
        <f t="shared" si="65"/>
        <v>Punjab Cricket Association Is Bindra Stadium, Mohali</v>
      </c>
      <c r="U539" t="str">
        <f t="shared" si="66"/>
        <v>Chandigarh</v>
      </c>
      <c r="V539" t="str">
        <f t="shared" si="67"/>
        <v>India</v>
      </c>
      <c r="W539">
        <f t="shared" si="68"/>
        <v>2016</v>
      </c>
      <c r="X539">
        <f t="shared" si="69"/>
        <v>4</v>
      </c>
      <c r="Y539" t="str">
        <f>VLOOKUP(C539, Team_Lookup!$A:$C, 2, FALSE)</f>
        <v>Kings XI Punjab</v>
      </c>
      <c r="Z539" t="str">
        <f>VLOOKUP(C539, Team_Lookup!$A:$C, 3, FALSE)</f>
        <v>KXIP</v>
      </c>
      <c r="AA539" t="str">
        <f>VLOOKUP(D539, Team_Lookup!$A:$C, 2, FALSE)</f>
        <v>Mumbai Indians</v>
      </c>
      <c r="AB539" t="str">
        <f>VLOOKUP(G539, Team_Lookup!$A:$C, 2, FALSE)</f>
        <v>Kings XI Punjab</v>
      </c>
      <c r="AC539" t="str">
        <f>VLOOKUP(N539, Team_Lookup!$A:$C, 2, FALSE)</f>
        <v>Mumbai Indians</v>
      </c>
      <c r="AD539" t="str">
        <f t="shared" si="70"/>
        <v>Standard</v>
      </c>
      <c r="AE539" t="str">
        <f t="shared" si="71"/>
        <v>Defending</v>
      </c>
      <c r="AF539">
        <f t="shared" si="72"/>
        <v>0</v>
      </c>
      <c r="AJ539" s="6"/>
    </row>
    <row r="540" spans="1:36" x14ac:dyDescent="0.35">
      <c r="A540">
        <v>980948</v>
      </c>
      <c r="B540" s="1">
        <v>42486</v>
      </c>
      <c r="C540">
        <v>11</v>
      </c>
      <c r="D540">
        <v>12</v>
      </c>
      <c r="E540">
        <v>9</v>
      </c>
      <c r="F540" t="s">
        <v>36</v>
      </c>
      <c r="G540">
        <v>12</v>
      </c>
      <c r="H540" t="s">
        <v>20</v>
      </c>
      <c r="I540">
        <v>0</v>
      </c>
      <c r="J540">
        <v>1</v>
      </c>
      <c r="K540">
        <v>1</v>
      </c>
      <c r="L540" t="s">
        <v>21</v>
      </c>
      <c r="M540">
        <v>34</v>
      </c>
      <c r="N540">
        <v>12</v>
      </c>
      <c r="O540">
        <v>106</v>
      </c>
      <c r="P540">
        <v>509</v>
      </c>
      <c r="Q540">
        <v>498</v>
      </c>
      <c r="R540" t="s">
        <v>37</v>
      </c>
      <c r="S540" t="s">
        <v>23</v>
      </c>
      <c r="T540" t="str">
        <f t="shared" si="65"/>
        <v>Rajiv Gandhi International Stadium, Uppal</v>
      </c>
      <c r="U540" t="str">
        <f t="shared" si="66"/>
        <v>Hyderabad</v>
      </c>
      <c r="V540" t="str">
        <f t="shared" si="67"/>
        <v>India</v>
      </c>
      <c r="W540">
        <f t="shared" si="68"/>
        <v>2016</v>
      </c>
      <c r="X540">
        <f t="shared" si="69"/>
        <v>4</v>
      </c>
      <c r="Y540" t="str">
        <f>VLOOKUP(C540, Team_Lookup!$A:$C, 2, FALSE)</f>
        <v>Sunrisers Hyderabad</v>
      </c>
      <c r="Z540" t="str">
        <f>VLOOKUP(C540, Team_Lookup!$A:$C, 3, FALSE)</f>
        <v>SRH</v>
      </c>
      <c r="AA540" t="str">
        <f>VLOOKUP(D540, Team_Lookup!$A:$C, 2, FALSE)</f>
        <v>Rising Pune Supergiants</v>
      </c>
      <c r="AB540" t="str">
        <f>VLOOKUP(G540, Team_Lookup!$A:$C, 2, FALSE)</f>
        <v>Rising Pune Supergiants</v>
      </c>
      <c r="AC540" t="str">
        <f>VLOOKUP(N540, Team_Lookup!$A:$C, 2, FALSE)</f>
        <v>Rising Pune Supergiants</v>
      </c>
      <c r="AD540" t="str">
        <f t="shared" si="70"/>
        <v>Standard</v>
      </c>
      <c r="AE540" t="str">
        <f t="shared" si="71"/>
        <v>Defending</v>
      </c>
      <c r="AF540">
        <f t="shared" si="72"/>
        <v>1</v>
      </c>
      <c r="AJ540" s="6"/>
    </row>
    <row r="541" spans="1:36" x14ac:dyDescent="0.35">
      <c r="A541">
        <v>980950</v>
      </c>
      <c r="B541" s="1">
        <v>42487</v>
      </c>
      <c r="C541">
        <v>6</v>
      </c>
      <c r="D541">
        <v>13</v>
      </c>
      <c r="E541">
        <v>9</v>
      </c>
      <c r="F541" t="s">
        <v>27</v>
      </c>
      <c r="G541">
        <v>6</v>
      </c>
      <c r="H541" t="s">
        <v>20</v>
      </c>
      <c r="I541">
        <v>0</v>
      </c>
      <c r="J541">
        <v>1</v>
      </c>
      <c r="K541">
        <v>0</v>
      </c>
      <c r="L541" t="s">
        <v>21</v>
      </c>
      <c r="M541">
        <v>1</v>
      </c>
      <c r="N541">
        <v>13</v>
      </c>
      <c r="O541">
        <v>350</v>
      </c>
      <c r="P541">
        <v>481</v>
      </c>
      <c r="Q541">
        <v>489</v>
      </c>
      <c r="R541" t="s">
        <v>29</v>
      </c>
      <c r="S541" t="s">
        <v>23</v>
      </c>
      <c r="T541" t="str">
        <f t="shared" si="65"/>
        <v>Feroz Shah Kotla</v>
      </c>
      <c r="U541" t="str">
        <f t="shared" si="66"/>
        <v>Delhi</v>
      </c>
      <c r="V541" t="str">
        <f t="shared" si="67"/>
        <v>India</v>
      </c>
      <c r="W541">
        <f t="shared" si="68"/>
        <v>2016</v>
      </c>
      <c r="X541">
        <f t="shared" si="69"/>
        <v>4</v>
      </c>
      <c r="Y541" t="str">
        <f>VLOOKUP(C541, Team_Lookup!$A:$C, 2, FALSE)</f>
        <v>Delhi Daredevils</v>
      </c>
      <c r="Z541" t="str">
        <f>VLOOKUP(C541, Team_Lookup!$A:$C, 3, FALSE)</f>
        <v>DD</v>
      </c>
      <c r="AA541" t="str">
        <f>VLOOKUP(D541, Team_Lookup!$A:$C, 2, FALSE)</f>
        <v>Gujarat Lions</v>
      </c>
      <c r="AB541" t="str">
        <f>VLOOKUP(G541, Team_Lookup!$A:$C, 2, FALSE)</f>
        <v>Delhi Daredevils</v>
      </c>
      <c r="AC541" t="str">
        <f>VLOOKUP(N541, Team_Lookup!$A:$C, 2, FALSE)</f>
        <v>Gujarat Lions</v>
      </c>
      <c r="AD541" t="str">
        <f t="shared" si="70"/>
        <v>Standard</v>
      </c>
      <c r="AE541" t="str">
        <f t="shared" si="71"/>
        <v>Defending</v>
      </c>
      <c r="AF541">
        <f t="shared" si="72"/>
        <v>0</v>
      </c>
      <c r="AJ541" s="6"/>
    </row>
    <row r="542" spans="1:36" x14ac:dyDescent="0.35">
      <c r="A542">
        <v>980952</v>
      </c>
      <c r="B542" s="1">
        <v>42488</v>
      </c>
      <c r="C542">
        <v>7</v>
      </c>
      <c r="D542">
        <v>1</v>
      </c>
      <c r="E542">
        <v>9</v>
      </c>
      <c r="F542" t="s">
        <v>30</v>
      </c>
      <c r="G542">
        <v>7</v>
      </c>
      <c r="H542" t="s">
        <v>20</v>
      </c>
      <c r="I542">
        <v>0</v>
      </c>
      <c r="J542">
        <v>1</v>
      </c>
      <c r="K542">
        <v>0</v>
      </c>
      <c r="L542" t="s">
        <v>28</v>
      </c>
      <c r="M542">
        <v>6</v>
      </c>
      <c r="N542">
        <v>7</v>
      </c>
      <c r="O542">
        <v>57</v>
      </c>
      <c r="P542">
        <v>507</v>
      </c>
      <c r="Q542">
        <v>518</v>
      </c>
      <c r="R542" t="s">
        <v>31</v>
      </c>
      <c r="S542" t="s">
        <v>23</v>
      </c>
      <c r="T542" t="str">
        <f t="shared" si="65"/>
        <v>Wankhede Stadium</v>
      </c>
      <c r="U542" t="str">
        <f t="shared" si="66"/>
        <v>Mumbai</v>
      </c>
      <c r="V542" t="str">
        <f t="shared" si="67"/>
        <v>India</v>
      </c>
      <c r="W542">
        <f t="shared" si="68"/>
        <v>2016</v>
      </c>
      <c r="X542">
        <f t="shared" si="69"/>
        <v>4</v>
      </c>
      <c r="Y542" t="str">
        <f>VLOOKUP(C542, Team_Lookup!$A:$C, 2, FALSE)</f>
        <v>Mumbai Indians</v>
      </c>
      <c r="Z542" t="str">
        <f>VLOOKUP(C542, Team_Lookup!$A:$C, 3, FALSE)</f>
        <v>MI</v>
      </c>
      <c r="AA542" t="str">
        <f>VLOOKUP(D542, Team_Lookup!$A:$C, 2, FALSE)</f>
        <v>Kolkata Knight Riders</v>
      </c>
      <c r="AB542" t="str">
        <f>VLOOKUP(G542, Team_Lookup!$A:$C, 2, FALSE)</f>
        <v>Mumbai Indians</v>
      </c>
      <c r="AC542" t="str">
        <f>VLOOKUP(N542, Team_Lookup!$A:$C, 2, FALSE)</f>
        <v>Mumbai Indians</v>
      </c>
      <c r="AD542" t="str">
        <f t="shared" si="70"/>
        <v>Standard</v>
      </c>
      <c r="AE542" t="str">
        <f t="shared" si="71"/>
        <v>Chasing</v>
      </c>
      <c r="AF542">
        <f t="shared" si="72"/>
        <v>1</v>
      </c>
      <c r="AJ542" s="6"/>
    </row>
    <row r="543" spans="1:36" x14ac:dyDescent="0.35">
      <c r="A543">
        <v>980954</v>
      </c>
      <c r="B543" s="1">
        <v>42489</v>
      </c>
      <c r="C543">
        <v>12</v>
      </c>
      <c r="D543">
        <v>13</v>
      </c>
      <c r="E543">
        <v>9</v>
      </c>
      <c r="F543" t="s">
        <v>87</v>
      </c>
      <c r="G543">
        <v>13</v>
      </c>
      <c r="H543" t="s">
        <v>20</v>
      </c>
      <c r="I543">
        <v>0</v>
      </c>
      <c r="J543">
        <v>1</v>
      </c>
      <c r="K543">
        <v>0</v>
      </c>
      <c r="L543" t="s">
        <v>28</v>
      </c>
      <c r="M543">
        <v>3</v>
      </c>
      <c r="N543">
        <v>13</v>
      </c>
      <c r="O543">
        <v>147</v>
      </c>
      <c r="P543">
        <v>505</v>
      </c>
      <c r="Q543">
        <v>497</v>
      </c>
      <c r="R543" t="s">
        <v>77</v>
      </c>
      <c r="S543" t="s">
        <v>23</v>
      </c>
      <c r="T543" t="str">
        <f t="shared" si="65"/>
        <v>Maharashtra Cricket Association Stadium</v>
      </c>
      <c r="U543" t="str">
        <f t="shared" si="66"/>
        <v>Pune</v>
      </c>
      <c r="V543" t="str">
        <f t="shared" si="67"/>
        <v>India</v>
      </c>
      <c r="W543">
        <f t="shared" si="68"/>
        <v>2016</v>
      </c>
      <c r="X543">
        <f t="shared" si="69"/>
        <v>4</v>
      </c>
      <c r="Y543" t="str">
        <f>VLOOKUP(C543, Team_Lookup!$A:$C, 2, FALSE)</f>
        <v>Rising Pune Supergiants</v>
      </c>
      <c r="Z543" t="str">
        <f>VLOOKUP(C543, Team_Lookup!$A:$C, 3, FALSE)</f>
        <v>RPS</v>
      </c>
      <c r="AA543" t="str">
        <f>VLOOKUP(D543, Team_Lookup!$A:$C, 2, FALSE)</f>
        <v>Gujarat Lions</v>
      </c>
      <c r="AB543" t="str">
        <f>VLOOKUP(G543, Team_Lookup!$A:$C, 2, FALSE)</f>
        <v>Gujarat Lions</v>
      </c>
      <c r="AC543" t="str">
        <f>VLOOKUP(N543, Team_Lookup!$A:$C, 2, FALSE)</f>
        <v>Gujarat Lions</v>
      </c>
      <c r="AD543" t="str">
        <f t="shared" si="70"/>
        <v>Standard</v>
      </c>
      <c r="AE543" t="str">
        <f t="shared" si="71"/>
        <v>Chasing</v>
      </c>
      <c r="AF543">
        <f t="shared" si="72"/>
        <v>1</v>
      </c>
      <c r="AJ543" s="6"/>
    </row>
    <row r="544" spans="1:36" x14ac:dyDescent="0.35">
      <c r="A544">
        <v>980956</v>
      </c>
      <c r="B544" s="1">
        <v>42490</v>
      </c>
      <c r="C544">
        <v>6</v>
      </c>
      <c r="D544">
        <v>1</v>
      </c>
      <c r="E544">
        <v>9</v>
      </c>
      <c r="F544" t="s">
        <v>27</v>
      </c>
      <c r="G544">
        <v>1</v>
      </c>
      <c r="H544" t="s">
        <v>20</v>
      </c>
      <c r="I544">
        <v>0</v>
      </c>
      <c r="J544">
        <v>1</v>
      </c>
      <c r="K544">
        <v>0</v>
      </c>
      <c r="L544" t="s">
        <v>21</v>
      </c>
      <c r="M544">
        <v>27</v>
      </c>
      <c r="N544">
        <v>6</v>
      </c>
      <c r="O544">
        <v>408</v>
      </c>
      <c r="P544">
        <v>510</v>
      </c>
      <c r="Q544">
        <v>481</v>
      </c>
      <c r="R544" t="s">
        <v>29</v>
      </c>
      <c r="S544" t="s">
        <v>23</v>
      </c>
      <c r="T544" t="str">
        <f t="shared" si="65"/>
        <v>Feroz Shah Kotla</v>
      </c>
      <c r="U544" t="str">
        <f t="shared" si="66"/>
        <v>Delhi</v>
      </c>
      <c r="V544" t="str">
        <f t="shared" si="67"/>
        <v>India</v>
      </c>
      <c r="W544">
        <f t="shared" si="68"/>
        <v>2016</v>
      </c>
      <c r="X544">
        <f t="shared" si="69"/>
        <v>4</v>
      </c>
      <c r="Y544" t="str">
        <f>VLOOKUP(C544, Team_Lookup!$A:$C, 2, FALSE)</f>
        <v>Delhi Daredevils</v>
      </c>
      <c r="Z544" t="str">
        <f>VLOOKUP(C544, Team_Lookup!$A:$C, 3, FALSE)</f>
        <v>DD</v>
      </c>
      <c r="AA544" t="str">
        <f>VLOOKUP(D544, Team_Lookup!$A:$C, 2, FALSE)</f>
        <v>Kolkata Knight Riders</v>
      </c>
      <c r="AB544" t="str">
        <f>VLOOKUP(G544, Team_Lookup!$A:$C, 2, FALSE)</f>
        <v>Kolkata Knight Riders</v>
      </c>
      <c r="AC544" t="str">
        <f>VLOOKUP(N544, Team_Lookup!$A:$C, 2, FALSE)</f>
        <v>Delhi Daredevils</v>
      </c>
      <c r="AD544" t="str">
        <f t="shared" si="70"/>
        <v>Standard</v>
      </c>
      <c r="AE544" t="str">
        <f t="shared" si="71"/>
        <v>Defending</v>
      </c>
      <c r="AF544">
        <f t="shared" si="72"/>
        <v>0</v>
      </c>
      <c r="AJ544" s="6"/>
    </row>
    <row r="545" spans="1:36" x14ac:dyDescent="0.35">
      <c r="A545">
        <v>980958</v>
      </c>
      <c r="B545" s="1">
        <v>42490</v>
      </c>
      <c r="C545">
        <v>11</v>
      </c>
      <c r="D545">
        <v>2</v>
      </c>
      <c r="E545">
        <v>9</v>
      </c>
      <c r="F545" t="s">
        <v>36</v>
      </c>
      <c r="G545">
        <v>2</v>
      </c>
      <c r="H545" t="s">
        <v>20</v>
      </c>
      <c r="I545">
        <v>0</v>
      </c>
      <c r="J545">
        <v>1</v>
      </c>
      <c r="K545">
        <v>0</v>
      </c>
      <c r="L545" t="s">
        <v>21</v>
      </c>
      <c r="M545">
        <v>15</v>
      </c>
      <c r="N545">
        <v>11</v>
      </c>
      <c r="O545">
        <v>187</v>
      </c>
      <c r="P545">
        <v>495</v>
      </c>
      <c r="Q545">
        <v>482</v>
      </c>
      <c r="R545" t="s">
        <v>37</v>
      </c>
      <c r="S545" t="s">
        <v>23</v>
      </c>
      <c r="T545" t="str">
        <f t="shared" si="65"/>
        <v>Rajiv Gandhi International Stadium, Uppal</v>
      </c>
      <c r="U545" t="str">
        <f t="shared" si="66"/>
        <v>Hyderabad</v>
      </c>
      <c r="V545" t="str">
        <f t="shared" si="67"/>
        <v>India</v>
      </c>
      <c r="W545">
        <f t="shared" si="68"/>
        <v>2016</v>
      </c>
      <c r="X545">
        <f t="shared" si="69"/>
        <v>4</v>
      </c>
      <c r="Y545" t="str">
        <f>VLOOKUP(C545, Team_Lookup!$A:$C, 2, FALSE)</f>
        <v>Sunrisers Hyderabad</v>
      </c>
      <c r="Z545" t="str">
        <f>VLOOKUP(C545, Team_Lookup!$A:$C, 3, FALSE)</f>
        <v>SRH</v>
      </c>
      <c r="AA545" t="str">
        <f>VLOOKUP(D545, Team_Lookup!$A:$C, 2, FALSE)</f>
        <v>Royal Challengers Bangalore</v>
      </c>
      <c r="AB545" t="str">
        <f>VLOOKUP(G545, Team_Lookup!$A:$C, 2, FALSE)</f>
        <v>Royal Challengers Bangalore</v>
      </c>
      <c r="AC545" t="str">
        <f>VLOOKUP(N545, Team_Lookup!$A:$C, 2, FALSE)</f>
        <v>Sunrisers Hyderabad</v>
      </c>
      <c r="AD545" t="str">
        <f t="shared" si="70"/>
        <v>Standard</v>
      </c>
      <c r="AE545" t="str">
        <f t="shared" si="71"/>
        <v>Defending</v>
      </c>
      <c r="AF545">
        <f t="shared" si="72"/>
        <v>0</v>
      </c>
      <c r="AJ545" s="6"/>
    </row>
    <row r="546" spans="1:36" x14ac:dyDescent="0.35">
      <c r="A546">
        <v>980960</v>
      </c>
      <c r="B546" s="1">
        <v>42491</v>
      </c>
      <c r="C546">
        <v>13</v>
      </c>
      <c r="D546">
        <v>4</v>
      </c>
      <c r="E546">
        <v>9</v>
      </c>
      <c r="F546" t="s">
        <v>89</v>
      </c>
      <c r="G546">
        <v>13</v>
      </c>
      <c r="H546" t="s">
        <v>20</v>
      </c>
      <c r="I546">
        <v>0</v>
      </c>
      <c r="J546">
        <v>1</v>
      </c>
      <c r="K546">
        <v>0</v>
      </c>
      <c r="L546" t="s">
        <v>21</v>
      </c>
      <c r="M546">
        <v>23</v>
      </c>
      <c r="N546">
        <v>4</v>
      </c>
      <c r="O546">
        <v>374</v>
      </c>
      <c r="P546">
        <v>497</v>
      </c>
      <c r="Q546">
        <v>521</v>
      </c>
      <c r="R546" t="s">
        <v>90</v>
      </c>
      <c r="S546" t="s">
        <v>23</v>
      </c>
      <c r="T546" t="str">
        <f t="shared" si="65"/>
        <v>Saurashtra Cricket Association Stadium</v>
      </c>
      <c r="U546" t="str">
        <f t="shared" si="66"/>
        <v>Rajkot</v>
      </c>
      <c r="V546" t="str">
        <f t="shared" si="67"/>
        <v>India</v>
      </c>
      <c r="W546">
        <f t="shared" si="68"/>
        <v>2016</v>
      </c>
      <c r="X546">
        <f t="shared" si="69"/>
        <v>5</v>
      </c>
      <c r="Y546" t="str">
        <f>VLOOKUP(C546, Team_Lookup!$A:$C, 2, FALSE)</f>
        <v>Gujarat Lions</v>
      </c>
      <c r="Z546" t="str">
        <f>VLOOKUP(C546, Team_Lookup!$A:$C, 3, FALSE)</f>
        <v>GL</v>
      </c>
      <c r="AA546" t="str">
        <f>VLOOKUP(D546, Team_Lookup!$A:$C, 2, FALSE)</f>
        <v>Kings XI Punjab</v>
      </c>
      <c r="AB546" t="str">
        <f>VLOOKUP(G546, Team_Lookup!$A:$C, 2, FALSE)</f>
        <v>Gujarat Lions</v>
      </c>
      <c r="AC546" t="str">
        <f>VLOOKUP(N546, Team_Lookup!$A:$C, 2, FALSE)</f>
        <v>Kings XI Punjab</v>
      </c>
      <c r="AD546" t="str">
        <f t="shared" si="70"/>
        <v>Standard</v>
      </c>
      <c r="AE546" t="str">
        <f t="shared" si="71"/>
        <v>Defending</v>
      </c>
      <c r="AF546">
        <f t="shared" si="72"/>
        <v>0</v>
      </c>
      <c r="AJ546" s="6"/>
    </row>
    <row r="547" spans="1:36" x14ac:dyDescent="0.35">
      <c r="A547">
        <v>980962</v>
      </c>
      <c r="B547" s="1">
        <v>42491</v>
      </c>
      <c r="C547">
        <v>12</v>
      </c>
      <c r="D547">
        <v>7</v>
      </c>
      <c r="E547">
        <v>9</v>
      </c>
      <c r="F547" t="s">
        <v>87</v>
      </c>
      <c r="G547">
        <v>7</v>
      </c>
      <c r="H547" t="s">
        <v>20</v>
      </c>
      <c r="I547">
        <v>0</v>
      </c>
      <c r="J547">
        <v>1</v>
      </c>
      <c r="K547">
        <v>0</v>
      </c>
      <c r="L547" t="s">
        <v>28</v>
      </c>
      <c r="M547">
        <v>8</v>
      </c>
      <c r="N547">
        <v>7</v>
      </c>
      <c r="O547">
        <v>57</v>
      </c>
      <c r="P547">
        <v>509</v>
      </c>
      <c r="Q547">
        <v>518</v>
      </c>
      <c r="R547" t="s">
        <v>77</v>
      </c>
      <c r="S547" t="s">
        <v>23</v>
      </c>
      <c r="T547" t="str">
        <f t="shared" si="65"/>
        <v>Maharashtra Cricket Association Stadium</v>
      </c>
      <c r="U547" t="str">
        <f t="shared" si="66"/>
        <v>Pune</v>
      </c>
      <c r="V547" t="str">
        <f t="shared" si="67"/>
        <v>India</v>
      </c>
      <c r="W547">
        <f t="shared" si="68"/>
        <v>2016</v>
      </c>
      <c r="X547">
        <f t="shared" si="69"/>
        <v>5</v>
      </c>
      <c r="Y547" t="str">
        <f>VLOOKUP(C547, Team_Lookup!$A:$C, 2, FALSE)</f>
        <v>Rising Pune Supergiants</v>
      </c>
      <c r="Z547" t="str">
        <f>VLOOKUP(C547, Team_Lookup!$A:$C, 3, FALSE)</f>
        <v>RPS</v>
      </c>
      <c r="AA547" t="str">
        <f>VLOOKUP(D547, Team_Lookup!$A:$C, 2, FALSE)</f>
        <v>Mumbai Indians</v>
      </c>
      <c r="AB547" t="str">
        <f>VLOOKUP(G547, Team_Lookup!$A:$C, 2, FALSE)</f>
        <v>Mumbai Indians</v>
      </c>
      <c r="AC547" t="str">
        <f>VLOOKUP(N547, Team_Lookup!$A:$C, 2, FALSE)</f>
        <v>Mumbai Indians</v>
      </c>
      <c r="AD547" t="str">
        <f t="shared" si="70"/>
        <v>Standard</v>
      </c>
      <c r="AE547" t="str">
        <f t="shared" si="71"/>
        <v>Chasing</v>
      </c>
      <c r="AF547">
        <f t="shared" si="72"/>
        <v>1</v>
      </c>
      <c r="AJ547" s="6"/>
    </row>
    <row r="548" spans="1:36" x14ac:dyDescent="0.35">
      <c r="A548">
        <v>980964</v>
      </c>
      <c r="B548" s="1">
        <v>42492</v>
      </c>
      <c r="C548">
        <v>2</v>
      </c>
      <c r="D548">
        <v>1</v>
      </c>
      <c r="E548">
        <v>9</v>
      </c>
      <c r="F548" t="s">
        <v>19</v>
      </c>
      <c r="G548">
        <v>1</v>
      </c>
      <c r="H548" t="s">
        <v>20</v>
      </c>
      <c r="I548">
        <v>0</v>
      </c>
      <c r="J548">
        <v>1</v>
      </c>
      <c r="K548">
        <v>0</v>
      </c>
      <c r="L548" t="s">
        <v>28</v>
      </c>
      <c r="M548">
        <v>5</v>
      </c>
      <c r="N548">
        <v>1</v>
      </c>
      <c r="O548">
        <v>334</v>
      </c>
      <c r="P548">
        <v>481</v>
      </c>
      <c r="Q548">
        <v>489</v>
      </c>
      <c r="R548" t="s">
        <v>22</v>
      </c>
      <c r="S548" t="s">
        <v>23</v>
      </c>
      <c r="T548" t="str">
        <f t="shared" si="65"/>
        <v>M Chinnaswamy Stadium</v>
      </c>
      <c r="U548" t="str">
        <f t="shared" si="66"/>
        <v>Bangalore</v>
      </c>
      <c r="V548" t="str">
        <f t="shared" si="67"/>
        <v>India</v>
      </c>
      <c r="W548">
        <f t="shared" si="68"/>
        <v>2016</v>
      </c>
      <c r="X548">
        <f t="shared" si="69"/>
        <v>5</v>
      </c>
      <c r="Y548" t="str">
        <f>VLOOKUP(C548, Team_Lookup!$A:$C, 2, FALSE)</f>
        <v>Royal Challengers Bangalore</v>
      </c>
      <c r="Z548" t="str">
        <f>VLOOKUP(C548, Team_Lookup!$A:$C, 3, FALSE)</f>
        <v>RCB</v>
      </c>
      <c r="AA548" t="str">
        <f>VLOOKUP(D548, Team_Lookup!$A:$C, 2, FALSE)</f>
        <v>Kolkata Knight Riders</v>
      </c>
      <c r="AB548" t="str">
        <f>VLOOKUP(G548, Team_Lookup!$A:$C, 2, FALSE)</f>
        <v>Kolkata Knight Riders</v>
      </c>
      <c r="AC548" t="str">
        <f>VLOOKUP(N548, Team_Lookup!$A:$C, 2, FALSE)</f>
        <v>Kolkata Knight Riders</v>
      </c>
      <c r="AD548" t="str">
        <f t="shared" si="70"/>
        <v>Standard</v>
      </c>
      <c r="AE548" t="str">
        <f t="shared" si="71"/>
        <v>Chasing</v>
      </c>
      <c r="AF548">
        <f t="shared" si="72"/>
        <v>1</v>
      </c>
      <c r="AJ548" s="6"/>
    </row>
    <row r="549" spans="1:36" x14ac:dyDescent="0.35">
      <c r="A549">
        <v>980966</v>
      </c>
      <c r="B549" s="1">
        <v>42493</v>
      </c>
      <c r="C549">
        <v>13</v>
      </c>
      <c r="D549">
        <v>6</v>
      </c>
      <c r="E549">
        <v>9</v>
      </c>
      <c r="F549" t="s">
        <v>89</v>
      </c>
      <c r="G549">
        <v>6</v>
      </c>
      <c r="H549" t="s">
        <v>20</v>
      </c>
      <c r="I549">
        <v>0</v>
      </c>
      <c r="J549">
        <v>1</v>
      </c>
      <c r="K549">
        <v>0</v>
      </c>
      <c r="L549" t="s">
        <v>28</v>
      </c>
      <c r="M549">
        <v>8</v>
      </c>
      <c r="N549">
        <v>6</v>
      </c>
      <c r="O549">
        <v>420</v>
      </c>
      <c r="P549">
        <v>505</v>
      </c>
      <c r="Q549">
        <v>497</v>
      </c>
      <c r="R549" t="s">
        <v>90</v>
      </c>
      <c r="S549" t="s">
        <v>23</v>
      </c>
      <c r="T549" t="str">
        <f t="shared" si="65"/>
        <v>Saurashtra Cricket Association Stadium</v>
      </c>
      <c r="U549" t="str">
        <f t="shared" si="66"/>
        <v>Rajkot</v>
      </c>
      <c r="V549" t="str">
        <f t="shared" si="67"/>
        <v>India</v>
      </c>
      <c r="W549">
        <f t="shared" si="68"/>
        <v>2016</v>
      </c>
      <c r="X549">
        <f t="shared" si="69"/>
        <v>5</v>
      </c>
      <c r="Y549" t="str">
        <f>VLOOKUP(C549, Team_Lookup!$A:$C, 2, FALSE)</f>
        <v>Gujarat Lions</v>
      </c>
      <c r="Z549" t="str">
        <f>VLOOKUP(C549, Team_Lookup!$A:$C, 3, FALSE)</f>
        <v>GL</v>
      </c>
      <c r="AA549" t="str">
        <f>VLOOKUP(D549, Team_Lookup!$A:$C, 2, FALSE)</f>
        <v>Delhi Daredevils</v>
      </c>
      <c r="AB549" t="str">
        <f>VLOOKUP(G549, Team_Lookup!$A:$C, 2, FALSE)</f>
        <v>Delhi Daredevils</v>
      </c>
      <c r="AC549" t="str">
        <f>VLOOKUP(N549, Team_Lookup!$A:$C, 2, FALSE)</f>
        <v>Delhi Daredevils</v>
      </c>
      <c r="AD549" t="str">
        <f t="shared" si="70"/>
        <v>Standard</v>
      </c>
      <c r="AE549" t="str">
        <f t="shared" si="71"/>
        <v>Chasing</v>
      </c>
      <c r="AF549">
        <f t="shared" si="72"/>
        <v>1</v>
      </c>
      <c r="AJ549" s="6"/>
    </row>
    <row r="550" spans="1:36" x14ac:dyDescent="0.35">
      <c r="A550">
        <v>980968</v>
      </c>
      <c r="B550" s="1">
        <v>42494</v>
      </c>
      <c r="C550">
        <v>1</v>
      </c>
      <c r="D550">
        <v>4</v>
      </c>
      <c r="E550">
        <v>9</v>
      </c>
      <c r="F550" t="s">
        <v>32</v>
      </c>
      <c r="G550">
        <v>4</v>
      </c>
      <c r="H550" t="s">
        <v>20</v>
      </c>
      <c r="I550">
        <v>0</v>
      </c>
      <c r="J550">
        <v>1</v>
      </c>
      <c r="K550">
        <v>0</v>
      </c>
      <c r="L550" t="s">
        <v>21</v>
      </c>
      <c r="M550">
        <v>7</v>
      </c>
      <c r="N550">
        <v>1</v>
      </c>
      <c r="O550">
        <v>334</v>
      </c>
      <c r="P550">
        <v>495</v>
      </c>
      <c r="Q550">
        <v>482</v>
      </c>
      <c r="R550" t="s">
        <v>33</v>
      </c>
      <c r="S550" t="s">
        <v>23</v>
      </c>
      <c r="T550" t="str">
        <f t="shared" si="65"/>
        <v>Eden Gardens</v>
      </c>
      <c r="U550" t="str">
        <f t="shared" si="66"/>
        <v>Kolkata</v>
      </c>
      <c r="V550" t="str">
        <f t="shared" si="67"/>
        <v>India</v>
      </c>
      <c r="W550">
        <f t="shared" si="68"/>
        <v>2016</v>
      </c>
      <c r="X550">
        <f t="shared" si="69"/>
        <v>5</v>
      </c>
      <c r="Y550" t="str">
        <f>VLOOKUP(C550, Team_Lookup!$A:$C, 2, FALSE)</f>
        <v>Kolkata Knight Riders</v>
      </c>
      <c r="Z550" t="str">
        <f>VLOOKUP(C550, Team_Lookup!$A:$C, 3, FALSE)</f>
        <v>KKR</v>
      </c>
      <c r="AA550" t="str">
        <f>VLOOKUP(D550, Team_Lookup!$A:$C, 2, FALSE)</f>
        <v>Kings XI Punjab</v>
      </c>
      <c r="AB550" t="str">
        <f>VLOOKUP(G550, Team_Lookup!$A:$C, 2, FALSE)</f>
        <v>Kings XI Punjab</v>
      </c>
      <c r="AC550" t="str">
        <f>VLOOKUP(N550, Team_Lookup!$A:$C, 2, FALSE)</f>
        <v>Kolkata Knight Riders</v>
      </c>
      <c r="AD550" t="str">
        <f t="shared" si="70"/>
        <v>Standard</v>
      </c>
      <c r="AE550" t="str">
        <f t="shared" si="71"/>
        <v>Defending</v>
      </c>
      <c r="AF550">
        <f t="shared" si="72"/>
        <v>0</v>
      </c>
      <c r="AJ550" s="6"/>
    </row>
    <row r="551" spans="1:36" x14ac:dyDescent="0.35">
      <c r="A551">
        <v>980970</v>
      </c>
      <c r="B551" s="1">
        <v>42495</v>
      </c>
      <c r="C551">
        <v>6</v>
      </c>
      <c r="D551">
        <v>12</v>
      </c>
      <c r="E551">
        <v>9</v>
      </c>
      <c r="F551" t="s">
        <v>27</v>
      </c>
      <c r="G551">
        <v>12</v>
      </c>
      <c r="H551" t="s">
        <v>20</v>
      </c>
      <c r="I551">
        <v>0</v>
      </c>
      <c r="J551">
        <v>1</v>
      </c>
      <c r="K551">
        <v>0</v>
      </c>
      <c r="L551" t="s">
        <v>28</v>
      </c>
      <c r="M551">
        <v>7</v>
      </c>
      <c r="N551">
        <v>12</v>
      </c>
      <c r="O551">
        <v>85</v>
      </c>
      <c r="P551">
        <v>499</v>
      </c>
      <c r="Q551">
        <v>518</v>
      </c>
      <c r="R551" t="s">
        <v>29</v>
      </c>
      <c r="S551" t="s">
        <v>23</v>
      </c>
      <c r="T551" t="str">
        <f t="shared" si="65"/>
        <v>Feroz Shah Kotla</v>
      </c>
      <c r="U551" t="str">
        <f t="shared" si="66"/>
        <v>Delhi</v>
      </c>
      <c r="V551" t="str">
        <f t="shared" si="67"/>
        <v>India</v>
      </c>
      <c r="W551">
        <f t="shared" si="68"/>
        <v>2016</v>
      </c>
      <c r="X551">
        <f t="shared" si="69"/>
        <v>5</v>
      </c>
      <c r="Y551" t="str">
        <f>VLOOKUP(C551, Team_Lookup!$A:$C, 2, FALSE)</f>
        <v>Delhi Daredevils</v>
      </c>
      <c r="Z551" t="str">
        <f>VLOOKUP(C551, Team_Lookup!$A:$C, 3, FALSE)</f>
        <v>DD</v>
      </c>
      <c r="AA551" t="str">
        <f>VLOOKUP(D551, Team_Lookup!$A:$C, 2, FALSE)</f>
        <v>Rising Pune Supergiants</v>
      </c>
      <c r="AB551" t="str">
        <f>VLOOKUP(G551, Team_Lookup!$A:$C, 2, FALSE)</f>
        <v>Rising Pune Supergiants</v>
      </c>
      <c r="AC551" t="str">
        <f>VLOOKUP(N551, Team_Lookup!$A:$C, 2, FALSE)</f>
        <v>Rising Pune Supergiants</v>
      </c>
      <c r="AD551" t="str">
        <f t="shared" si="70"/>
        <v>Standard</v>
      </c>
      <c r="AE551" t="str">
        <f t="shared" si="71"/>
        <v>Chasing</v>
      </c>
      <c r="AF551">
        <f t="shared" si="72"/>
        <v>1</v>
      </c>
      <c r="AJ551" s="6"/>
    </row>
    <row r="552" spans="1:36" x14ac:dyDescent="0.35">
      <c r="A552">
        <v>980972</v>
      </c>
      <c r="B552" s="1">
        <v>42496</v>
      </c>
      <c r="C552">
        <v>11</v>
      </c>
      <c r="D552">
        <v>13</v>
      </c>
      <c r="E552">
        <v>9</v>
      </c>
      <c r="F552" t="s">
        <v>36</v>
      </c>
      <c r="G552">
        <v>11</v>
      </c>
      <c r="H552" t="s">
        <v>20</v>
      </c>
      <c r="I552">
        <v>0</v>
      </c>
      <c r="J552">
        <v>1</v>
      </c>
      <c r="K552">
        <v>0</v>
      </c>
      <c r="L552" t="s">
        <v>28</v>
      </c>
      <c r="M552">
        <v>5</v>
      </c>
      <c r="N552">
        <v>11</v>
      </c>
      <c r="O552">
        <v>299</v>
      </c>
      <c r="P552">
        <v>481</v>
      </c>
      <c r="Q552">
        <v>489</v>
      </c>
      <c r="R552" t="s">
        <v>37</v>
      </c>
      <c r="S552" t="s">
        <v>23</v>
      </c>
      <c r="T552" t="str">
        <f t="shared" si="65"/>
        <v>Rajiv Gandhi International Stadium, Uppal</v>
      </c>
      <c r="U552" t="str">
        <f t="shared" si="66"/>
        <v>Hyderabad</v>
      </c>
      <c r="V552" t="str">
        <f t="shared" si="67"/>
        <v>India</v>
      </c>
      <c r="W552">
        <f t="shared" si="68"/>
        <v>2016</v>
      </c>
      <c r="X552">
        <f t="shared" si="69"/>
        <v>5</v>
      </c>
      <c r="Y552" t="str">
        <f>VLOOKUP(C552, Team_Lookup!$A:$C, 2, FALSE)</f>
        <v>Sunrisers Hyderabad</v>
      </c>
      <c r="Z552" t="str">
        <f>VLOOKUP(C552, Team_Lookup!$A:$C, 3, FALSE)</f>
        <v>SRH</v>
      </c>
      <c r="AA552" t="str">
        <f>VLOOKUP(D552, Team_Lookup!$A:$C, 2, FALSE)</f>
        <v>Gujarat Lions</v>
      </c>
      <c r="AB552" t="str">
        <f>VLOOKUP(G552, Team_Lookup!$A:$C, 2, FALSE)</f>
        <v>Sunrisers Hyderabad</v>
      </c>
      <c r="AC552" t="str">
        <f>VLOOKUP(N552, Team_Lookup!$A:$C, 2, FALSE)</f>
        <v>Sunrisers Hyderabad</v>
      </c>
      <c r="AD552" t="str">
        <f t="shared" si="70"/>
        <v>Standard</v>
      </c>
      <c r="AE552" t="str">
        <f t="shared" si="71"/>
        <v>Chasing</v>
      </c>
      <c r="AF552">
        <f t="shared" si="72"/>
        <v>1</v>
      </c>
      <c r="AJ552" s="6"/>
    </row>
    <row r="553" spans="1:36" x14ac:dyDescent="0.35">
      <c r="A553">
        <v>980974</v>
      </c>
      <c r="B553" s="1">
        <v>42497</v>
      </c>
      <c r="C553">
        <v>2</v>
      </c>
      <c r="D553">
        <v>12</v>
      </c>
      <c r="E553">
        <v>9</v>
      </c>
      <c r="F553" t="s">
        <v>19</v>
      </c>
      <c r="G553">
        <v>2</v>
      </c>
      <c r="H553" t="s">
        <v>20</v>
      </c>
      <c r="I553">
        <v>0</v>
      </c>
      <c r="J553">
        <v>1</v>
      </c>
      <c r="K553">
        <v>0</v>
      </c>
      <c r="L553" t="s">
        <v>28</v>
      </c>
      <c r="M553">
        <v>7</v>
      </c>
      <c r="N553">
        <v>2</v>
      </c>
      <c r="O553">
        <v>8</v>
      </c>
      <c r="P553">
        <v>505</v>
      </c>
      <c r="Q553">
        <v>497</v>
      </c>
      <c r="R553" t="s">
        <v>22</v>
      </c>
      <c r="S553" t="s">
        <v>23</v>
      </c>
      <c r="T553" t="str">
        <f t="shared" si="65"/>
        <v>M Chinnaswamy Stadium</v>
      </c>
      <c r="U553" t="str">
        <f t="shared" si="66"/>
        <v>Bangalore</v>
      </c>
      <c r="V553" t="str">
        <f t="shared" si="67"/>
        <v>India</v>
      </c>
      <c r="W553">
        <f t="shared" si="68"/>
        <v>2016</v>
      </c>
      <c r="X553">
        <f t="shared" si="69"/>
        <v>5</v>
      </c>
      <c r="Y553" t="str">
        <f>VLOOKUP(C553, Team_Lookup!$A:$C, 2, FALSE)</f>
        <v>Royal Challengers Bangalore</v>
      </c>
      <c r="Z553" t="str">
        <f>VLOOKUP(C553, Team_Lookup!$A:$C, 3, FALSE)</f>
        <v>RCB</v>
      </c>
      <c r="AA553" t="str">
        <f>VLOOKUP(D553, Team_Lookup!$A:$C, 2, FALSE)</f>
        <v>Rising Pune Supergiants</v>
      </c>
      <c r="AB553" t="str">
        <f>VLOOKUP(G553, Team_Lookup!$A:$C, 2, FALSE)</f>
        <v>Royal Challengers Bangalore</v>
      </c>
      <c r="AC553" t="str">
        <f>VLOOKUP(N553, Team_Lookup!$A:$C, 2, FALSE)</f>
        <v>Royal Challengers Bangalore</v>
      </c>
      <c r="AD553" t="str">
        <f t="shared" si="70"/>
        <v>Standard</v>
      </c>
      <c r="AE553" t="str">
        <f t="shared" si="71"/>
        <v>Chasing</v>
      </c>
      <c r="AF553">
        <f t="shared" si="72"/>
        <v>1</v>
      </c>
      <c r="AJ553" s="6"/>
    </row>
    <row r="554" spans="1:36" x14ac:dyDescent="0.35">
      <c r="A554">
        <v>980976</v>
      </c>
      <c r="B554" s="1">
        <v>42497</v>
      </c>
      <c r="C554">
        <v>4</v>
      </c>
      <c r="D554">
        <v>6</v>
      </c>
      <c r="E554">
        <v>9</v>
      </c>
      <c r="F554" t="s">
        <v>88</v>
      </c>
      <c r="G554">
        <v>6</v>
      </c>
      <c r="H554" t="s">
        <v>20</v>
      </c>
      <c r="I554">
        <v>0</v>
      </c>
      <c r="J554">
        <v>1</v>
      </c>
      <c r="K554">
        <v>0</v>
      </c>
      <c r="L554" t="s">
        <v>21</v>
      </c>
      <c r="M554">
        <v>9</v>
      </c>
      <c r="N554">
        <v>4</v>
      </c>
      <c r="O554">
        <v>409</v>
      </c>
      <c r="P554">
        <v>482</v>
      </c>
      <c r="Q554">
        <v>498</v>
      </c>
      <c r="R554" t="s">
        <v>26</v>
      </c>
      <c r="S554" t="s">
        <v>23</v>
      </c>
      <c r="T554" t="str">
        <f t="shared" si="65"/>
        <v>Punjab Cricket Association Is Bindra Stadium, Mohali</v>
      </c>
      <c r="U554" t="str">
        <f t="shared" si="66"/>
        <v>Chandigarh</v>
      </c>
      <c r="V554" t="str">
        <f t="shared" si="67"/>
        <v>India</v>
      </c>
      <c r="W554">
        <f t="shared" si="68"/>
        <v>2016</v>
      </c>
      <c r="X554">
        <f t="shared" si="69"/>
        <v>5</v>
      </c>
      <c r="Y554" t="str">
        <f>VLOOKUP(C554, Team_Lookup!$A:$C, 2, FALSE)</f>
        <v>Kings XI Punjab</v>
      </c>
      <c r="Z554" t="str">
        <f>VLOOKUP(C554, Team_Lookup!$A:$C, 3, FALSE)</f>
        <v>KXIP</v>
      </c>
      <c r="AA554" t="str">
        <f>VLOOKUP(D554, Team_Lookup!$A:$C, 2, FALSE)</f>
        <v>Delhi Daredevils</v>
      </c>
      <c r="AB554" t="str">
        <f>VLOOKUP(G554, Team_Lookup!$A:$C, 2, FALSE)</f>
        <v>Delhi Daredevils</v>
      </c>
      <c r="AC554" t="str">
        <f>VLOOKUP(N554, Team_Lookup!$A:$C, 2, FALSE)</f>
        <v>Kings XI Punjab</v>
      </c>
      <c r="AD554" t="str">
        <f t="shared" si="70"/>
        <v>Standard</v>
      </c>
      <c r="AE554" t="str">
        <f t="shared" si="71"/>
        <v>Defending</v>
      </c>
      <c r="AF554">
        <f t="shared" si="72"/>
        <v>0</v>
      </c>
      <c r="AJ554" s="6"/>
    </row>
    <row r="555" spans="1:36" x14ac:dyDescent="0.35">
      <c r="A555">
        <v>980978</v>
      </c>
      <c r="B555" s="1">
        <v>42498</v>
      </c>
      <c r="C555">
        <v>7</v>
      </c>
      <c r="D555">
        <v>11</v>
      </c>
      <c r="E555">
        <v>9</v>
      </c>
      <c r="F555" t="s">
        <v>74</v>
      </c>
      <c r="G555">
        <v>7</v>
      </c>
      <c r="H555" t="s">
        <v>20</v>
      </c>
      <c r="I555">
        <v>0</v>
      </c>
      <c r="J555">
        <v>1</v>
      </c>
      <c r="K555">
        <v>0</v>
      </c>
      <c r="L555" t="s">
        <v>21</v>
      </c>
      <c r="M555">
        <v>85</v>
      </c>
      <c r="N555">
        <v>11</v>
      </c>
      <c r="O555">
        <v>73</v>
      </c>
      <c r="P555">
        <v>489</v>
      </c>
      <c r="Q555">
        <v>499</v>
      </c>
      <c r="R555" t="s">
        <v>75</v>
      </c>
      <c r="S555" t="s">
        <v>23</v>
      </c>
      <c r="T555" t="str">
        <f t="shared" si="65"/>
        <v>Dr. Y.S. Rajasekhara Reddy Aca-Vdca Cricket Stadium</v>
      </c>
      <c r="U555" t="str">
        <f t="shared" si="66"/>
        <v>Visakhapatnam</v>
      </c>
      <c r="V555" t="str">
        <f t="shared" si="67"/>
        <v>India</v>
      </c>
      <c r="W555">
        <f t="shared" si="68"/>
        <v>2016</v>
      </c>
      <c r="X555">
        <f t="shared" si="69"/>
        <v>5</v>
      </c>
      <c r="Y555" t="str">
        <f>VLOOKUP(C555, Team_Lookup!$A:$C, 2, FALSE)</f>
        <v>Mumbai Indians</v>
      </c>
      <c r="Z555" t="str">
        <f>VLOOKUP(C555, Team_Lookup!$A:$C, 3, FALSE)</f>
        <v>MI</v>
      </c>
      <c r="AA555" t="str">
        <f>VLOOKUP(D555, Team_Lookup!$A:$C, 2, FALSE)</f>
        <v>Sunrisers Hyderabad</v>
      </c>
      <c r="AB555" t="str">
        <f>VLOOKUP(G555, Team_Lookup!$A:$C, 2, FALSE)</f>
        <v>Mumbai Indians</v>
      </c>
      <c r="AC555" t="str">
        <f>VLOOKUP(N555, Team_Lookup!$A:$C, 2, FALSE)</f>
        <v>Sunrisers Hyderabad</v>
      </c>
      <c r="AD555" t="str">
        <f t="shared" si="70"/>
        <v>Standard</v>
      </c>
      <c r="AE555" t="str">
        <f t="shared" si="71"/>
        <v>Defending</v>
      </c>
      <c r="AF555">
        <f t="shared" si="72"/>
        <v>0</v>
      </c>
      <c r="AJ555" s="6"/>
    </row>
    <row r="556" spans="1:36" x14ac:dyDescent="0.35">
      <c r="A556">
        <v>980980</v>
      </c>
      <c r="B556" s="1">
        <v>42498</v>
      </c>
      <c r="C556">
        <v>1</v>
      </c>
      <c r="D556">
        <v>13</v>
      </c>
      <c r="E556">
        <v>9</v>
      </c>
      <c r="F556" t="s">
        <v>32</v>
      </c>
      <c r="G556">
        <v>13</v>
      </c>
      <c r="H556" t="s">
        <v>20</v>
      </c>
      <c r="I556">
        <v>0</v>
      </c>
      <c r="J556">
        <v>1</v>
      </c>
      <c r="K556">
        <v>0</v>
      </c>
      <c r="L556" t="s">
        <v>28</v>
      </c>
      <c r="M556">
        <v>5</v>
      </c>
      <c r="N556">
        <v>13</v>
      </c>
      <c r="O556">
        <v>14</v>
      </c>
      <c r="P556">
        <v>481</v>
      </c>
      <c r="Q556">
        <v>518</v>
      </c>
      <c r="R556" t="s">
        <v>33</v>
      </c>
      <c r="S556" t="s">
        <v>23</v>
      </c>
      <c r="T556" t="str">
        <f t="shared" si="65"/>
        <v>Eden Gardens</v>
      </c>
      <c r="U556" t="str">
        <f t="shared" si="66"/>
        <v>Kolkata</v>
      </c>
      <c r="V556" t="str">
        <f t="shared" si="67"/>
        <v>India</v>
      </c>
      <c r="W556">
        <f t="shared" si="68"/>
        <v>2016</v>
      </c>
      <c r="X556">
        <f t="shared" si="69"/>
        <v>5</v>
      </c>
      <c r="Y556" t="str">
        <f>VLOOKUP(C556, Team_Lookup!$A:$C, 2, FALSE)</f>
        <v>Kolkata Knight Riders</v>
      </c>
      <c r="Z556" t="str">
        <f>VLOOKUP(C556, Team_Lookup!$A:$C, 3, FALSE)</f>
        <v>KKR</v>
      </c>
      <c r="AA556" t="str">
        <f>VLOOKUP(D556, Team_Lookup!$A:$C, 2, FALSE)</f>
        <v>Gujarat Lions</v>
      </c>
      <c r="AB556" t="str">
        <f>VLOOKUP(G556, Team_Lookup!$A:$C, 2, FALSE)</f>
        <v>Gujarat Lions</v>
      </c>
      <c r="AC556" t="str">
        <f>VLOOKUP(N556, Team_Lookup!$A:$C, 2, FALSE)</f>
        <v>Gujarat Lions</v>
      </c>
      <c r="AD556" t="str">
        <f t="shared" si="70"/>
        <v>Standard</v>
      </c>
      <c r="AE556" t="str">
        <f t="shared" si="71"/>
        <v>Chasing</v>
      </c>
      <c r="AF556">
        <f t="shared" si="72"/>
        <v>1</v>
      </c>
      <c r="AJ556" s="6"/>
    </row>
    <row r="557" spans="1:36" x14ac:dyDescent="0.35">
      <c r="A557">
        <v>980982</v>
      </c>
      <c r="B557" s="1">
        <v>42499</v>
      </c>
      <c r="C557">
        <v>4</v>
      </c>
      <c r="D557">
        <v>2</v>
      </c>
      <c r="E557">
        <v>9</v>
      </c>
      <c r="F557" t="s">
        <v>88</v>
      </c>
      <c r="G557">
        <v>4</v>
      </c>
      <c r="H557" t="s">
        <v>20</v>
      </c>
      <c r="I557">
        <v>0</v>
      </c>
      <c r="J557">
        <v>1</v>
      </c>
      <c r="K557">
        <v>0</v>
      </c>
      <c r="L557" t="s">
        <v>21</v>
      </c>
      <c r="M557">
        <v>1</v>
      </c>
      <c r="N557">
        <v>2</v>
      </c>
      <c r="O557">
        <v>32</v>
      </c>
      <c r="P557">
        <v>495</v>
      </c>
      <c r="Q557">
        <v>482</v>
      </c>
      <c r="R557" t="s">
        <v>26</v>
      </c>
      <c r="S557" t="s">
        <v>23</v>
      </c>
      <c r="T557" t="str">
        <f t="shared" si="65"/>
        <v>Punjab Cricket Association Is Bindra Stadium, Mohali</v>
      </c>
      <c r="U557" t="str">
        <f t="shared" si="66"/>
        <v>Chandigarh</v>
      </c>
      <c r="V557" t="str">
        <f t="shared" si="67"/>
        <v>India</v>
      </c>
      <c r="W557">
        <f t="shared" si="68"/>
        <v>2016</v>
      </c>
      <c r="X557">
        <f t="shared" si="69"/>
        <v>5</v>
      </c>
      <c r="Y557" t="str">
        <f>VLOOKUP(C557, Team_Lookup!$A:$C, 2, FALSE)</f>
        <v>Kings XI Punjab</v>
      </c>
      <c r="Z557" t="str">
        <f>VLOOKUP(C557, Team_Lookup!$A:$C, 3, FALSE)</f>
        <v>KXIP</v>
      </c>
      <c r="AA557" t="str">
        <f>VLOOKUP(D557, Team_Lookup!$A:$C, 2, FALSE)</f>
        <v>Royal Challengers Bangalore</v>
      </c>
      <c r="AB557" t="str">
        <f>VLOOKUP(G557, Team_Lookup!$A:$C, 2, FALSE)</f>
        <v>Kings XI Punjab</v>
      </c>
      <c r="AC557" t="str">
        <f>VLOOKUP(N557, Team_Lookup!$A:$C, 2, FALSE)</f>
        <v>Royal Challengers Bangalore</v>
      </c>
      <c r="AD557" t="str">
        <f t="shared" si="70"/>
        <v>Standard</v>
      </c>
      <c r="AE557" t="str">
        <f t="shared" si="71"/>
        <v>Defending</v>
      </c>
      <c r="AF557">
        <f t="shared" si="72"/>
        <v>0</v>
      </c>
      <c r="AJ557" s="6"/>
    </row>
    <row r="558" spans="1:36" x14ac:dyDescent="0.35">
      <c r="A558">
        <v>980984</v>
      </c>
      <c r="B558" s="1">
        <v>42500</v>
      </c>
      <c r="C558">
        <v>12</v>
      </c>
      <c r="D558">
        <v>11</v>
      </c>
      <c r="E558">
        <v>9</v>
      </c>
      <c r="F558" t="s">
        <v>74</v>
      </c>
      <c r="G558">
        <v>11</v>
      </c>
      <c r="H558" t="s">
        <v>25</v>
      </c>
      <c r="I558">
        <v>0</v>
      </c>
      <c r="J558">
        <v>1</v>
      </c>
      <c r="K558">
        <v>0</v>
      </c>
      <c r="L558" t="s">
        <v>21</v>
      </c>
      <c r="M558">
        <v>4</v>
      </c>
      <c r="N558">
        <v>11</v>
      </c>
      <c r="O558">
        <v>430</v>
      </c>
      <c r="P558">
        <v>505</v>
      </c>
      <c r="Q558">
        <v>521</v>
      </c>
      <c r="R558" t="s">
        <v>75</v>
      </c>
      <c r="S558" t="s">
        <v>23</v>
      </c>
      <c r="T558" t="str">
        <f t="shared" si="65"/>
        <v>Dr. Y.S. Rajasekhara Reddy Aca-Vdca Cricket Stadium</v>
      </c>
      <c r="U558" t="str">
        <f t="shared" si="66"/>
        <v>Visakhapatnam</v>
      </c>
      <c r="V558" t="str">
        <f t="shared" si="67"/>
        <v>India</v>
      </c>
      <c r="W558">
        <f t="shared" si="68"/>
        <v>2016</v>
      </c>
      <c r="X558">
        <f t="shared" si="69"/>
        <v>5</v>
      </c>
      <c r="Y558" t="str">
        <f>VLOOKUP(C558, Team_Lookup!$A:$C, 2, FALSE)</f>
        <v>Rising Pune Supergiants</v>
      </c>
      <c r="Z558" t="str">
        <f>VLOOKUP(C558, Team_Lookup!$A:$C, 3, FALSE)</f>
        <v>RPS</v>
      </c>
      <c r="AA558" t="str">
        <f>VLOOKUP(D558, Team_Lookup!$A:$C, 2, FALSE)</f>
        <v>Sunrisers Hyderabad</v>
      </c>
      <c r="AB558" t="str">
        <f>VLOOKUP(G558, Team_Lookup!$A:$C, 2, FALSE)</f>
        <v>Sunrisers Hyderabad</v>
      </c>
      <c r="AC558" t="str">
        <f>VLOOKUP(N558, Team_Lookup!$A:$C, 2, FALSE)</f>
        <v>Sunrisers Hyderabad</v>
      </c>
      <c r="AD558" t="str">
        <f t="shared" si="70"/>
        <v>Standard</v>
      </c>
      <c r="AE558" t="str">
        <f t="shared" si="71"/>
        <v>Defending</v>
      </c>
      <c r="AF558">
        <f t="shared" si="72"/>
        <v>1</v>
      </c>
      <c r="AJ558" s="6"/>
    </row>
    <row r="559" spans="1:36" x14ac:dyDescent="0.35">
      <c r="A559">
        <v>980986</v>
      </c>
      <c r="B559" s="1">
        <v>42501</v>
      </c>
      <c r="C559">
        <v>2</v>
      </c>
      <c r="D559">
        <v>7</v>
      </c>
      <c r="E559">
        <v>9</v>
      </c>
      <c r="F559" t="s">
        <v>19</v>
      </c>
      <c r="G559">
        <v>7</v>
      </c>
      <c r="H559" t="s">
        <v>20</v>
      </c>
      <c r="I559">
        <v>0</v>
      </c>
      <c r="J559">
        <v>1</v>
      </c>
      <c r="K559">
        <v>0</v>
      </c>
      <c r="L559" t="s">
        <v>28</v>
      </c>
      <c r="M559">
        <v>6</v>
      </c>
      <c r="N559">
        <v>7</v>
      </c>
      <c r="O559">
        <v>413</v>
      </c>
      <c r="P559">
        <v>509</v>
      </c>
      <c r="Q559">
        <v>499</v>
      </c>
      <c r="R559" t="s">
        <v>22</v>
      </c>
      <c r="S559" t="s">
        <v>23</v>
      </c>
      <c r="T559" t="str">
        <f t="shared" si="65"/>
        <v>M Chinnaswamy Stadium</v>
      </c>
      <c r="U559" t="str">
        <f t="shared" si="66"/>
        <v>Bangalore</v>
      </c>
      <c r="V559" t="str">
        <f t="shared" si="67"/>
        <v>India</v>
      </c>
      <c r="W559">
        <f t="shared" si="68"/>
        <v>2016</v>
      </c>
      <c r="X559">
        <f t="shared" si="69"/>
        <v>5</v>
      </c>
      <c r="Y559" t="str">
        <f>VLOOKUP(C559, Team_Lookup!$A:$C, 2, FALSE)</f>
        <v>Royal Challengers Bangalore</v>
      </c>
      <c r="Z559" t="str">
        <f>VLOOKUP(C559, Team_Lookup!$A:$C, 3, FALSE)</f>
        <v>RCB</v>
      </c>
      <c r="AA559" t="str">
        <f>VLOOKUP(D559, Team_Lookup!$A:$C, 2, FALSE)</f>
        <v>Mumbai Indians</v>
      </c>
      <c r="AB559" t="str">
        <f>VLOOKUP(G559, Team_Lookup!$A:$C, 2, FALSE)</f>
        <v>Mumbai Indians</v>
      </c>
      <c r="AC559" t="str">
        <f>VLOOKUP(N559, Team_Lookup!$A:$C, 2, FALSE)</f>
        <v>Mumbai Indians</v>
      </c>
      <c r="AD559" t="str">
        <f t="shared" si="70"/>
        <v>Standard</v>
      </c>
      <c r="AE559" t="str">
        <f t="shared" si="71"/>
        <v>Chasing</v>
      </c>
      <c r="AF559">
        <f t="shared" si="72"/>
        <v>1</v>
      </c>
      <c r="AJ559" s="6"/>
    </row>
    <row r="560" spans="1:36" x14ac:dyDescent="0.35">
      <c r="A560">
        <v>980988</v>
      </c>
      <c r="B560" s="1">
        <v>42502</v>
      </c>
      <c r="C560">
        <v>11</v>
      </c>
      <c r="D560">
        <v>6</v>
      </c>
      <c r="E560">
        <v>9</v>
      </c>
      <c r="F560" t="s">
        <v>36</v>
      </c>
      <c r="G560">
        <v>6</v>
      </c>
      <c r="H560" t="s">
        <v>20</v>
      </c>
      <c r="I560">
        <v>0</v>
      </c>
      <c r="J560">
        <v>1</v>
      </c>
      <c r="K560">
        <v>0</v>
      </c>
      <c r="L560" t="s">
        <v>28</v>
      </c>
      <c r="M560">
        <v>7</v>
      </c>
      <c r="N560">
        <v>6</v>
      </c>
      <c r="O560">
        <v>350</v>
      </c>
      <c r="P560">
        <v>508</v>
      </c>
      <c r="Q560">
        <v>481</v>
      </c>
      <c r="R560" t="s">
        <v>37</v>
      </c>
      <c r="S560" t="s">
        <v>23</v>
      </c>
      <c r="T560" t="str">
        <f t="shared" si="65"/>
        <v>Rajiv Gandhi International Stadium, Uppal</v>
      </c>
      <c r="U560" t="str">
        <f t="shared" si="66"/>
        <v>Hyderabad</v>
      </c>
      <c r="V560" t="str">
        <f t="shared" si="67"/>
        <v>India</v>
      </c>
      <c r="W560">
        <f t="shared" si="68"/>
        <v>2016</v>
      </c>
      <c r="X560">
        <f t="shared" si="69"/>
        <v>5</v>
      </c>
      <c r="Y560" t="str">
        <f>VLOOKUP(C560, Team_Lookup!$A:$C, 2, FALSE)</f>
        <v>Sunrisers Hyderabad</v>
      </c>
      <c r="Z560" t="str">
        <f>VLOOKUP(C560, Team_Lookup!$A:$C, 3, FALSE)</f>
        <v>SRH</v>
      </c>
      <c r="AA560" t="str">
        <f>VLOOKUP(D560, Team_Lookup!$A:$C, 2, FALSE)</f>
        <v>Delhi Daredevils</v>
      </c>
      <c r="AB560" t="str">
        <f>VLOOKUP(G560, Team_Lookup!$A:$C, 2, FALSE)</f>
        <v>Delhi Daredevils</v>
      </c>
      <c r="AC560" t="str">
        <f>VLOOKUP(N560, Team_Lookup!$A:$C, 2, FALSE)</f>
        <v>Delhi Daredevils</v>
      </c>
      <c r="AD560" t="str">
        <f t="shared" si="70"/>
        <v>Standard</v>
      </c>
      <c r="AE560" t="str">
        <f t="shared" si="71"/>
        <v>Chasing</v>
      </c>
      <c r="AF560">
        <f t="shared" si="72"/>
        <v>1</v>
      </c>
      <c r="AJ560" s="6"/>
    </row>
    <row r="561" spans="1:36" x14ac:dyDescent="0.35">
      <c r="A561">
        <v>980990</v>
      </c>
      <c r="B561" s="1">
        <v>42503</v>
      </c>
      <c r="C561">
        <v>7</v>
      </c>
      <c r="D561">
        <v>4</v>
      </c>
      <c r="E561">
        <v>9</v>
      </c>
      <c r="F561" t="s">
        <v>74</v>
      </c>
      <c r="G561">
        <v>7</v>
      </c>
      <c r="H561" t="s">
        <v>25</v>
      </c>
      <c r="I561">
        <v>0</v>
      </c>
      <c r="J561">
        <v>1</v>
      </c>
      <c r="K561">
        <v>0</v>
      </c>
      <c r="L561" t="s">
        <v>28</v>
      </c>
      <c r="M561">
        <v>7</v>
      </c>
      <c r="N561">
        <v>4</v>
      </c>
      <c r="O561">
        <v>409</v>
      </c>
      <c r="P561">
        <v>482</v>
      </c>
      <c r="Q561">
        <v>498</v>
      </c>
      <c r="R561" t="s">
        <v>75</v>
      </c>
      <c r="S561" t="s">
        <v>23</v>
      </c>
      <c r="T561" t="str">
        <f t="shared" si="65"/>
        <v>Dr. Y.S. Rajasekhara Reddy Aca-Vdca Cricket Stadium</v>
      </c>
      <c r="U561" t="str">
        <f t="shared" si="66"/>
        <v>Visakhapatnam</v>
      </c>
      <c r="V561" t="str">
        <f t="shared" si="67"/>
        <v>India</v>
      </c>
      <c r="W561">
        <f t="shared" si="68"/>
        <v>2016</v>
      </c>
      <c r="X561">
        <f t="shared" si="69"/>
        <v>5</v>
      </c>
      <c r="Y561" t="str">
        <f>VLOOKUP(C561, Team_Lookup!$A:$C, 2, FALSE)</f>
        <v>Mumbai Indians</v>
      </c>
      <c r="Z561" t="str">
        <f>VLOOKUP(C561, Team_Lookup!$A:$C, 3, FALSE)</f>
        <v>MI</v>
      </c>
      <c r="AA561" t="str">
        <f>VLOOKUP(D561, Team_Lookup!$A:$C, 2, FALSE)</f>
        <v>Kings XI Punjab</v>
      </c>
      <c r="AB561" t="str">
        <f>VLOOKUP(G561, Team_Lookup!$A:$C, 2, FALSE)</f>
        <v>Mumbai Indians</v>
      </c>
      <c r="AC561" t="str">
        <f>VLOOKUP(N561, Team_Lookup!$A:$C, 2, FALSE)</f>
        <v>Kings XI Punjab</v>
      </c>
      <c r="AD561" t="str">
        <f t="shared" si="70"/>
        <v>Standard</v>
      </c>
      <c r="AE561" t="str">
        <f t="shared" si="71"/>
        <v>Chasing</v>
      </c>
      <c r="AF561">
        <f t="shared" si="72"/>
        <v>0</v>
      </c>
      <c r="AJ561" s="6"/>
    </row>
    <row r="562" spans="1:36" x14ac:dyDescent="0.35">
      <c r="A562">
        <v>980992</v>
      </c>
      <c r="B562" s="1">
        <v>42504</v>
      </c>
      <c r="C562">
        <v>2</v>
      </c>
      <c r="D562">
        <v>13</v>
      </c>
      <c r="E562">
        <v>9</v>
      </c>
      <c r="F562" t="s">
        <v>19</v>
      </c>
      <c r="G562">
        <v>13</v>
      </c>
      <c r="H562" t="s">
        <v>20</v>
      </c>
      <c r="I562">
        <v>0</v>
      </c>
      <c r="J562">
        <v>1</v>
      </c>
      <c r="K562">
        <v>0</v>
      </c>
      <c r="L562" t="s">
        <v>21</v>
      </c>
      <c r="M562">
        <v>144</v>
      </c>
      <c r="N562">
        <v>2</v>
      </c>
      <c r="O562">
        <v>110</v>
      </c>
      <c r="P562">
        <v>509</v>
      </c>
      <c r="Q562">
        <v>521</v>
      </c>
      <c r="R562" t="s">
        <v>22</v>
      </c>
      <c r="S562" t="s">
        <v>23</v>
      </c>
      <c r="T562" t="str">
        <f t="shared" si="65"/>
        <v>M Chinnaswamy Stadium</v>
      </c>
      <c r="U562" t="str">
        <f t="shared" si="66"/>
        <v>Bangalore</v>
      </c>
      <c r="V562" t="str">
        <f t="shared" si="67"/>
        <v>India</v>
      </c>
      <c r="W562">
        <f t="shared" si="68"/>
        <v>2016</v>
      </c>
      <c r="X562">
        <f t="shared" si="69"/>
        <v>5</v>
      </c>
      <c r="Y562" t="str">
        <f>VLOOKUP(C562, Team_Lookup!$A:$C, 2, FALSE)</f>
        <v>Royal Challengers Bangalore</v>
      </c>
      <c r="Z562" t="str">
        <f>VLOOKUP(C562, Team_Lookup!$A:$C, 3, FALSE)</f>
        <v>RCB</v>
      </c>
      <c r="AA562" t="str">
        <f>VLOOKUP(D562, Team_Lookup!$A:$C, 2, FALSE)</f>
        <v>Gujarat Lions</v>
      </c>
      <c r="AB562" t="str">
        <f>VLOOKUP(G562, Team_Lookup!$A:$C, 2, FALSE)</f>
        <v>Gujarat Lions</v>
      </c>
      <c r="AC562" t="str">
        <f>VLOOKUP(N562, Team_Lookup!$A:$C, 2, FALSE)</f>
        <v>Royal Challengers Bangalore</v>
      </c>
      <c r="AD562" t="str">
        <f t="shared" si="70"/>
        <v>Standard</v>
      </c>
      <c r="AE562" t="str">
        <f t="shared" si="71"/>
        <v>Defending</v>
      </c>
      <c r="AF562">
        <f t="shared" si="72"/>
        <v>0</v>
      </c>
      <c r="AJ562" s="6"/>
    </row>
    <row r="563" spans="1:36" x14ac:dyDescent="0.35">
      <c r="A563">
        <v>980994</v>
      </c>
      <c r="B563" s="1">
        <v>42504</v>
      </c>
      <c r="C563">
        <v>1</v>
      </c>
      <c r="D563">
        <v>12</v>
      </c>
      <c r="E563">
        <v>9</v>
      </c>
      <c r="F563" t="s">
        <v>32</v>
      </c>
      <c r="G563">
        <v>12</v>
      </c>
      <c r="H563" t="s">
        <v>25</v>
      </c>
      <c r="I563">
        <v>0</v>
      </c>
      <c r="J563">
        <v>1</v>
      </c>
      <c r="K563">
        <v>1</v>
      </c>
      <c r="L563" t="s">
        <v>28</v>
      </c>
      <c r="M563">
        <v>8</v>
      </c>
      <c r="N563">
        <v>1</v>
      </c>
      <c r="O563">
        <v>31</v>
      </c>
      <c r="P563">
        <v>511</v>
      </c>
      <c r="Q563">
        <v>497</v>
      </c>
      <c r="R563" t="s">
        <v>33</v>
      </c>
      <c r="S563" t="s">
        <v>23</v>
      </c>
      <c r="T563" t="str">
        <f t="shared" si="65"/>
        <v>Eden Gardens</v>
      </c>
      <c r="U563" t="str">
        <f t="shared" si="66"/>
        <v>Kolkata</v>
      </c>
      <c r="V563" t="str">
        <f t="shared" si="67"/>
        <v>India</v>
      </c>
      <c r="W563">
        <f t="shared" si="68"/>
        <v>2016</v>
      </c>
      <c r="X563">
        <f t="shared" si="69"/>
        <v>5</v>
      </c>
      <c r="Y563" t="str">
        <f>VLOOKUP(C563, Team_Lookup!$A:$C, 2, FALSE)</f>
        <v>Kolkata Knight Riders</v>
      </c>
      <c r="Z563" t="str">
        <f>VLOOKUP(C563, Team_Lookup!$A:$C, 3, FALSE)</f>
        <v>KKR</v>
      </c>
      <c r="AA563" t="str">
        <f>VLOOKUP(D563, Team_Lookup!$A:$C, 2, FALSE)</f>
        <v>Rising Pune Supergiants</v>
      </c>
      <c r="AB563" t="str">
        <f>VLOOKUP(G563, Team_Lookup!$A:$C, 2, FALSE)</f>
        <v>Rising Pune Supergiants</v>
      </c>
      <c r="AC563" t="str">
        <f>VLOOKUP(N563, Team_Lookup!$A:$C, 2, FALSE)</f>
        <v>Kolkata Knight Riders</v>
      </c>
      <c r="AD563" t="str">
        <f t="shared" si="70"/>
        <v>Standard</v>
      </c>
      <c r="AE563" t="str">
        <f t="shared" si="71"/>
        <v>Chasing</v>
      </c>
      <c r="AF563">
        <f t="shared" si="72"/>
        <v>0</v>
      </c>
      <c r="AJ563" s="6"/>
    </row>
    <row r="564" spans="1:36" x14ac:dyDescent="0.35">
      <c r="A564">
        <v>980996</v>
      </c>
      <c r="B564" s="1">
        <v>42505</v>
      </c>
      <c r="C564">
        <v>4</v>
      </c>
      <c r="D564">
        <v>11</v>
      </c>
      <c r="E564">
        <v>9</v>
      </c>
      <c r="F564" t="s">
        <v>88</v>
      </c>
      <c r="G564">
        <v>4</v>
      </c>
      <c r="H564" t="s">
        <v>25</v>
      </c>
      <c r="I564">
        <v>0</v>
      </c>
      <c r="J564">
        <v>1</v>
      </c>
      <c r="K564">
        <v>0</v>
      </c>
      <c r="L564" t="s">
        <v>28</v>
      </c>
      <c r="M564">
        <v>7</v>
      </c>
      <c r="N564">
        <v>11</v>
      </c>
      <c r="O564">
        <v>427</v>
      </c>
      <c r="P564">
        <v>510</v>
      </c>
      <c r="Q564">
        <v>481</v>
      </c>
      <c r="R564" t="s">
        <v>26</v>
      </c>
      <c r="S564" t="s">
        <v>23</v>
      </c>
      <c r="T564" t="str">
        <f t="shared" si="65"/>
        <v>Punjab Cricket Association Is Bindra Stadium, Mohali</v>
      </c>
      <c r="U564" t="str">
        <f t="shared" si="66"/>
        <v>Chandigarh</v>
      </c>
      <c r="V564" t="str">
        <f t="shared" si="67"/>
        <v>India</v>
      </c>
      <c r="W564">
        <f t="shared" si="68"/>
        <v>2016</v>
      </c>
      <c r="X564">
        <f t="shared" si="69"/>
        <v>5</v>
      </c>
      <c r="Y564" t="str">
        <f>VLOOKUP(C564, Team_Lookup!$A:$C, 2, FALSE)</f>
        <v>Kings XI Punjab</v>
      </c>
      <c r="Z564" t="str">
        <f>VLOOKUP(C564, Team_Lookup!$A:$C, 3, FALSE)</f>
        <v>KXIP</v>
      </c>
      <c r="AA564" t="str">
        <f>VLOOKUP(D564, Team_Lookup!$A:$C, 2, FALSE)</f>
        <v>Sunrisers Hyderabad</v>
      </c>
      <c r="AB564" t="str">
        <f>VLOOKUP(G564, Team_Lookup!$A:$C, 2, FALSE)</f>
        <v>Kings XI Punjab</v>
      </c>
      <c r="AC564" t="str">
        <f>VLOOKUP(N564, Team_Lookup!$A:$C, 2, FALSE)</f>
        <v>Sunrisers Hyderabad</v>
      </c>
      <c r="AD564" t="str">
        <f t="shared" si="70"/>
        <v>Standard</v>
      </c>
      <c r="AE564" t="str">
        <f t="shared" si="71"/>
        <v>Chasing</v>
      </c>
      <c r="AF564">
        <f t="shared" si="72"/>
        <v>0</v>
      </c>
      <c r="AJ564" s="6"/>
    </row>
    <row r="565" spans="1:36" x14ac:dyDescent="0.35">
      <c r="A565">
        <v>980998</v>
      </c>
      <c r="B565" s="1">
        <v>42505</v>
      </c>
      <c r="C565">
        <v>7</v>
      </c>
      <c r="D565">
        <v>6</v>
      </c>
      <c r="E565">
        <v>9</v>
      </c>
      <c r="F565" t="s">
        <v>74</v>
      </c>
      <c r="G565">
        <v>6</v>
      </c>
      <c r="H565" t="s">
        <v>20</v>
      </c>
      <c r="I565">
        <v>0</v>
      </c>
      <c r="J565">
        <v>1</v>
      </c>
      <c r="K565">
        <v>0</v>
      </c>
      <c r="L565" t="s">
        <v>21</v>
      </c>
      <c r="M565">
        <v>80</v>
      </c>
      <c r="N565">
        <v>7</v>
      </c>
      <c r="O565">
        <v>413</v>
      </c>
      <c r="P565">
        <v>507</v>
      </c>
      <c r="Q565">
        <v>498</v>
      </c>
      <c r="R565" t="s">
        <v>75</v>
      </c>
      <c r="S565" t="s">
        <v>23</v>
      </c>
      <c r="T565" t="str">
        <f t="shared" si="65"/>
        <v>Dr. Y.S. Rajasekhara Reddy Aca-Vdca Cricket Stadium</v>
      </c>
      <c r="U565" t="str">
        <f t="shared" si="66"/>
        <v>Visakhapatnam</v>
      </c>
      <c r="V565" t="str">
        <f t="shared" si="67"/>
        <v>India</v>
      </c>
      <c r="W565">
        <f t="shared" si="68"/>
        <v>2016</v>
      </c>
      <c r="X565">
        <f t="shared" si="69"/>
        <v>5</v>
      </c>
      <c r="Y565" t="str">
        <f>VLOOKUP(C565, Team_Lookup!$A:$C, 2, FALSE)</f>
        <v>Mumbai Indians</v>
      </c>
      <c r="Z565" t="str">
        <f>VLOOKUP(C565, Team_Lookup!$A:$C, 3, FALSE)</f>
        <v>MI</v>
      </c>
      <c r="AA565" t="str">
        <f>VLOOKUP(D565, Team_Lookup!$A:$C, 2, FALSE)</f>
        <v>Delhi Daredevils</v>
      </c>
      <c r="AB565" t="str">
        <f>VLOOKUP(G565, Team_Lookup!$A:$C, 2, FALSE)</f>
        <v>Delhi Daredevils</v>
      </c>
      <c r="AC565" t="str">
        <f>VLOOKUP(N565, Team_Lookup!$A:$C, 2, FALSE)</f>
        <v>Mumbai Indians</v>
      </c>
      <c r="AD565" t="str">
        <f t="shared" si="70"/>
        <v>Standard</v>
      </c>
      <c r="AE565" t="str">
        <f t="shared" si="71"/>
        <v>Defending</v>
      </c>
      <c r="AF565">
        <f t="shared" si="72"/>
        <v>0</v>
      </c>
      <c r="AJ565" s="6"/>
    </row>
    <row r="566" spans="1:36" x14ac:dyDescent="0.35">
      <c r="A566">
        <v>981000</v>
      </c>
      <c r="B566" s="1">
        <v>42506</v>
      </c>
      <c r="C566">
        <v>1</v>
      </c>
      <c r="D566">
        <v>2</v>
      </c>
      <c r="E566">
        <v>9</v>
      </c>
      <c r="F566" t="s">
        <v>32</v>
      </c>
      <c r="G566">
        <v>2</v>
      </c>
      <c r="H566" t="s">
        <v>20</v>
      </c>
      <c r="I566">
        <v>0</v>
      </c>
      <c r="J566">
        <v>1</v>
      </c>
      <c r="K566">
        <v>0</v>
      </c>
      <c r="L566" t="s">
        <v>28</v>
      </c>
      <c r="M566">
        <v>9</v>
      </c>
      <c r="N566">
        <v>2</v>
      </c>
      <c r="O566">
        <v>8</v>
      </c>
      <c r="P566">
        <v>505</v>
      </c>
      <c r="Q566">
        <v>511</v>
      </c>
      <c r="R566" t="s">
        <v>33</v>
      </c>
      <c r="S566" t="s">
        <v>23</v>
      </c>
      <c r="T566" t="str">
        <f t="shared" si="65"/>
        <v>Eden Gardens</v>
      </c>
      <c r="U566" t="str">
        <f t="shared" si="66"/>
        <v>Kolkata</v>
      </c>
      <c r="V566" t="str">
        <f t="shared" si="67"/>
        <v>India</v>
      </c>
      <c r="W566">
        <f t="shared" si="68"/>
        <v>2016</v>
      </c>
      <c r="X566">
        <f t="shared" si="69"/>
        <v>5</v>
      </c>
      <c r="Y566" t="str">
        <f>VLOOKUP(C566, Team_Lookup!$A:$C, 2, FALSE)</f>
        <v>Kolkata Knight Riders</v>
      </c>
      <c r="Z566" t="str">
        <f>VLOOKUP(C566, Team_Lookup!$A:$C, 3, FALSE)</f>
        <v>KKR</v>
      </c>
      <c r="AA566" t="str">
        <f>VLOOKUP(D566, Team_Lookup!$A:$C, 2, FALSE)</f>
        <v>Royal Challengers Bangalore</v>
      </c>
      <c r="AB566" t="str">
        <f>VLOOKUP(G566, Team_Lookup!$A:$C, 2, FALSE)</f>
        <v>Royal Challengers Bangalore</v>
      </c>
      <c r="AC566" t="str">
        <f>VLOOKUP(N566, Team_Lookup!$A:$C, 2, FALSE)</f>
        <v>Royal Challengers Bangalore</v>
      </c>
      <c r="AD566" t="str">
        <f t="shared" si="70"/>
        <v>Standard</v>
      </c>
      <c r="AE566" t="str">
        <f t="shared" si="71"/>
        <v>Chasing</v>
      </c>
      <c r="AF566">
        <f t="shared" si="72"/>
        <v>1</v>
      </c>
      <c r="AJ566" s="6"/>
    </row>
    <row r="567" spans="1:36" x14ac:dyDescent="0.35">
      <c r="A567">
        <v>981002</v>
      </c>
      <c r="B567" s="1">
        <v>42507</v>
      </c>
      <c r="C567">
        <v>12</v>
      </c>
      <c r="D567">
        <v>6</v>
      </c>
      <c r="E567">
        <v>9</v>
      </c>
      <c r="F567" t="s">
        <v>74</v>
      </c>
      <c r="G567">
        <v>12</v>
      </c>
      <c r="H567" t="s">
        <v>20</v>
      </c>
      <c r="I567">
        <v>0</v>
      </c>
      <c r="J567">
        <v>1</v>
      </c>
      <c r="K567">
        <v>1</v>
      </c>
      <c r="L567" t="s">
        <v>21</v>
      </c>
      <c r="M567">
        <v>19</v>
      </c>
      <c r="N567">
        <v>12</v>
      </c>
      <c r="O567">
        <v>106</v>
      </c>
      <c r="P567">
        <v>507</v>
      </c>
      <c r="Q567">
        <v>499</v>
      </c>
      <c r="R567" t="s">
        <v>75</v>
      </c>
      <c r="S567" t="s">
        <v>23</v>
      </c>
      <c r="T567" t="str">
        <f t="shared" si="65"/>
        <v>Dr. Y.S. Rajasekhara Reddy Aca-Vdca Cricket Stadium</v>
      </c>
      <c r="U567" t="str">
        <f t="shared" si="66"/>
        <v>Visakhapatnam</v>
      </c>
      <c r="V567" t="str">
        <f t="shared" si="67"/>
        <v>India</v>
      </c>
      <c r="W567">
        <f t="shared" si="68"/>
        <v>2016</v>
      </c>
      <c r="X567">
        <f t="shared" si="69"/>
        <v>5</v>
      </c>
      <c r="Y567" t="str">
        <f>VLOOKUP(C567, Team_Lookup!$A:$C, 2, FALSE)</f>
        <v>Rising Pune Supergiants</v>
      </c>
      <c r="Z567" t="str">
        <f>VLOOKUP(C567, Team_Lookup!$A:$C, 3, FALSE)</f>
        <v>RPS</v>
      </c>
      <c r="AA567" t="str">
        <f>VLOOKUP(D567, Team_Lookup!$A:$C, 2, FALSE)</f>
        <v>Delhi Daredevils</v>
      </c>
      <c r="AB567" t="str">
        <f>VLOOKUP(G567, Team_Lookup!$A:$C, 2, FALSE)</f>
        <v>Rising Pune Supergiants</v>
      </c>
      <c r="AC567" t="str">
        <f>VLOOKUP(N567, Team_Lookup!$A:$C, 2, FALSE)</f>
        <v>Rising Pune Supergiants</v>
      </c>
      <c r="AD567" t="str">
        <f t="shared" si="70"/>
        <v>Standard</v>
      </c>
      <c r="AE567" t="str">
        <f t="shared" si="71"/>
        <v>Defending</v>
      </c>
      <c r="AF567">
        <f t="shared" si="72"/>
        <v>1</v>
      </c>
      <c r="AJ567" s="6"/>
    </row>
    <row r="568" spans="1:36" x14ac:dyDescent="0.35">
      <c r="A568">
        <v>981004</v>
      </c>
      <c r="B568" s="1">
        <v>42508</v>
      </c>
      <c r="C568">
        <v>2</v>
      </c>
      <c r="D568">
        <v>4</v>
      </c>
      <c r="E568">
        <v>9</v>
      </c>
      <c r="F568" t="s">
        <v>19</v>
      </c>
      <c r="G568">
        <v>4</v>
      </c>
      <c r="H568" t="s">
        <v>20</v>
      </c>
      <c r="I568">
        <v>0</v>
      </c>
      <c r="J568">
        <v>1</v>
      </c>
      <c r="K568">
        <v>1</v>
      </c>
      <c r="L568" t="s">
        <v>21</v>
      </c>
      <c r="M568">
        <v>82</v>
      </c>
      <c r="N568">
        <v>2</v>
      </c>
      <c r="O568">
        <v>8</v>
      </c>
      <c r="P568">
        <v>510</v>
      </c>
      <c r="Q568">
        <v>481</v>
      </c>
      <c r="R568" t="s">
        <v>22</v>
      </c>
      <c r="S568" t="s">
        <v>23</v>
      </c>
      <c r="T568" t="str">
        <f t="shared" si="65"/>
        <v>M Chinnaswamy Stadium</v>
      </c>
      <c r="U568" t="str">
        <f t="shared" si="66"/>
        <v>Bangalore</v>
      </c>
      <c r="V568" t="str">
        <f t="shared" si="67"/>
        <v>India</v>
      </c>
      <c r="W568">
        <f t="shared" si="68"/>
        <v>2016</v>
      </c>
      <c r="X568">
        <f t="shared" si="69"/>
        <v>5</v>
      </c>
      <c r="Y568" t="str">
        <f>VLOOKUP(C568, Team_Lookup!$A:$C, 2, FALSE)</f>
        <v>Royal Challengers Bangalore</v>
      </c>
      <c r="Z568" t="str">
        <f>VLOOKUP(C568, Team_Lookup!$A:$C, 3, FALSE)</f>
        <v>RCB</v>
      </c>
      <c r="AA568" t="str">
        <f>VLOOKUP(D568, Team_Lookup!$A:$C, 2, FALSE)</f>
        <v>Kings XI Punjab</v>
      </c>
      <c r="AB568" t="str">
        <f>VLOOKUP(G568, Team_Lookup!$A:$C, 2, FALSE)</f>
        <v>Kings XI Punjab</v>
      </c>
      <c r="AC568" t="str">
        <f>VLOOKUP(N568, Team_Lookup!$A:$C, 2, FALSE)</f>
        <v>Royal Challengers Bangalore</v>
      </c>
      <c r="AD568" t="str">
        <f t="shared" si="70"/>
        <v>Standard</v>
      </c>
      <c r="AE568" t="str">
        <f t="shared" si="71"/>
        <v>Defending</v>
      </c>
      <c r="AF568">
        <f t="shared" si="72"/>
        <v>0</v>
      </c>
      <c r="AJ568" s="6"/>
    </row>
    <row r="569" spans="1:36" x14ac:dyDescent="0.35">
      <c r="A569">
        <v>981006</v>
      </c>
      <c r="B569" s="1">
        <v>42509</v>
      </c>
      <c r="C569">
        <v>13</v>
      </c>
      <c r="D569">
        <v>1</v>
      </c>
      <c r="E569">
        <v>9</v>
      </c>
      <c r="F569" t="s">
        <v>91</v>
      </c>
      <c r="G569">
        <v>13</v>
      </c>
      <c r="H569" t="s">
        <v>20</v>
      </c>
      <c r="I569">
        <v>0</v>
      </c>
      <c r="J569">
        <v>1</v>
      </c>
      <c r="K569">
        <v>0</v>
      </c>
      <c r="L569" t="s">
        <v>28</v>
      </c>
      <c r="M569">
        <v>6</v>
      </c>
      <c r="N569">
        <v>13</v>
      </c>
      <c r="O569">
        <v>147</v>
      </c>
      <c r="P569">
        <v>495</v>
      </c>
      <c r="Q569">
        <v>498</v>
      </c>
      <c r="R569" t="s">
        <v>92</v>
      </c>
      <c r="S569" t="s">
        <v>23</v>
      </c>
      <c r="T569" t="str">
        <f t="shared" si="65"/>
        <v>Green Park</v>
      </c>
      <c r="U569" t="str">
        <f t="shared" si="66"/>
        <v>Kanpur</v>
      </c>
      <c r="V569" t="str">
        <f t="shared" si="67"/>
        <v>India</v>
      </c>
      <c r="W569">
        <f t="shared" si="68"/>
        <v>2016</v>
      </c>
      <c r="X569">
        <f t="shared" si="69"/>
        <v>5</v>
      </c>
      <c r="Y569" t="str">
        <f>VLOOKUP(C569, Team_Lookup!$A:$C, 2, FALSE)</f>
        <v>Gujarat Lions</v>
      </c>
      <c r="Z569" t="str">
        <f>VLOOKUP(C569, Team_Lookup!$A:$C, 3, FALSE)</f>
        <v>GL</v>
      </c>
      <c r="AA569" t="str">
        <f>VLOOKUP(D569, Team_Lookup!$A:$C, 2, FALSE)</f>
        <v>Kolkata Knight Riders</v>
      </c>
      <c r="AB569" t="str">
        <f>VLOOKUP(G569, Team_Lookup!$A:$C, 2, FALSE)</f>
        <v>Gujarat Lions</v>
      </c>
      <c r="AC569" t="str">
        <f>VLOOKUP(N569, Team_Lookup!$A:$C, 2, FALSE)</f>
        <v>Gujarat Lions</v>
      </c>
      <c r="AD569" t="str">
        <f t="shared" si="70"/>
        <v>Standard</v>
      </c>
      <c r="AE569" t="str">
        <f t="shared" si="71"/>
        <v>Chasing</v>
      </c>
      <c r="AF569">
        <f t="shared" si="72"/>
        <v>1</v>
      </c>
      <c r="AJ569" s="6"/>
    </row>
    <row r="570" spans="1:36" x14ac:dyDescent="0.35">
      <c r="A570">
        <v>981008</v>
      </c>
      <c r="B570" s="1">
        <v>42510</v>
      </c>
      <c r="C570">
        <v>6</v>
      </c>
      <c r="D570">
        <v>11</v>
      </c>
      <c r="E570">
        <v>9</v>
      </c>
      <c r="F570" t="s">
        <v>78</v>
      </c>
      <c r="G570">
        <v>6</v>
      </c>
      <c r="H570" t="s">
        <v>20</v>
      </c>
      <c r="I570">
        <v>0</v>
      </c>
      <c r="J570">
        <v>1</v>
      </c>
      <c r="K570">
        <v>0</v>
      </c>
      <c r="L570" t="s">
        <v>28</v>
      </c>
      <c r="M570">
        <v>6</v>
      </c>
      <c r="N570">
        <v>6</v>
      </c>
      <c r="O570">
        <v>339</v>
      </c>
      <c r="P570">
        <v>511</v>
      </c>
      <c r="Q570">
        <v>497</v>
      </c>
      <c r="R570" t="s">
        <v>79</v>
      </c>
      <c r="S570" t="s">
        <v>23</v>
      </c>
      <c r="T570" t="str">
        <f t="shared" si="65"/>
        <v>Shaheed Veer Narayan Singh International Stadium</v>
      </c>
      <c r="U570" t="str">
        <f t="shared" si="66"/>
        <v>Raipur</v>
      </c>
      <c r="V570" t="str">
        <f t="shared" si="67"/>
        <v>India</v>
      </c>
      <c r="W570">
        <f t="shared" si="68"/>
        <v>2016</v>
      </c>
      <c r="X570">
        <f t="shared" si="69"/>
        <v>5</v>
      </c>
      <c r="Y570" t="str">
        <f>VLOOKUP(C570, Team_Lookup!$A:$C, 2, FALSE)</f>
        <v>Delhi Daredevils</v>
      </c>
      <c r="Z570" t="str">
        <f>VLOOKUP(C570, Team_Lookup!$A:$C, 3, FALSE)</f>
        <v>DD</v>
      </c>
      <c r="AA570" t="str">
        <f>VLOOKUP(D570, Team_Lookup!$A:$C, 2, FALSE)</f>
        <v>Sunrisers Hyderabad</v>
      </c>
      <c r="AB570" t="str">
        <f>VLOOKUP(G570, Team_Lookup!$A:$C, 2, FALSE)</f>
        <v>Delhi Daredevils</v>
      </c>
      <c r="AC570" t="str">
        <f>VLOOKUP(N570, Team_Lookup!$A:$C, 2, FALSE)</f>
        <v>Delhi Daredevils</v>
      </c>
      <c r="AD570" t="str">
        <f t="shared" si="70"/>
        <v>Standard</v>
      </c>
      <c r="AE570" t="str">
        <f t="shared" si="71"/>
        <v>Chasing</v>
      </c>
      <c r="AF570">
        <f t="shared" si="72"/>
        <v>1</v>
      </c>
      <c r="AJ570" s="6"/>
    </row>
    <row r="571" spans="1:36" x14ac:dyDescent="0.35">
      <c r="A571">
        <v>981010</v>
      </c>
      <c r="B571" s="1">
        <v>42511</v>
      </c>
      <c r="C571">
        <v>12</v>
      </c>
      <c r="D571">
        <v>4</v>
      </c>
      <c r="E571">
        <v>9</v>
      </c>
      <c r="F571" t="s">
        <v>74</v>
      </c>
      <c r="G571">
        <v>4</v>
      </c>
      <c r="H571" t="s">
        <v>25</v>
      </c>
      <c r="I571">
        <v>0</v>
      </c>
      <c r="J571">
        <v>1</v>
      </c>
      <c r="K571">
        <v>0</v>
      </c>
      <c r="L571" t="s">
        <v>28</v>
      </c>
      <c r="M571">
        <v>4</v>
      </c>
      <c r="N571">
        <v>12</v>
      </c>
      <c r="O571">
        <v>20</v>
      </c>
      <c r="P571">
        <v>482</v>
      </c>
      <c r="Q571">
        <v>507</v>
      </c>
      <c r="R571" t="s">
        <v>75</v>
      </c>
      <c r="S571" t="s">
        <v>23</v>
      </c>
      <c r="T571" t="str">
        <f t="shared" si="65"/>
        <v>Dr. Y.S. Rajasekhara Reddy Aca-Vdca Cricket Stadium</v>
      </c>
      <c r="U571" t="str">
        <f t="shared" si="66"/>
        <v>Visakhapatnam</v>
      </c>
      <c r="V571" t="str">
        <f t="shared" si="67"/>
        <v>India</v>
      </c>
      <c r="W571">
        <f t="shared" si="68"/>
        <v>2016</v>
      </c>
      <c r="X571">
        <f t="shared" si="69"/>
        <v>5</v>
      </c>
      <c r="Y571" t="str">
        <f>VLOOKUP(C571, Team_Lookup!$A:$C, 2, FALSE)</f>
        <v>Rising Pune Supergiants</v>
      </c>
      <c r="Z571" t="str">
        <f>VLOOKUP(C571, Team_Lookup!$A:$C, 3, FALSE)</f>
        <v>RPS</v>
      </c>
      <c r="AA571" t="str">
        <f>VLOOKUP(D571, Team_Lookup!$A:$C, 2, FALSE)</f>
        <v>Kings XI Punjab</v>
      </c>
      <c r="AB571" t="str">
        <f>VLOOKUP(G571, Team_Lookup!$A:$C, 2, FALSE)</f>
        <v>Kings XI Punjab</v>
      </c>
      <c r="AC571" t="str">
        <f>VLOOKUP(N571, Team_Lookup!$A:$C, 2, FALSE)</f>
        <v>Rising Pune Supergiants</v>
      </c>
      <c r="AD571" t="str">
        <f t="shared" si="70"/>
        <v>Standard</v>
      </c>
      <c r="AE571" t="str">
        <f t="shared" si="71"/>
        <v>Chasing</v>
      </c>
      <c r="AF571">
        <f t="shared" si="72"/>
        <v>0</v>
      </c>
      <c r="AJ571" s="6"/>
    </row>
    <row r="572" spans="1:36" x14ac:dyDescent="0.35">
      <c r="A572">
        <v>981012</v>
      </c>
      <c r="B572" s="1">
        <v>42511</v>
      </c>
      <c r="C572">
        <v>13</v>
      </c>
      <c r="D572">
        <v>7</v>
      </c>
      <c r="E572">
        <v>9</v>
      </c>
      <c r="F572" t="s">
        <v>91</v>
      </c>
      <c r="G572">
        <v>13</v>
      </c>
      <c r="H572" t="s">
        <v>20</v>
      </c>
      <c r="I572">
        <v>0</v>
      </c>
      <c r="J572">
        <v>1</v>
      </c>
      <c r="K572">
        <v>0</v>
      </c>
      <c r="L572" t="s">
        <v>28</v>
      </c>
      <c r="M572">
        <v>6</v>
      </c>
      <c r="N572">
        <v>13</v>
      </c>
      <c r="O572">
        <v>21</v>
      </c>
      <c r="P572">
        <v>495</v>
      </c>
      <c r="Q572">
        <v>498</v>
      </c>
      <c r="R572" t="s">
        <v>92</v>
      </c>
      <c r="S572" t="s">
        <v>23</v>
      </c>
      <c r="T572" t="str">
        <f t="shared" si="65"/>
        <v>Green Park</v>
      </c>
      <c r="U572" t="str">
        <f t="shared" si="66"/>
        <v>Kanpur</v>
      </c>
      <c r="V572" t="str">
        <f t="shared" si="67"/>
        <v>India</v>
      </c>
      <c r="W572">
        <f t="shared" si="68"/>
        <v>2016</v>
      </c>
      <c r="X572">
        <f t="shared" si="69"/>
        <v>5</v>
      </c>
      <c r="Y572" t="str">
        <f>VLOOKUP(C572, Team_Lookup!$A:$C, 2, FALSE)</f>
        <v>Gujarat Lions</v>
      </c>
      <c r="Z572" t="str">
        <f>VLOOKUP(C572, Team_Lookup!$A:$C, 3, FALSE)</f>
        <v>GL</v>
      </c>
      <c r="AA572" t="str">
        <f>VLOOKUP(D572, Team_Lookup!$A:$C, 2, FALSE)</f>
        <v>Mumbai Indians</v>
      </c>
      <c r="AB572" t="str">
        <f>VLOOKUP(G572, Team_Lookup!$A:$C, 2, FALSE)</f>
        <v>Gujarat Lions</v>
      </c>
      <c r="AC572" t="str">
        <f>VLOOKUP(N572, Team_Lookup!$A:$C, 2, FALSE)</f>
        <v>Gujarat Lions</v>
      </c>
      <c r="AD572" t="str">
        <f t="shared" si="70"/>
        <v>Standard</v>
      </c>
      <c r="AE572" t="str">
        <f t="shared" si="71"/>
        <v>Chasing</v>
      </c>
      <c r="AF572">
        <f t="shared" si="72"/>
        <v>1</v>
      </c>
      <c r="AJ572" s="6"/>
    </row>
    <row r="573" spans="1:36" x14ac:dyDescent="0.35">
      <c r="A573">
        <v>981014</v>
      </c>
      <c r="B573" s="1">
        <v>42512</v>
      </c>
      <c r="C573">
        <v>1</v>
      </c>
      <c r="D573">
        <v>11</v>
      </c>
      <c r="E573">
        <v>9</v>
      </c>
      <c r="F573" t="s">
        <v>32</v>
      </c>
      <c r="G573">
        <v>11</v>
      </c>
      <c r="H573" t="s">
        <v>20</v>
      </c>
      <c r="I573">
        <v>0</v>
      </c>
      <c r="J573">
        <v>1</v>
      </c>
      <c r="K573">
        <v>0</v>
      </c>
      <c r="L573" t="s">
        <v>21</v>
      </c>
      <c r="M573">
        <v>22</v>
      </c>
      <c r="N573">
        <v>1</v>
      </c>
      <c r="O573">
        <v>31</v>
      </c>
      <c r="P573">
        <v>510</v>
      </c>
      <c r="Q573">
        <v>481</v>
      </c>
      <c r="R573" t="s">
        <v>33</v>
      </c>
      <c r="S573" t="s">
        <v>23</v>
      </c>
      <c r="T573" t="str">
        <f t="shared" si="65"/>
        <v>Eden Gardens</v>
      </c>
      <c r="U573" t="str">
        <f t="shared" si="66"/>
        <v>Kolkata</v>
      </c>
      <c r="V573" t="str">
        <f t="shared" si="67"/>
        <v>India</v>
      </c>
      <c r="W573">
        <f t="shared" si="68"/>
        <v>2016</v>
      </c>
      <c r="X573">
        <f t="shared" si="69"/>
        <v>5</v>
      </c>
      <c r="Y573" t="str">
        <f>VLOOKUP(C573, Team_Lookup!$A:$C, 2, FALSE)</f>
        <v>Kolkata Knight Riders</v>
      </c>
      <c r="Z573" t="str">
        <f>VLOOKUP(C573, Team_Lookup!$A:$C, 3, FALSE)</f>
        <v>KKR</v>
      </c>
      <c r="AA573" t="str">
        <f>VLOOKUP(D573, Team_Lookup!$A:$C, 2, FALSE)</f>
        <v>Sunrisers Hyderabad</v>
      </c>
      <c r="AB573" t="str">
        <f>VLOOKUP(G573, Team_Lookup!$A:$C, 2, FALSE)</f>
        <v>Sunrisers Hyderabad</v>
      </c>
      <c r="AC573" t="str">
        <f>VLOOKUP(N573, Team_Lookup!$A:$C, 2, FALSE)</f>
        <v>Kolkata Knight Riders</v>
      </c>
      <c r="AD573" t="str">
        <f t="shared" si="70"/>
        <v>Standard</v>
      </c>
      <c r="AE573" t="str">
        <f t="shared" si="71"/>
        <v>Defending</v>
      </c>
      <c r="AF573">
        <f t="shared" si="72"/>
        <v>0</v>
      </c>
      <c r="AJ573" s="6"/>
    </row>
    <row r="574" spans="1:36" x14ac:dyDescent="0.35">
      <c r="A574">
        <v>981016</v>
      </c>
      <c r="B574" s="1">
        <v>42512</v>
      </c>
      <c r="C574">
        <v>6</v>
      </c>
      <c r="D574">
        <v>2</v>
      </c>
      <c r="E574">
        <v>9</v>
      </c>
      <c r="F574" t="s">
        <v>78</v>
      </c>
      <c r="G574">
        <v>2</v>
      </c>
      <c r="H574" t="s">
        <v>20</v>
      </c>
      <c r="I574">
        <v>0</v>
      </c>
      <c r="J574">
        <v>1</v>
      </c>
      <c r="K574">
        <v>0</v>
      </c>
      <c r="L574" t="s">
        <v>28</v>
      </c>
      <c r="M574">
        <v>6</v>
      </c>
      <c r="N574">
        <v>2</v>
      </c>
      <c r="O574">
        <v>8</v>
      </c>
      <c r="P574">
        <v>511</v>
      </c>
      <c r="Q574">
        <v>497</v>
      </c>
      <c r="R574" t="s">
        <v>79</v>
      </c>
      <c r="S574" t="s">
        <v>23</v>
      </c>
      <c r="T574" t="str">
        <f t="shared" si="65"/>
        <v>Shaheed Veer Narayan Singh International Stadium</v>
      </c>
      <c r="U574" t="str">
        <f t="shared" si="66"/>
        <v>Raipur</v>
      </c>
      <c r="V574" t="str">
        <f t="shared" si="67"/>
        <v>India</v>
      </c>
      <c r="W574">
        <f t="shared" si="68"/>
        <v>2016</v>
      </c>
      <c r="X574">
        <f t="shared" si="69"/>
        <v>5</v>
      </c>
      <c r="Y574" t="str">
        <f>VLOOKUP(C574, Team_Lookup!$A:$C, 2, FALSE)</f>
        <v>Delhi Daredevils</v>
      </c>
      <c r="Z574" t="str">
        <f>VLOOKUP(C574, Team_Lookup!$A:$C, 3, FALSE)</f>
        <v>DD</v>
      </c>
      <c r="AA574" t="str">
        <f>VLOOKUP(D574, Team_Lookup!$A:$C, 2, FALSE)</f>
        <v>Royal Challengers Bangalore</v>
      </c>
      <c r="AB574" t="str">
        <f>VLOOKUP(G574, Team_Lookup!$A:$C, 2, FALSE)</f>
        <v>Royal Challengers Bangalore</v>
      </c>
      <c r="AC574" t="str">
        <f>VLOOKUP(N574, Team_Lookup!$A:$C, 2, FALSE)</f>
        <v>Royal Challengers Bangalore</v>
      </c>
      <c r="AD574" t="str">
        <f t="shared" si="70"/>
        <v>Standard</v>
      </c>
      <c r="AE574" t="str">
        <f t="shared" si="71"/>
        <v>Chasing</v>
      </c>
      <c r="AF574">
        <f t="shared" si="72"/>
        <v>1</v>
      </c>
      <c r="AJ574" s="6"/>
    </row>
    <row r="575" spans="1:36" x14ac:dyDescent="0.35">
      <c r="A575">
        <v>981018</v>
      </c>
      <c r="B575" s="1">
        <v>42514</v>
      </c>
      <c r="C575">
        <v>13</v>
      </c>
      <c r="D575">
        <v>2</v>
      </c>
      <c r="E575">
        <v>9</v>
      </c>
      <c r="F575" t="s">
        <v>19</v>
      </c>
      <c r="G575">
        <v>2</v>
      </c>
      <c r="H575" t="s">
        <v>20</v>
      </c>
      <c r="I575">
        <v>0</v>
      </c>
      <c r="J575">
        <v>1</v>
      </c>
      <c r="K575">
        <v>0</v>
      </c>
      <c r="L575" t="s">
        <v>28</v>
      </c>
      <c r="M575">
        <v>4</v>
      </c>
      <c r="N575">
        <v>2</v>
      </c>
      <c r="O575">
        <v>110</v>
      </c>
      <c r="P575">
        <v>495</v>
      </c>
      <c r="Q575">
        <v>482</v>
      </c>
      <c r="R575" t="s">
        <v>22</v>
      </c>
      <c r="S575" t="s">
        <v>23</v>
      </c>
      <c r="T575" t="str">
        <f t="shared" si="65"/>
        <v>M Chinnaswamy Stadium</v>
      </c>
      <c r="U575" t="str">
        <f t="shared" si="66"/>
        <v>Bangalore</v>
      </c>
      <c r="V575" t="str">
        <f t="shared" si="67"/>
        <v>India</v>
      </c>
      <c r="W575">
        <f t="shared" si="68"/>
        <v>2016</v>
      </c>
      <c r="X575">
        <f t="shared" si="69"/>
        <v>5</v>
      </c>
      <c r="Y575" t="str">
        <f>VLOOKUP(C575, Team_Lookup!$A:$C, 2, FALSE)</f>
        <v>Gujarat Lions</v>
      </c>
      <c r="Z575" t="str">
        <f>VLOOKUP(C575, Team_Lookup!$A:$C, 3, FALSE)</f>
        <v>GL</v>
      </c>
      <c r="AA575" t="str">
        <f>VLOOKUP(D575, Team_Lookup!$A:$C, 2, FALSE)</f>
        <v>Royal Challengers Bangalore</v>
      </c>
      <c r="AB575" t="str">
        <f>VLOOKUP(G575, Team_Lookup!$A:$C, 2, FALSE)</f>
        <v>Royal Challengers Bangalore</v>
      </c>
      <c r="AC575" t="str">
        <f>VLOOKUP(N575, Team_Lookup!$A:$C, 2, FALSE)</f>
        <v>Royal Challengers Bangalore</v>
      </c>
      <c r="AD575" t="str">
        <f t="shared" si="70"/>
        <v>Standard</v>
      </c>
      <c r="AE575" t="str">
        <f t="shared" si="71"/>
        <v>Chasing</v>
      </c>
      <c r="AF575">
        <f t="shared" si="72"/>
        <v>1</v>
      </c>
      <c r="AJ575" s="6"/>
    </row>
    <row r="576" spans="1:36" x14ac:dyDescent="0.35">
      <c r="A576">
        <v>981020</v>
      </c>
      <c r="B576" s="1">
        <v>42515</v>
      </c>
      <c r="C576">
        <v>11</v>
      </c>
      <c r="D576">
        <v>1</v>
      </c>
      <c r="E576">
        <v>9</v>
      </c>
      <c r="F576" t="s">
        <v>27</v>
      </c>
      <c r="G576">
        <v>1</v>
      </c>
      <c r="H576" t="s">
        <v>20</v>
      </c>
      <c r="I576">
        <v>0</v>
      </c>
      <c r="J576">
        <v>1</v>
      </c>
      <c r="K576">
        <v>0</v>
      </c>
      <c r="L576" t="s">
        <v>21</v>
      </c>
      <c r="M576">
        <v>22</v>
      </c>
      <c r="N576">
        <v>11</v>
      </c>
      <c r="O576">
        <v>163</v>
      </c>
      <c r="P576">
        <v>481</v>
      </c>
      <c r="Q576">
        <v>499</v>
      </c>
      <c r="R576" t="s">
        <v>29</v>
      </c>
      <c r="S576" t="s">
        <v>23</v>
      </c>
      <c r="T576" t="str">
        <f t="shared" si="65"/>
        <v>Feroz Shah Kotla</v>
      </c>
      <c r="U576" t="str">
        <f t="shared" si="66"/>
        <v>Delhi</v>
      </c>
      <c r="V576" t="str">
        <f t="shared" si="67"/>
        <v>India</v>
      </c>
      <c r="W576">
        <f t="shared" si="68"/>
        <v>2016</v>
      </c>
      <c r="X576">
        <f t="shared" si="69"/>
        <v>5</v>
      </c>
      <c r="Y576" t="str">
        <f>VLOOKUP(C576, Team_Lookup!$A:$C, 2, FALSE)</f>
        <v>Sunrisers Hyderabad</v>
      </c>
      <c r="Z576" t="str">
        <f>VLOOKUP(C576, Team_Lookup!$A:$C, 3, FALSE)</f>
        <v>SRH</v>
      </c>
      <c r="AA576" t="str">
        <f>VLOOKUP(D576, Team_Lookup!$A:$C, 2, FALSE)</f>
        <v>Kolkata Knight Riders</v>
      </c>
      <c r="AB576" t="str">
        <f>VLOOKUP(G576, Team_Lookup!$A:$C, 2, FALSE)</f>
        <v>Kolkata Knight Riders</v>
      </c>
      <c r="AC576" t="str">
        <f>VLOOKUP(N576, Team_Lookup!$A:$C, 2, FALSE)</f>
        <v>Sunrisers Hyderabad</v>
      </c>
      <c r="AD576" t="str">
        <f t="shared" si="70"/>
        <v>Standard</v>
      </c>
      <c r="AE576" t="str">
        <f t="shared" si="71"/>
        <v>Defending</v>
      </c>
      <c r="AF576">
        <f t="shared" si="72"/>
        <v>0</v>
      </c>
      <c r="AJ576" s="6"/>
    </row>
    <row r="577" spans="1:36" x14ac:dyDescent="0.35">
      <c r="A577">
        <v>981022</v>
      </c>
      <c r="B577" s="1">
        <v>42517</v>
      </c>
      <c r="C577">
        <v>13</v>
      </c>
      <c r="D577">
        <v>11</v>
      </c>
      <c r="E577">
        <v>9</v>
      </c>
      <c r="F577" t="s">
        <v>27</v>
      </c>
      <c r="G577">
        <v>11</v>
      </c>
      <c r="H577" t="s">
        <v>20</v>
      </c>
      <c r="I577">
        <v>0</v>
      </c>
      <c r="J577">
        <v>1</v>
      </c>
      <c r="K577">
        <v>0</v>
      </c>
      <c r="L577" t="s">
        <v>28</v>
      </c>
      <c r="M577">
        <v>4</v>
      </c>
      <c r="N577">
        <v>11</v>
      </c>
      <c r="O577">
        <v>187</v>
      </c>
      <c r="P577">
        <v>481</v>
      </c>
      <c r="Q577">
        <v>498</v>
      </c>
      <c r="R577" t="s">
        <v>29</v>
      </c>
      <c r="S577" t="s">
        <v>23</v>
      </c>
      <c r="T577" t="str">
        <f t="shared" si="65"/>
        <v>Feroz Shah Kotla</v>
      </c>
      <c r="U577" t="str">
        <f t="shared" si="66"/>
        <v>Delhi</v>
      </c>
      <c r="V577" t="str">
        <f t="shared" si="67"/>
        <v>India</v>
      </c>
      <c r="W577">
        <f t="shared" si="68"/>
        <v>2016</v>
      </c>
      <c r="X577">
        <f t="shared" si="69"/>
        <v>5</v>
      </c>
      <c r="Y577" t="str">
        <f>VLOOKUP(C577, Team_Lookup!$A:$C, 2, FALSE)</f>
        <v>Gujarat Lions</v>
      </c>
      <c r="Z577" t="str">
        <f>VLOOKUP(C577, Team_Lookup!$A:$C, 3, FALSE)</f>
        <v>GL</v>
      </c>
      <c r="AA577" t="str">
        <f>VLOOKUP(D577, Team_Lookup!$A:$C, 2, FALSE)</f>
        <v>Sunrisers Hyderabad</v>
      </c>
      <c r="AB577" t="str">
        <f>VLOOKUP(G577, Team_Lookup!$A:$C, 2, FALSE)</f>
        <v>Sunrisers Hyderabad</v>
      </c>
      <c r="AC577" t="str">
        <f>VLOOKUP(N577, Team_Lookup!$A:$C, 2, FALSE)</f>
        <v>Sunrisers Hyderabad</v>
      </c>
      <c r="AD577" t="str">
        <f t="shared" si="70"/>
        <v>Standard</v>
      </c>
      <c r="AE577" t="str">
        <f t="shared" si="71"/>
        <v>Chasing</v>
      </c>
      <c r="AF577">
        <f t="shared" si="72"/>
        <v>1</v>
      </c>
      <c r="AJ577" s="6"/>
    </row>
    <row r="578" spans="1:36" x14ac:dyDescent="0.35">
      <c r="A578">
        <v>981024</v>
      </c>
      <c r="B578" s="1">
        <v>42519</v>
      </c>
      <c r="C578">
        <v>2</v>
      </c>
      <c r="D578">
        <v>11</v>
      </c>
      <c r="E578">
        <v>9</v>
      </c>
      <c r="F578" t="s">
        <v>19</v>
      </c>
      <c r="G578">
        <v>11</v>
      </c>
      <c r="H578" t="s">
        <v>25</v>
      </c>
      <c r="I578">
        <v>0</v>
      </c>
      <c r="J578">
        <v>1</v>
      </c>
      <c r="K578">
        <v>0</v>
      </c>
      <c r="L578" t="s">
        <v>21</v>
      </c>
      <c r="M578">
        <v>8</v>
      </c>
      <c r="N578">
        <v>11</v>
      </c>
      <c r="O578">
        <v>385</v>
      </c>
      <c r="P578">
        <v>482</v>
      </c>
      <c r="Q578">
        <v>497</v>
      </c>
      <c r="R578" t="s">
        <v>22</v>
      </c>
      <c r="S578" t="s">
        <v>23</v>
      </c>
      <c r="T578" t="str">
        <f t="shared" si="65"/>
        <v>M Chinnaswamy Stadium</v>
      </c>
      <c r="U578" t="str">
        <f t="shared" si="66"/>
        <v>Bangalore</v>
      </c>
      <c r="V578" t="str">
        <f t="shared" si="67"/>
        <v>India</v>
      </c>
      <c r="W578">
        <f t="shared" si="68"/>
        <v>2016</v>
      </c>
      <c r="X578">
        <f t="shared" si="69"/>
        <v>5</v>
      </c>
      <c r="Y578" t="str">
        <f>VLOOKUP(C578, Team_Lookup!$A:$C, 2, FALSE)</f>
        <v>Royal Challengers Bangalore</v>
      </c>
      <c r="Z578" t="str">
        <f>VLOOKUP(C578, Team_Lookup!$A:$C, 3, FALSE)</f>
        <v>RCB</v>
      </c>
      <c r="AA578" t="str">
        <f>VLOOKUP(D578, Team_Lookup!$A:$C, 2, FALSE)</f>
        <v>Sunrisers Hyderabad</v>
      </c>
      <c r="AB578" t="str">
        <f>VLOOKUP(G578, Team_Lookup!$A:$C, 2, FALSE)</f>
        <v>Sunrisers Hyderabad</v>
      </c>
      <c r="AC578" t="str">
        <f>VLOOKUP(N578, Team_Lookup!$A:$C, 2, FALSE)</f>
        <v>Sunrisers Hyderabad</v>
      </c>
      <c r="AD578" t="str">
        <f t="shared" si="70"/>
        <v>Standard</v>
      </c>
      <c r="AE578" t="str">
        <f t="shared" si="71"/>
        <v>Defending</v>
      </c>
      <c r="AF578">
        <f t="shared" si="72"/>
        <v>1</v>
      </c>
      <c r="AJ578" s="6"/>
    </row>
  </sheetData>
  <conditionalFormatting sqref="A2:AF578">
    <cfRule type="expression" dxfId="2" priority="1">
      <formula>OR($J2=0, $N2="")</formula>
    </cfRule>
    <cfRule type="expression" dxfId="1" priority="2">
      <formula>OR(AND($L2="by runs", $M2&gt;=50), AND($L2="by wickets", $M2&gt;=8))</formula>
    </cfRule>
  </conditionalFormatting>
  <conditionalFormatting sqref="A2:AH27 A28:AG38 A39:AH43 A44:AG64 A65:AH578">
    <cfRule type="expression" dxfId="0" priority="3">
      <formula>$K2=1</formula>
    </cfRule>
  </conditionalFormatting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A8D3-E993-4FAF-AA7A-4640AE5F7BF6}">
  <dimension ref="A1:C14"/>
  <sheetViews>
    <sheetView workbookViewId="0">
      <selection activeCell="B2" sqref="B2"/>
    </sheetView>
  </sheetViews>
  <sheetFormatPr defaultRowHeight="14.5" x14ac:dyDescent="0.35"/>
  <cols>
    <col min="2" max="2" width="11.90625" customWidth="1"/>
  </cols>
  <sheetData>
    <row r="1" spans="1:3" x14ac:dyDescent="0.35">
      <c r="A1" t="s">
        <v>95</v>
      </c>
      <c r="B1" t="s">
        <v>96</v>
      </c>
      <c r="C1" t="s">
        <v>97</v>
      </c>
    </row>
    <row r="2" spans="1:3" x14ac:dyDescent="0.35">
      <c r="A2">
        <v>1</v>
      </c>
      <c r="B2" t="s">
        <v>98</v>
      </c>
      <c r="C2" t="s">
        <v>99</v>
      </c>
    </row>
    <row r="3" spans="1:3" x14ac:dyDescent="0.35">
      <c r="A3">
        <v>2</v>
      </c>
      <c r="B3" t="s">
        <v>100</v>
      </c>
      <c r="C3" t="s">
        <v>101</v>
      </c>
    </row>
    <row r="4" spans="1:3" x14ac:dyDescent="0.35">
      <c r="A4">
        <v>3</v>
      </c>
      <c r="B4" t="s">
        <v>102</v>
      </c>
      <c r="C4" t="s">
        <v>103</v>
      </c>
    </row>
    <row r="5" spans="1:3" x14ac:dyDescent="0.35">
      <c r="A5">
        <v>4</v>
      </c>
      <c r="B5" t="s">
        <v>104</v>
      </c>
      <c r="C5" t="s">
        <v>105</v>
      </c>
    </row>
    <row r="6" spans="1:3" x14ac:dyDescent="0.35">
      <c r="A6">
        <v>5</v>
      </c>
      <c r="B6" t="s">
        <v>106</v>
      </c>
      <c r="C6" t="s">
        <v>107</v>
      </c>
    </row>
    <row r="7" spans="1:3" x14ac:dyDescent="0.35">
      <c r="A7">
        <v>6</v>
      </c>
      <c r="B7" t="s">
        <v>108</v>
      </c>
      <c r="C7" t="s">
        <v>109</v>
      </c>
    </row>
    <row r="8" spans="1:3" x14ac:dyDescent="0.35">
      <c r="A8">
        <v>7</v>
      </c>
      <c r="B8" t="s">
        <v>110</v>
      </c>
      <c r="C8" t="s">
        <v>111</v>
      </c>
    </row>
    <row r="9" spans="1:3" x14ac:dyDescent="0.35">
      <c r="A9">
        <v>8</v>
      </c>
      <c r="B9" t="s">
        <v>112</v>
      </c>
      <c r="C9" t="s">
        <v>113</v>
      </c>
    </row>
    <row r="10" spans="1:3" x14ac:dyDescent="0.35">
      <c r="A10">
        <v>9</v>
      </c>
      <c r="B10" t="s">
        <v>114</v>
      </c>
      <c r="C10" t="s">
        <v>115</v>
      </c>
    </row>
    <row r="11" spans="1:3" x14ac:dyDescent="0.35">
      <c r="A11">
        <v>10</v>
      </c>
      <c r="B11" t="s">
        <v>116</v>
      </c>
      <c r="C11" t="s">
        <v>117</v>
      </c>
    </row>
    <row r="12" spans="1:3" x14ac:dyDescent="0.35">
      <c r="A12">
        <v>11</v>
      </c>
      <c r="B12" t="s">
        <v>118</v>
      </c>
      <c r="C12" t="s">
        <v>119</v>
      </c>
    </row>
    <row r="13" spans="1:3" x14ac:dyDescent="0.35">
      <c r="A13">
        <v>12</v>
      </c>
      <c r="B13" t="s">
        <v>120</v>
      </c>
      <c r="C13" t="s">
        <v>121</v>
      </c>
    </row>
    <row r="14" spans="1:3" x14ac:dyDescent="0.35">
      <c r="A14">
        <v>13</v>
      </c>
      <c r="B14" t="s">
        <v>122</v>
      </c>
      <c r="C14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Team_Lookup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BHOOMI SINGHI</cp:lastModifiedBy>
  <dcterms:created xsi:type="dcterms:W3CDTF">2025-08-19T15:36:02Z</dcterms:created>
  <dcterms:modified xsi:type="dcterms:W3CDTF">2025-08-21T12:09:28Z</dcterms:modified>
</cp:coreProperties>
</file>