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<sst xmlns="http://schemas.openxmlformats.org/spreadsheetml/2006/main" count="47" uniqueCount="36">
  <si>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</si>
  <si>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</si>
  <si>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</si>
  <si>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</si>
  <si>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</si>
  <si>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</si>
  <si>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</si>
  <si>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</si>
  <si>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</si>
  <si>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</si>
  <si>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</si>
  <si>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</si>
  <si>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</si>
  <si>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</si>
  <si>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</si>
  <si>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</si>
  <si>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</si>
  <si>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</si>
  <si>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</si>
  <si>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</si>
  <si>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序号i</t>
  </si>
  <si>
    <t>λ平均</t>
  </si>
  <si>
    <r>
      <rPr>
        <sz val="11"/>
        <color theme="1"/>
        <rFont val="Microsoft YaHei"/>
        <charset val="134"/>
      </rPr>
      <t>λ</t>
    </r>
    <r>
      <rPr>
        <sz val="11"/>
        <color theme="1"/>
        <rFont val="宋体"/>
        <charset val="134"/>
        <scheme val="minor"/>
      </rPr>
      <t>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</si>
  <si>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Microsoft YaHei"/>
        <charset val="134"/>
      </rPr>
      <t>λi</t>
    </r>
  </si>
  <si>
    <t>Ua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</si>
  <si>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Microsoft YaHei"/>
        <charset val="134"/>
      </rPr>
      <t>λ</t>
    </r>
  </si>
  <si>
    <r>
      <rPr>
        <sz val="11"/>
        <color theme="1"/>
        <rFont val="宋体"/>
        <charset val="134"/>
        <scheme val="minor"/>
      </rPr>
      <t>Ur</t>
    </r>
    <r>
      <rPr>
        <sz val="11"/>
        <color theme="1"/>
        <rFont val="Microsoft YaHei"/>
        <charset val="134"/>
      </rPr>
      <t>λ</t>
    </r>
  </si>
  <si>
    <t>f平均</t>
  </si>
  <si>
    <t>fi</t>
  </si>
  <si>
    <t>Sfi</t>
  </si>
  <si>
    <t>Uaf</t>
  </si>
  <si>
    <t>Uf</t>
  </si>
  <si>
    <t>Urf</t>
  </si>
  <si>
    <t>实验声速V</t>
  </si>
  <si>
    <t>Uv</t>
  </si>
  <si>
    <t>Urv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</si>
</sst>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.0%"/>
    <numFmt numFmtId="179" formatCode="0.0000_ "/>
    <numFmt numFmtId="180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80" fontId="0" fillId="0" borderId="0" xfId="0" applyNumberFormat="1">
      <alignment vertical="center"/>
    </xf>
    <xf numFmtId="9" fontId="0" fillId="0" borderId="0" xfId="0" applyNumberFormat="1">
      <alignment vertical="center"/>
    </xf>
    <xf numFmtId="17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H11" sqref="H11"/>
    </sheetView>
  </sheetViews>
  <sheetFormatPr defaultColWidth="9" defaultRowHeight="14.4"/>
  <cols>
    <col min="2" max="2" width="12.8888888888889"/>
    <col min="5" max="5" width="12.8888888888889"/>
    <col min="7" max="8" width="12.8888888888889"/>
    <col min="12" max="12" width="12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9.03</v>
      </c>
      <c r="B2" s="2">
        <v>13.98</v>
      </c>
      <c r="C2" s="2">
        <v>18.95</v>
      </c>
      <c r="D2" s="2">
        <v>23.91</v>
      </c>
      <c r="E2" s="2">
        <v>28.91</v>
      </c>
      <c r="F2" s="1">
        <v>33.91</v>
      </c>
      <c r="G2" s="1">
        <v>38.89</v>
      </c>
      <c r="H2" s="1">
        <v>43.97</v>
      </c>
      <c r="I2" s="1">
        <v>48.97</v>
      </c>
      <c r="J2" s="1">
        <v>54.06</v>
      </c>
    </row>
    <row r="3" spans="1:10">
      <c r="A3" s="1">
        <v>5.04</v>
      </c>
      <c r="B3" s="1">
        <v>10.01</v>
      </c>
      <c r="C3" s="1">
        <v>15.08</v>
      </c>
      <c r="D3" s="1">
        <v>20.02</v>
      </c>
      <c r="E3" s="1">
        <v>25.08</v>
      </c>
      <c r="F3" s="1">
        <v>29.92</v>
      </c>
      <c r="G3" s="1">
        <v>35.01</v>
      </c>
      <c r="H3" s="1">
        <v>39.9</v>
      </c>
      <c r="I3" s="1">
        <v>45.06</v>
      </c>
      <c r="J3" s="1">
        <v>50.47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1">
        <v>35.067</v>
      </c>
      <c r="B5" s="1">
        <v>35.068</v>
      </c>
      <c r="C5" s="1">
        <v>35.068</v>
      </c>
      <c r="D5" s="1">
        <v>35.071</v>
      </c>
      <c r="E5" s="1">
        <v>35.071</v>
      </c>
      <c r="F5" s="1">
        <v>35.071</v>
      </c>
      <c r="G5" s="1">
        <v>35.072</v>
      </c>
      <c r="H5" s="1">
        <v>35.072</v>
      </c>
      <c r="I5" s="1">
        <v>35.072</v>
      </c>
      <c r="J5" s="1">
        <v>35.072</v>
      </c>
    </row>
    <row r="6" spans="1:10">
      <c r="A6" s="1">
        <v>35.075</v>
      </c>
      <c r="B6" s="1">
        <v>35.075</v>
      </c>
      <c r="C6" s="1">
        <v>35.076</v>
      </c>
      <c r="D6" s="1">
        <v>35.076</v>
      </c>
      <c r="E6" s="1">
        <v>35.076</v>
      </c>
      <c r="F6" s="1">
        <v>35.076</v>
      </c>
      <c r="G6" s="1">
        <v>35.077</v>
      </c>
      <c r="H6" s="1">
        <v>35.077</v>
      </c>
      <c r="I6" s="1">
        <v>35.077</v>
      </c>
      <c r="J6" s="1">
        <v>35.078</v>
      </c>
    </row>
    <row r="8" ht="15.6" spans="1:7">
      <c r="A8" s="1" t="s">
        <v>20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3" t="s">
        <v>21</v>
      </c>
    </row>
    <row r="9" spans="1:7">
      <c r="A9" s="4" t="s">
        <v>22</v>
      </c>
      <c r="B9" s="5">
        <f>2/5*(F2-A2)</f>
        <v>9.952</v>
      </c>
      <c r="C9" s="5">
        <f>2/5*(G2-B2)</f>
        <v>9.964</v>
      </c>
      <c r="D9" s="5">
        <f>2/5*(H2-C2)</f>
        <v>10.008</v>
      </c>
      <c r="E9" s="5">
        <f>2/5*(I2-D2)</f>
        <v>10.024</v>
      </c>
      <c r="F9" s="5">
        <f>2/5*(J2-E2)</f>
        <v>10.06</v>
      </c>
      <c r="G9" s="5">
        <f>AVERAGE(B9:F9)</f>
        <v>10.0016</v>
      </c>
    </row>
    <row r="10" spans="1:7">
      <c r="A10" s="4"/>
      <c r="B10" s="5">
        <f>2/5*(F3-A3)</f>
        <v>9.952</v>
      </c>
      <c r="C10" s="5">
        <f>2/5*(G3-B3)</f>
        <v>10</v>
      </c>
      <c r="D10" s="5">
        <f>2/5*(H3-C3)</f>
        <v>9.928</v>
      </c>
      <c r="E10" s="5">
        <f>2/5*(I3-D3)</f>
        <v>10.016</v>
      </c>
      <c r="F10" s="5">
        <f>2/5*(J3-E3)</f>
        <v>10.156</v>
      </c>
      <c r="G10" s="5">
        <f>AVERAGE(B10:F10)</f>
        <v>10.0104</v>
      </c>
    </row>
    <row r="11" spans="1:7">
      <c r="A11" s="6" t="s">
        <v>23</v>
      </c>
      <c r="B11" s="5">
        <f>ABS(B9-$G$9)</f>
        <v>0.0495999999999999</v>
      </c>
      <c r="C11" s="5">
        <f>ABS(C9-$G$9)</f>
        <v>0.0375999999999994</v>
      </c>
      <c r="D11" s="5">
        <f>ABS(D9-$G$9)</f>
        <v>0.00640000000000107</v>
      </c>
      <c r="E11" s="5">
        <f>ABS(E9-$G$9)</f>
        <v>0.0224000000000011</v>
      </c>
      <c r="F11" s="5">
        <f>ABS(F9-$G$9)</f>
        <v>0.0584000000000024</v>
      </c>
      <c r="G11" s="5">
        <f>AVERAGE(B11:F11)</f>
        <v>0.0348800000000008</v>
      </c>
    </row>
    <row r="12" spans="1:7">
      <c r="A12" s="6"/>
      <c r="B12" s="5">
        <f>ABS(B10-$G$10)</f>
        <v>0.0583999999999989</v>
      </c>
      <c r="C12" s="5">
        <f>ABS(C10-$G$10)</f>
        <v>0.0104000000000006</v>
      </c>
      <c r="D12" s="5">
        <f>ABS(D10-$G$10)</f>
        <v>0.0823999999999998</v>
      </c>
      <c r="E12" s="5">
        <f>ABS(E10-$G$10)</f>
        <v>0.00560000000000116</v>
      </c>
      <c r="F12" s="5">
        <f>ABS(F10-$G$10)</f>
        <v>0.1456</v>
      </c>
      <c r="G12" s="5">
        <f>AVERAGE(B12:F12)</f>
        <v>0.0604800000000001</v>
      </c>
    </row>
    <row r="13" spans="1:8">
      <c r="A13" s="7" t="s">
        <v>24</v>
      </c>
      <c r="B13">
        <f>G11</f>
        <v>0.0348800000000008</v>
      </c>
      <c r="D13" s="8" t="s">
        <v>25</v>
      </c>
      <c r="E13" s="9">
        <f>SQRT(B13*B13+0.0001)</f>
        <v>0.0362851815483959</v>
      </c>
      <c r="G13" s="8" t="s">
        <v>26</v>
      </c>
      <c r="H13" s="10">
        <f>E13/G9</f>
        <v>0.00362793768481002</v>
      </c>
    </row>
    <row r="14" spans="1:8">
      <c r="A14" s="7"/>
      <c r="B14">
        <f>G12</f>
        <v>0.0604800000000001</v>
      </c>
      <c r="D14" s="8"/>
      <c r="E14" s="9">
        <f>SQRT(B14*B14+0.0001)</f>
        <v>0.0613011451769052</v>
      </c>
      <c r="G14" s="8"/>
      <c r="H14" s="10">
        <f>E14/G10</f>
        <v>0.00612374582203561</v>
      </c>
    </row>
    <row r="16" spans="1:12">
      <c r="A16" s="1" t="s">
        <v>20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27</v>
      </c>
    </row>
    <row r="17" spans="1:12">
      <c r="A17" s="11" t="s">
        <v>28</v>
      </c>
      <c r="B17" s="1">
        <f>A5</f>
        <v>35.067</v>
      </c>
      <c r="C17" s="1">
        <f t="shared" ref="C17:K17" si="0">B5</f>
        <v>35.068</v>
      </c>
      <c r="D17" s="1">
        <f t="shared" si="0"/>
        <v>35.068</v>
      </c>
      <c r="E17" s="1">
        <f t="shared" si="0"/>
        <v>35.071</v>
      </c>
      <c r="F17" s="1">
        <f t="shared" si="0"/>
        <v>35.071</v>
      </c>
      <c r="G17" s="1">
        <f t="shared" si="0"/>
        <v>35.071</v>
      </c>
      <c r="H17" s="1">
        <f t="shared" si="0"/>
        <v>35.072</v>
      </c>
      <c r="I17" s="1">
        <f t="shared" si="0"/>
        <v>35.072</v>
      </c>
      <c r="J17" s="1">
        <f t="shared" si="0"/>
        <v>35.072</v>
      </c>
      <c r="K17" s="1">
        <f t="shared" si="0"/>
        <v>35.072</v>
      </c>
      <c r="L17" s="5">
        <f>AVERAGE(B17:K17)</f>
        <v>35.0704</v>
      </c>
    </row>
    <row r="18" spans="1:12">
      <c r="A18" s="11"/>
      <c r="B18" s="1">
        <f>A6</f>
        <v>35.075</v>
      </c>
      <c r="C18" s="1">
        <f t="shared" ref="C18:K18" si="1">B6</f>
        <v>35.075</v>
      </c>
      <c r="D18" s="1">
        <f t="shared" si="1"/>
        <v>35.076</v>
      </c>
      <c r="E18" s="1">
        <f t="shared" si="1"/>
        <v>35.076</v>
      </c>
      <c r="F18" s="1">
        <f t="shared" si="1"/>
        <v>35.076</v>
      </c>
      <c r="G18" s="1">
        <f t="shared" si="1"/>
        <v>35.076</v>
      </c>
      <c r="H18" s="1">
        <f t="shared" si="1"/>
        <v>35.077</v>
      </c>
      <c r="I18" s="1">
        <f t="shared" si="1"/>
        <v>35.077</v>
      </c>
      <c r="J18" s="1">
        <f t="shared" si="1"/>
        <v>35.077</v>
      </c>
      <c r="K18" s="1">
        <f t="shared" si="1"/>
        <v>35.078</v>
      </c>
      <c r="L18" s="5">
        <f>AVERAGE(B18:K18)</f>
        <v>35.0763</v>
      </c>
    </row>
    <row r="19" spans="1:12">
      <c r="A19" s="12" t="s">
        <v>29</v>
      </c>
      <c r="B19" s="1">
        <f>ABS(C17-B17)</f>
        <v>0.000999999999997669</v>
      </c>
      <c r="C19" s="1">
        <f t="shared" ref="C19:J19" si="2">ABS(D17-C17)</f>
        <v>0</v>
      </c>
      <c r="D19" s="1">
        <f t="shared" si="2"/>
        <v>0.00300000000000011</v>
      </c>
      <c r="E19" s="1">
        <f t="shared" si="2"/>
        <v>0</v>
      </c>
      <c r="F19" s="1">
        <f t="shared" si="2"/>
        <v>0</v>
      </c>
      <c r="G19" s="1">
        <f t="shared" si="2"/>
        <v>0.00100000000000477</v>
      </c>
      <c r="H19" s="1">
        <f t="shared" si="2"/>
        <v>0</v>
      </c>
      <c r="I19" s="1">
        <f t="shared" si="2"/>
        <v>0</v>
      </c>
      <c r="J19" s="1">
        <f t="shared" si="2"/>
        <v>0</v>
      </c>
      <c r="K19" s="1"/>
      <c r="L19" s="18">
        <f>AVERAGE(B19:J19)</f>
        <v>0.00055555555555584</v>
      </c>
    </row>
    <row r="20" spans="1:12">
      <c r="A20" s="12"/>
      <c r="B20" s="1">
        <f>ABS(C18-B18)</f>
        <v>0</v>
      </c>
      <c r="C20" s="1">
        <f t="shared" ref="C20:J20" si="3">ABS(D18-C18)</f>
        <v>0.000999999999997669</v>
      </c>
      <c r="D20" s="1">
        <f t="shared" si="3"/>
        <v>0</v>
      </c>
      <c r="E20" s="1">
        <f t="shared" si="3"/>
        <v>0</v>
      </c>
      <c r="F20" s="1">
        <f t="shared" si="3"/>
        <v>0</v>
      </c>
      <c r="G20" s="1">
        <f t="shared" si="3"/>
        <v>0.000999999999997669</v>
      </c>
      <c r="H20" s="1">
        <f t="shared" si="3"/>
        <v>0</v>
      </c>
      <c r="I20" s="1">
        <f t="shared" si="3"/>
        <v>0</v>
      </c>
      <c r="J20" s="1">
        <f t="shared" si="3"/>
        <v>0.00100000000000477</v>
      </c>
      <c r="K20" s="1"/>
      <c r="L20" s="18">
        <f>AVERAGE(B20:J20)</f>
        <v>0.000333333333333346</v>
      </c>
    </row>
    <row r="21" spans="1:8">
      <c r="A21" s="7" t="s">
        <v>30</v>
      </c>
      <c r="B21" s="13">
        <f>L19</f>
        <v>0.00055555555555584</v>
      </c>
      <c r="D21" s="7" t="s">
        <v>31</v>
      </c>
      <c r="E21" s="14">
        <f>SQRT(B21*B21+0.005*0.005)</f>
        <v>0.00503076952118748</v>
      </c>
      <c r="G21" s="7" t="s">
        <v>32</v>
      </c>
      <c r="H21" s="15">
        <f>E21/L17</f>
        <v>0.000143447737156904</v>
      </c>
    </row>
    <row r="22" spans="1:8">
      <c r="A22" s="7"/>
      <c r="B22" s="13">
        <f>L20</f>
        <v>0.000333333333333346</v>
      </c>
      <c r="D22" s="7"/>
      <c r="E22" s="14">
        <f>SQRT(B22*B22+0.005*0.005)</f>
        <v>0.00501109879279097</v>
      </c>
      <c r="G22" s="7"/>
      <c r="H22" s="15">
        <f>E22/L18</f>
        <v>0.000142862810296154</v>
      </c>
    </row>
    <row r="23" spans="1:8">
      <c r="A23" s="7" t="s">
        <v>33</v>
      </c>
      <c r="B23" s="16">
        <f>G9*L17</f>
        <v>350.76011264</v>
      </c>
      <c r="D23" s="7" t="s">
        <v>34</v>
      </c>
      <c r="E23" s="16">
        <f>B23*SQRT(POWER(E21,2)/L17+POWER(E13,2)/G9)</f>
        <v>4.03544944111239</v>
      </c>
      <c r="G23" s="7" t="s">
        <v>35</v>
      </c>
      <c r="H23" s="17">
        <f>E23/B23</f>
        <v>0.0115048698403577</v>
      </c>
    </row>
    <row r="24" spans="1:8">
      <c r="A24" s="7"/>
      <c r="B24" s="16">
        <f>G10*L18</f>
        <v>351.12779352</v>
      </c>
      <c r="D24" s="7"/>
      <c r="E24" s="16">
        <f>B24*SQRT(POWER(E22,2)/L18+POWER(E14,2)/G10)</f>
        <v>6.80960310157751</v>
      </c>
      <c r="G24" s="7"/>
      <c r="H24" s="17">
        <f>E24/B24</f>
        <v>0.0193935177654618</v>
      </c>
    </row>
  </sheetData>
  <mergeCells count="13">
    <mergeCell ref="A9:A10"/>
    <mergeCell ref="A11:A12"/>
    <mergeCell ref="A13:A14"/>
    <mergeCell ref="A17:A18"/>
    <mergeCell ref="A19:A20"/>
    <mergeCell ref="A21:A22"/>
    <mergeCell ref="A23:A24"/>
    <mergeCell ref="D13:D14"/>
    <mergeCell ref="D21:D22"/>
    <mergeCell ref="D23:D24"/>
    <mergeCell ref="G13:G14"/>
    <mergeCell ref="G21:G22"/>
    <mergeCell ref="G23:G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笑尘</cp:lastModifiedBy>
  <dcterms:created xsi:type="dcterms:W3CDTF">2023-10-23T14:37:00Z</dcterms:created>
  <dcterms:modified xsi:type="dcterms:W3CDTF">2023-10-25T11:42:21Z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D6CBAEB1BF8F4EF6AB87B3A01AA78DA4_12</vt:lpwstr>
  </property>
  <property fmtid="{D5CDD505-2E9C-101B-9397-08002B2CF9AE}" pid="3" name="KSOProductBuildVer">
    <vt:lpwstr>2052-11.1.0.14036</vt:lpwstr>
  </property>
</Properties>
</file>