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bida\Desktop\Thèse\"/>
    </mc:Choice>
  </mc:AlternateContent>
  <bookViews>
    <workbookView xWindow="0" yWindow="0" windowWidth="19200" windowHeight="7050" firstSheet="1" activeTab="4"/>
  </bookViews>
  <sheets>
    <sheet name="Form Responses-Pub_LOGD" sheetId="1" r:id="rId1"/>
    <sheet name="Form Responses-Pub_LOGD-Ext" sheetId="4" r:id="rId2"/>
    <sheet name="Init" sheetId="3" r:id="rId3"/>
    <sheet name="Result-Pub_LOGD" sheetId="2" r:id="rId4"/>
    <sheet name="Result-Pub_LOGD_Extension" sheetId="5" r:id="rId5"/>
  </sheets>
  <calcPr calcId="162913"/>
</workbook>
</file>

<file path=xl/calcChain.xml><?xml version="1.0" encoding="utf-8"?>
<calcChain xmlns="http://schemas.openxmlformats.org/spreadsheetml/2006/main">
  <c r="C44" i="5" l="1"/>
  <c r="C42" i="5"/>
  <c r="C39" i="5"/>
  <c r="C38" i="5"/>
  <c r="C37" i="5"/>
  <c r="C36" i="5"/>
  <c r="C35" i="5"/>
  <c r="C33" i="5"/>
  <c r="C31" i="5"/>
  <c r="C30" i="5"/>
  <c r="C29" i="5"/>
  <c r="Q16" i="5"/>
  <c r="J16" i="5"/>
  <c r="J15" i="5"/>
  <c r="Q14" i="5"/>
  <c r="P14" i="5"/>
  <c r="O14" i="5"/>
  <c r="N14" i="5"/>
  <c r="M14" i="5"/>
  <c r="L14" i="5"/>
  <c r="I14" i="5"/>
  <c r="H14" i="5"/>
  <c r="G14" i="5"/>
  <c r="F14" i="5"/>
  <c r="I15" i="5" s="1"/>
  <c r="E14" i="5"/>
  <c r="D14" i="5"/>
  <c r="Q13" i="5"/>
  <c r="P13" i="5"/>
  <c r="O13" i="5"/>
  <c r="N13" i="5"/>
  <c r="M13" i="5"/>
  <c r="L13" i="5"/>
  <c r="J13" i="5"/>
  <c r="I13" i="5"/>
  <c r="H13" i="5"/>
  <c r="G13" i="5"/>
  <c r="F13" i="5"/>
  <c r="E13" i="5"/>
  <c r="D13" i="5"/>
  <c r="Q12" i="5"/>
  <c r="P12" i="5"/>
  <c r="O12" i="5"/>
  <c r="N12" i="5"/>
  <c r="M12" i="5"/>
  <c r="L12" i="5"/>
  <c r="J12" i="5"/>
  <c r="I12" i="5"/>
  <c r="H12" i="5"/>
  <c r="G12" i="5"/>
  <c r="F12" i="5"/>
  <c r="E12" i="5"/>
  <c r="D12" i="5"/>
  <c r="N11" i="5"/>
  <c r="Q9" i="5"/>
  <c r="P9" i="5"/>
  <c r="O9" i="5"/>
  <c r="N9" i="5"/>
  <c r="M9" i="5"/>
  <c r="L9" i="5"/>
  <c r="J9" i="5"/>
  <c r="I9" i="5"/>
  <c r="H9" i="5"/>
  <c r="G9" i="5"/>
  <c r="F9" i="5"/>
  <c r="E9" i="5"/>
  <c r="D9" i="5"/>
  <c r="Q8" i="5"/>
  <c r="P8" i="5"/>
  <c r="O8" i="5"/>
  <c r="N8" i="5"/>
  <c r="M8" i="5"/>
  <c r="L8" i="5"/>
  <c r="J8" i="5"/>
  <c r="I8" i="5"/>
  <c r="H8" i="5"/>
  <c r="G8" i="5"/>
  <c r="F8" i="5"/>
  <c r="E8" i="5"/>
  <c r="D8" i="5"/>
  <c r="Q7" i="5"/>
  <c r="P7" i="5"/>
  <c r="O7" i="5"/>
  <c r="N7" i="5"/>
  <c r="M7" i="5"/>
  <c r="L7" i="5"/>
  <c r="J7" i="5"/>
  <c r="I7" i="5"/>
  <c r="H7" i="5"/>
  <c r="G7" i="5"/>
  <c r="F7" i="5"/>
  <c r="E7" i="5"/>
  <c r="E11" i="5" s="1"/>
  <c r="D7" i="5"/>
  <c r="Q6" i="5"/>
  <c r="P6" i="5"/>
  <c r="O6" i="5"/>
  <c r="N6" i="5"/>
  <c r="M6" i="5"/>
  <c r="L6" i="5"/>
  <c r="J6" i="5"/>
  <c r="I6" i="5"/>
  <c r="H6" i="5"/>
  <c r="G6" i="5"/>
  <c r="F6" i="5"/>
  <c r="E6" i="5"/>
  <c r="D6" i="5"/>
  <c r="Q5" i="5"/>
  <c r="P5" i="5"/>
  <c r="O5" i="5"/>
  <c r="N5" i="5"/>
  <c r="M5" i="5"/>
  <c r="L5" i="5"/>
  <c r="J5" i="5"/>
  <c r="I5" i="5"/>
  <c r="H5" i="5"/>
  <c r="G5" i="5"/>
  <c r="F5" i="5"/>
  <c r="E5" i="5"/>
  <c r="D5" i="5"/>
  <c r="Q4" i="5"/>
  <c r="P4" i="5"/>
  <c r="O4" i="5"/>
  <c r="N4" i="5"/>
  <c r="M4" i="5"/>
  <c r="L4" i="5"/>
  <c r="J4" i="5"/>
  <c r="I4" i="5"/>
  <c r="H4" i="5"/>
  <c r="G4" i="5"/>
  <c r="F4" i="5"/>
  <c r="E4" i="5"/>
  <c r="D4" i="5"/>
  <c r="Q3" i="5"/>
  <c r="Q11" i="5" s="1"/>
  <c r="P3" i="5"/>
  <c r="P11" i="5" s="1"/>
  <c r="O3" i="5"/>
  <c r="O11" i="5" s="1"/>
  <c r="N3" i="5"/>
  <c r="M3" i="5"/>
  <c r="M11" i="5" s="1"/>
  <c r="L3" i="5"/>
  <c r="L11" i="5" s="1"/>
  <c r="J3" i="5"/>
  <c r="J11" i="5" s="1"/>
  <c r="I3" i="5"/>
  <c r="I11" i="5" s="1"/>
  <c r="H3" i="5"/>
  <c r="H11" i="5" s="1"/>
  <c r="G3" i="5"/>
  <c r="G11" i="5" s="1"/>
  <c r="F3" i="5"/>
  <c r="F11" i="5" s="1"/>
  <c r="E3" i="5"/>
  <c r="D3" i="5"/>
  <c r="D11" i="5" s="1"/>
  <c r="J16" i="2"/>
  <c r="J15" i="2"/>
  <c r="I15" i="2"/>
  <c r="J7" i="2"/>
  <c r="H13" i="2"/>
  <c r="D30" i="5" l="1"/>
  <c r="D44" i="5"/>
  <c r="D33" i="5"/>
  <c r="D34" i="5"/>
  <c r="D43" i="5"/>
  <c r="D42" i="5"/>
  <c r="D37" i="5"/>
  <c r="D32" i="5"/>
  <c r="D41" i="5"/>
  <c r="D36" i="5"/>
  <c r="D31" i="5"/>
  <c r="D40" i="5"/>
  <c r="D38" i="5"/>
  <c r="D35" i="5"/>
  <c r="D29" i="5"/>
  <c r="D39" i="5"/>
  <c r="D12" i="2"/>
  <c r="Q17" i="2" l="1"/>
  <c r="Q16" i="2"/>
  <c r="Q15" i="2"/>
  <c r="D13" i="2"/>
  <c r="C44" i="2"/>
  <c r="C42" i="2"/>
  <c r="C36" i="2"/>
  <c r="C37" i="2"/>
  <c r="C38" i="2"/>
  <c r="C39" i="2"/>
  <c r="C35" i="2"/>
  <c r="C30" i="2"/>
  <c r="C31" i="2"/>
  <c r="C33" i="2"/>
  <c r="C29" i="2"/>
  <c r="E14" i="2"/>
  <c r="F14" i="2"/>
  <c r="G14" i="2"/>
  <c r="H14" i="2"/>
  <c r="I14" i="2"/>
  <c r="L14" i="2"/>
  <c r="M14" i="2"/>
  <c r="N14" i="2"/>
  <c r="O14" i="2"/>
  <c r="P14" i="2"/>
  <c r="Q14" i="2"/>
  <c r="E13" i="2"/>
  <c r="F13" i="2"/>
  <c r="G13" i="2"/>
  <c r="I13" i="2"/>
  <c r="J13" i="2"/>
  <c r="L13" i="2"/>
  <c r="M13" i="2"/>
  <c r="N13" i="2"/>
  <c r="O13" i="2"/>
  <c r="P13" i="2"/>
  <c r="Q13" i="2"/>
  <c r="E12" i="2"/>
  <c r="F12" i="2"/>
  <c r="G12" i="2"/>
  <c r="H12" i="2"/>
  <c r="I12" i="2"/>
  <c r="J12" i="2"/>
  <c r="L12" i="2"/>
  <c r="M12" i="2"/>
  <c r="N12" i="2"/>
  <c r="O12" i="2"/>
  <c r="P12" i="2"/>
  <c r="Q12" i="2"/>
  <c r="D14" i="2"/>
  <c r="D4" i="2"/>
  <c r="E4" i="2"/>
  <c r="F4" i="2"/>
  <c r="G4" i="2"/>
  <c r="H4" i="2"/>
  <c r="I4" i="2"/>
  <c r="J4" i="2"/>
  <c r="L4" i="2"/>
  <c r="M4" i="2"/>
  <c r="N4" i="2"/>
  <c r="O4" i="2"/>
  <c r="P4" i="2"/>
  <c r="Q4" i="2"/>
  <c r="D5" i="2"/>
  <c r="E5" i="2"/>
  <c r="F5" i="2"/>
  <c r="G5" i="2"/>
  <c r="H5" i="2"/>
  <c r="I5" i="2"/>
  <c r="J5" i="2"/>
  <c r="L5" i="2"/>
  <c r="M5" i="2"/>
  <c r="N5" i="2"/>
  <c r="O5" i="2"/>
  <c r="P5" i="2"/>
  <c r="Q5" i="2"/>
  <c r="D6" i="2"/>
  <c r="E6" i="2"/>
  <c r="F6" i="2"/>
  <c r="G6" i="2"/>
  <c r="H6" i="2"/>
  <c r="I6" i="2"/>
  <c r="J6" i="2"/>
  <c r="L6" i="2"/>
  <c r="M6" i="2"/>
  <c r="N6" i="2"/>
  <c r="O6" i="2"/>
  <c r="P6" i="2"/>
  <c r="Q6" i="2"/>
  <c r="D7" i="2"/>
  <c r="E7" i="2"/>
  <c r="F7" i="2"/>
  <c r="G7" i="2"/>
  <c r="H7" i="2"/>
  <c r="I7" i="2"/>
  <c r="L7" i="2"/>
  <c r="M7" i="2"/>
  <c r="N7" i="2"/>
  <c r="O7" i="2"/>
  <c r="P7" i="2"/>
  <c r="Q7" i="2"/>
  <c r="D8" i="2"/>
  <c r="E8" i="2"/>
  <c r="F8" i="2"/>
  <c r="G8" i="2"/>
  <c r="H8" i="2"/>
  <c r="I8" i="2"/>
  <c r="J8" i="2"/>
  <c r="L8" i="2"/>
  <c r="M8" i="2"/>
  <c r="N8" i="2"/>
  <c r="O8" i="2"/>
  <c r="P8" i="2"/>
  <c r="Q8" i="2"/>
  <c r="D9" i="2"/>
  <c r="E9" i="2"/>
  <c r="F9" i="2"/>
  <c r="G9" i="2"/>
  <c r="H9" i="2"/>
  <c r="I9" i="2"/>
  <c r="J9" i="2"/>
  <c r="L9" i="2"/>
  <c r="M9" i="2"/>
  <c r="N9" i="2"/>
  <c r="O9" i="2"/>
  <c r="P9" i="2"/>
  <c r="Q9" i="2"/>
  <c r="E3" i="2"/>
  <c r="F3" i="2"/>
  <c r="G3" i="2"/>
  <c r="H3" i="2"/>
  <c r="I3" i="2"/>
  <c r="J3" i="2"/>
  <c r="L3" i="2"/>
  <c r="M3" i="2"/>
  <c r="N3" i="2"/>
  <c r="O3" i="2"/>
  <c r="P3" i="2"/>
  <c r="Q3" i="2"/>
  <c r="D3" i="2"/>
  <c r="O11" i="2" l="1"/>
  <c r="F11" i="2"/>
  <c r="J11" i="2"/>
  <c r="D11" i="2"/>
  <c r="D36" i="2"/>
  <c r="D31" i="2"/>
  <c r="D33" i="2"/>
  <c r="D42" i="2"/>
  <c r="D32" i="2"/>
  <c r="D30" i="2"/>
  <c r="D34" i="2"/>
  <c r="D35" i="2"/>
  <c r="D37" i="2"/>
  <c r="P11" i="2"/>
  <c r="I11" i="2"/>
  <c r="G11" i="2"/>
  <c r="N11" i="2"/>
  <c r="Q11" i="2"/>
  <c r="M11" i="2"/>
  <c r="H11" i="2"/>
  <c r="L11" i="2"/>
  <c r="E11" i="2"/>
  <c r="D41" i="2" l="1"/>
  <c r="D39" i="2"/>
  <c r="D40" i="2"/>
  <c r="D43" i="2"/>
  <c r="D44" i="2"/>
  <c r="D29" i="2"/>
  <c r="D38" i="2"/>
</calcChain>
</file>

<file path=xl/sharedStrings.xml><?xml version="1.0" encoding="utf-8"?>
<sst xmlns="http://schemas.openxmlformats.org/spreadsheetml/2006/main" count="524" uniqueCount="130">
  <si>
    <t>Timestamp</t>
  </si>
  <si>
    <t>Dans quelle mesure êtes-vous d'accord avec les affirmations suivantes ? Ce prototype est facile pour [Demander l’accès à un jeu de données]</t>
  </si>
  <si>
    <t>Dans quelle mesure êtes-vous d'accord avec les affirmations suivantes ? Ce prototype est facile pour [Donner mon avis général ou signaler un problème sur un jeu de données]</t>
  </si>
  <si>
    <t>Dans quelle mesure êtes-vous d'accord avec les affirmations suivantes ? Ce prototype est facile pour [Enregistrer un projet existant utilisant les OGD]</t>
  </si>
  <si>
    <t>Voulez-vous donner quelques explications supplémentaires sur vos réponses aux questions ci-dessus?</t>
  </si>
  <si>
    <t>Dans quelle mesure êtes-vous d'accord avec les affirmations suivantes ? [L'apprentissage de l'utilisation de ce prototype a été facile pour moi]</t>
  </si>
  <si>
    <t>Dans quelle mesure êtes-vous d'accord avec les affirmations suivantes ? [Mon interaction avec ce prototype est claire et compréhensible]</t>
  </si>
  <si>
    <t>Dans quelle mesure êtes-vous d'accord avec les affirmations suivantes ? [Je trouve ce prototype clair et compréhensible]</t>
  </si>
  <si>
    <t>Dans quelle mesure êtes-vous d'accord avec les affirmations suivantes ? [Il me serait facile de devenir compétent dans l’utilisation de ce prototype]</t>
  </si>
  <si>
    <t>Avez-vous d'autres commentaires et/ou suggestions concernant le prototype présenté ? Si oui, pouvez-vous les écrire ?</t>
  </si>
  <si>
    <t>Quel est votre niveau d'éducation ?</t>
  </si>
  <si>
    <t>Indiquez votre situation</t>
  </si>
  <si>
    <t>Indiquez votre type d'organisation</t>
  </si>
  <si>
    <t>Tout à fait d'accord</t>
  </si>
  <si>
    <t>D'accord</t>
  </si>
  <si>
    <t>Pas d'accord</t>
  </si>
  <si>
    <t>Ni en accord, Ni en désaccord</t>
  </si>
  <si>
    <t>La barre latérale pour ajouter un commentaire n'est pas du tout intuitive, aucun site permettant les commentaires ne déporte le formulaire d'ajout, il doit être en dessous ou au dessus de la liste de commentaires.</t>
  </si>
  <si>
    <t>Employé</t>
  </si>
  <si>
    <t>Public</t>
  </si>
  <si>
    <t>Totalement d'accord</t>
  </si>
  <si>
    <t>Super, pas de problème vraiment majeur selon moi.</t>
  </si>
  <si>
    <t>Je trouve que les projets devraient être classés par le nombre de "j'aime" par défaut. La barre de recherche pourrait peut-être être un peu plus efficace aussi, pour éviter de louper un projet qui a déjà été proposé (si on ne met pas un accent par exemple, on ne nous propose pas le projet). Pour suivre l'évolution efficacement, il faudrait peut-êter donner la possibilité au(x) développeur(s) de mettre en évidence des moments clés dans le développement (une idée serait peut-être de donner la possibilité de faire un commentaire "Major status update", qui attire directement l'oeil, ou encore afficher les dernières actualités d'un projet en haut de la page). Je me demande si ce n'est p-e pas une bonne idée de faire deux fils de discussion, un pour les remarques / commentaires / questions des utilisateurs, et un pour l'avancement du projet ?</t>
  </si>
  <si>
    <t>Pour moi, l'endroit où la clarté pourrait être un peu améliorée, c'est dans la gestion de l'avancement d'un projet. Le mélange entre les commentaires des gens, et les updates du projet pourrait être assez brouillon à terme, je pense.</t>
  </si>
  <si>
    <t>Doctorat</t>
  </si>
  <si>
    <t>Étudiant</t>
  </si>
  <si>
    <t>Université</t>
  </si>
  <si>
    <t>Pas du tout d'accord</t>
  </si>
  <si>
    <t>Totalement en désaccord</t>
  </si>
  <si>
    <t>Tout a été dit.</t>
  </si>
  <si>
    <t>Interface simple et directe, pas trop d'étape, etc. C'est pas mal pour lancer une idée facilement. Par contre, ca laisse un peu moins de place pour développer son idée en donnant des thématiques, etc. et faire un filtre ensuite. Le risque serait d'avoir une longue liste brutes de projets, où on s'y perds assez rapidement et au final on abandonne son utilisation</t>
  </si>
  <si>
    <t>Totally Disagee</t>
  </si>
  <si>
    <t>Disagree</t>
  </si>
  <si>
    <t>Neutral</t>
  </si>
  <si>
    <t>Agree</t>
  </si>
  <si>
    <t>Totally Agree</t>
  </si>
  <si>
    <t>What is your level of education?</t>
  </si>
  <si>
    <t>Indicate your occupation</t>
  </si>
  <si>
    <t>Indicate your organization type</t>
  </si>
  <si>
    <t>Extremely Agree</t>
  </si>
  <si>
    <t>Extremely Disagree</t>
  </si>
  <si>
    <t>Total</t>
  </si>
  <si>
    <t>Median</t>
  </si>
  <si>
    <t>Std Dev</t>
  </si>
  <si>
    <t>Mean</t>
  </si>
  <si>
    <t>Dans quelle mesure êtes-vous 5 avec les affirmations suivantes ? [Je trouve ce prototype clair et compréhensible]</t>
  </si>
  <si>
    <t>Dans quelle mesure êtes-vous 5 avec les affirmations suivantes ? [Il me serait facile de devenir compétent dans l’utilisation de ce prototype]</t>
  </si>
  <si>
    <t>Dans quelle mesure êtes-vous 5 avec les affirmations suivantes ? [Dans l'ensemble, je pense que ce prototype est facile à utiliser]</t>
  </si>
  <si>
    <t>Aucun</t>
  </si>
  <si>
    <t>Primaire</t>
  </si>
  <si>
    <t>Secondaire</t>
  </si>
  <si>
    <t>Indépendant</t>
  </si>
  <si>
    <t>Retraité</t>
  </si>
  <si>
    <t>Sans emploi</t>
  </si>
  <si>
    <t>Privé</t>
  </si>
  <si>
    <t>Total mean</t>
  </si>
  <si>
    <t>Total SD</t>
  </si>
  <si>
    <t>Total median</t>
  </si>
  <si>
    <t>11/29/2022  10:31:17</t>
  </si>
  <si>
    <t>11/29/2022  11:32:09</t>
  </si>
  <si>
    <t>11/30/2022  13:16:59</t>
  </si>
  <si>
    <t>11/30/2022 12:33:06</t>
  </si>
  <si>
    <t>11/30/2022  10:50:04</t>
  </si>
  <si>
    <t>Très facile</t>
  </si>
  <si>
    <t>C'est un framework intéressant pour publier des données RDF</t>
  </si>
  <si>
    <t>11/30/2022  15:33:08</t>
  </si>
  <si>
    <t>L'interaction entre les outils en cours fonctionne bien</t>
  </si>
  <si>
    <t>Globalement bonnes impression, mais l'icône des données du portail doit être placée avant l'icône de l'espace de travail,
car l'utilisateur sélectionne d'abord l'ensemble de données et commence ensuite à travailler.</t>
  </si>
  <si>
    <t>Il faudrait supprimer le mode itératif, car l'utilisateur ne pouvait pas passer à'étape suivante sans que l'étape précédente ait été correctement effectuée</t>
  </si>
  <si>
    <t>L'utilisateur passe beaucoup de temps à effectuer les tâches, c'est pourquoi il est nécessaire d'utiliser des outils automatiques.</t>
  </si>
  <si>
    <t>globalement c'est compliqué de suivre l'évolution des framework et voir ce qui existe déja, ce qui est en cours de développement ou ce qui est juste au stade d'idée.
En terme de modération, comment seraient géré les doublons de projets ? Possibilité de faire des liens entre projets qui se ressemble mais ne sont pas identiques ?</t>
  </si>
  <si>
    <t>Data scientis</t>
  </si>
  <si>
    <t>R&amp;D engineer</t>
  </si>
  <si>
    <t>Post-Doctorat</t>
  </si>
  <si>
    <t>La génération de liens entre les graphes RDF n'est pas facile pour un utilisateur non expert</t>
  </si>
  <si>
    <t>L'utilisateur passe beaucoup de temps à effectuer les tâches, c'est pourquoi il est nécessaire d'utiliser des outils automatiques.
Niveau communication, il faudrait pouvoir créer un compte et donner des infos se concernant un minimum pour pouvoir interagir avec la plateforme. Cela permettrait d'identifier les différents types d'utilisateurs (utilisateur/producteur/dev) et avoir un "tag" dans les commentaires qui identifie directement le type de personne qui commente,... La communication entre utilisateur (=citoyen) et prod/dev n'est pas forcément mise en avant, si un citoyen propose un projet et que personne n'y réponds/interagit, il n'y a pas de communication...</t>
  </si>
  <si>
    <t>Le contenu de l'ensemble de données devrait être modélisé, il peut fournir des informations pertinentes, je pense</t>
  </si>
  <si>
    <t>Définir un modèle ontologique pour annoter les données est une tâche un peu complexe</t>
  </si>
  <si>
    <t>Non</t>
  </si>
  <si>
    <t>Avez-vous d'autres commentaires et/ou suggestions concernant le framework présenté ? Si oui, pouvez-vous les écrire ?</t>
  </si>
  <si>
    <t>Dans quelle mesure êtes-vous d'accord avec les affirmations suivantes ? Ce framework m’est utile pour  [Participer au développement de nouveaux services]</t>
  </si>
  <si>
    <t>Quelles sont vos impressions générales par rapport au framewrok présenté ?</t>
  </si>
  <si>
    <t>Dans quelle mesure êtes-vous d'accord avec les affirmations suivantes ? Ce framewrok est facile pour [Découvrir les services existants et demandés utilisant les OSD]</t>
  </si>
  <si>
    <t>Dans quelle mesure êtes-vous d'accord avec les affirmations suivantes ? Ce Pub_LOGD est facile pour [Suggérer une idée de service à développer]</t>
  </si>
  <si>
    <t>Dans quelle mesure êtes-vous d'accord avec les affirmations suivantes ? Ce framework est facile pour [Suivre l’évolution d’implémentation d’un service]</t>
  </si>
  <si>
    <t>Dans quelle mesure êtes-vous d'accord avec les affirmations suivantes ? Ce Pub-LOGD est facile pour [Donner mon avis sur un service]</t>
  </si>
  <si>
    <t>Dans quelle mesure êtes-vous d'accord avec les affirmations suivantes ? [Je trouve qu'il est facile de faire faire à ce framework ce que je veux qu'il fasse]</t>
  </si>
  <si>
    <t>Dans quelle mesure êtes-vous d'accord avec les affirmations suivantes ? [Dans l'ensemble, je pense que ce framewrok est facile à utiliser]</t>
  </si>
  <si>
    <t>Dans quelle mesure êtes-vous d'accord avec les affirmations suivantes ? Ce prototype m’est utile pour  [Comprendre l’utilité des OSD]</t>
  </si>
  <si>
    <t>Dans quelle mesure êtes-vous d'accord avec les affirmations suivantes ? Ce framework m’est utile pour  [Connaitre les services existants utilisant les OSD]</t>
  </si>
  <si>
    <t>Dans quelle mesure êtes-vous d'accord avec les affirmations suivantes ? Ce framework m’est utile pour  [Communiquer avec les autres parties prenantes des OG(S)D]</t>
  </si>
  <si>
    <t>Dans quelle mesure êtes-vous d'accord avec les affirmations suivantes ? Ce framework m’est utile pour  [Dans l'ensemble, je pense que ce framewrok est utile pour faciliter la communication entre les parties prenantes des OGD]</t>
  </si>
  <si>
    <t>Très bonne framewrok, il y a des lignes directrices qui expliquent
comment utiliser le framework et les outils nécessaires</t>
  </si>
  <si>
    <t>Quelles sont vos impressions générales par rapport au framework présenté ?</t>
  </si>
  <si>
    <t>Dans quelle mesure êtes-vous 5 avec les affirmations suivantes ? Ce framework est facile pour [Découvrir les services existants et demandés utilisant les OSD]</t>
  </si>
  <si>
    <t>Dans quelle mesure êtes-vous 5 avec les affirmations suivantes ? Ce framework est facile pour [Suggérer une idée de service à développer]</t>
  </si>
  <si>
    <t>Dans quelle mesure êtes-vous 5 avec les affirmations suivantes ? Ce framework est facile pour [Suivre l’évolution d’implémentation d’un service]</t>
  </si>
  <si>
    <t>Dans quelle mesure êtes-vous 5 avec les affirmations suivantes ? Ce framework est facile pour [Donner mon avis sur un service]</t>
  </si>
  <si>
    <t>Dans quelle mesure êtes-vous 5 avec les affirmations suivantes ? Ce framework est facile pour [Demander l’accès à un jeu de données]</t>
  </si>
  <si>
    <t>Dans quelle mesure êtes-vous 5 avec les affirmations suivantes ? Ce framework est facile pour [Donner mon avis général ou signaler un problème sur un jeu de données]</t>
  </si>
  <si>
    <t>Dans quelle mesure êtes-vous 5 avec les affirmations suivantes ? Ce framework est facile pour [Enregistrer un projet existant utilisant les OSD]</t>
  </si>
  <si>
    <t>Dans quelle mesure êtes-vous 5 avec les affirmations suivantes ? [L'apprentissage de l'utilisation de ce framework a été facile pour moi]</t>
  </si>
  <si>
    <t>Dans quelle mesure êtes-vous 5 avec les affirmations suivantes ? [Je trouve qu'il est facile de faire faire à ce framework ce que je veux qu'il fasse]</t>
  </si>
  <si>
    <t>Dans quelle mesure êtes-vous 5 avec les affirmations suivantes ? [Mon interaction avec ce framework est claire et compréhensible]</t>
  </si>
  <si>
    <t>Dans quelle mesure êtes-vous 5 avec les affirmations suivantes ? Ce framework m’est utile pour  [Participer au développement de nouveaux services]</t>
  </si>
  <si>
    <t>Dans quelle mesure êtes-vous 5 avec les affirmations suivantes ? Ce framework m’est utile pour  [Dans l'ensemble, je pense que ce prototype est utile pour faciliter la communication entre les parties prenantes des OSD]</t>
  </si>
  <si>
    <t>Dans quelle mesure êtes-vous 5 avec les affirmations suivantes ? Ce framework m’est utile pour  [Communiquer avec les autres parties prenantes des OG(S)D]</t>
  </si>
  <si>
    <t>Dans quelle mesure êtes-vous 5 avec les affirmations suivantes ? Ce framework m’est utile pour  [Connaitre les services existants utilisant les OG(S)D]</t>
  </si>
  <si>
    <t>Dans quelle mesure êtes-vous 5 avec les affirmations suivantes ? Ce framework m’est utile pour  [Comprendre l’utilité des OG(S)D]</t>
  </si>
  <si>
    <t>comment utiliser le framework et les outils nécessaires</t>
  </si>
  <si>
    <t>car l'utilisateur sélectionne d'abord l'ensemble de données et commence ensuite à travailler.</t>
  </si>
  <si>
    <t>Globalement bonnes impression, mais le parcours utilisateur n'est pas toujours super évident.</t>
  </si>
  <si>
    <t>L'icône des données du portail doit être placée avant l'icône de l'espace de travail, car l'utilisateur sélectionne d'abord l'ensemble de données, puis commence à travailler</t>
  </si>
  <si>
    <t>Data scientist</t>
  </si>
  <si>
    <t>Etudiant</t>
  </si>
  <si>
    <t>Data schientist</t>
  </si>
  <si>
    <t>Possibilité de voir framework original</t>
  </si>
  <si>
    <t xml:space="preserve">
Niveau communication, il faudrait pouvoir créer un compte et donner des infos se concernant un minimum pour pouvoir interagir avec la plateforme. Cela permettrait d'identifier les différents types d'utilisateurs (utilisateur/producteur/dev) et avoir un "tag" dans les commentaires qui identifie directement le type de personne qui commente,... La communication entre utilisateur (=citoyen) et prod/dev n'est pas forcément mise en avant, si un citoyen propose un projet et que personne n'y réponds/interagit, il n'y a pas de communication...</t>
  </si>
  <si>
    <t xml:space="preserve">
- Modération à la création d'un projet ?
- Data request : peu clair à mon sens... soit c'est une recherche de données déja publiée, donc c'est pas trop pertinent d'avoir un formulaire spécifique, il "suffit" d'avoir un bon moteur de recherche, soit c'est une donnée inexistante, pourquoi ne pas contaccter directement le fourniseur de donnée ? De plus, une requete de donnée devrait a priori etre associée à un projet, là où la donnée est utile, donc j'associerai une demande de données à un projet d'office et pas donner la possibilité de faire une demande de donnée "isolée"</t>
  </si>
  <si>
    <t>tout été dit</t>
  </si>
  <si>
    <t>La encore les petits problèmes d'UX viennent tuer la clarté du site. Un autre problème que j'ai pu remarquer en plus de ceux déjà évoqué c'est qu'il est difficie, lorsque l'on explore tous les projets, de savoir si un projet existe ou est encore a créer. C'est le genre d'info qui devrait être visible au premier coup d'oeil. Certaines convention ne sont pas respecter. Par ex les champs pour filtrer sont souvent mis au dessus du tableau à filtrer et la ils sont sur le côté.</t>
  </si>
  <si>
    <t>Interface simple et directe, pas trop d'étape, etc. C'est pas mal pour lancer une idée facilement.</t>
  </si>
  <si>
    <t>très facile</t>
  </si>
  <si>
    <t xml:space="preserve">L'icône des données du portail doit être placée avant l'icône de l'espace de travail, car l'utilisateur sélectionne d'abord l'ensemble de données, puis commence à </t>
  </si>
  <si>
    <t>Un bon framework</t>
  </si>
  <si>
    <t>Tout à dit</t>
  </si>
  <si>
    <t>Post-Doc</t>
  </si>
  <si>
    <t>Émployé</t>
  </si>
  <si>
    <t>Application developers</t>
  </si>
  <si>
    <t>Phd-doc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</si>
</sst>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x14ac:knownFonts="1">
    <font>
      <sz val="10"/>
      <color rgb="FF000000"/>
      <name val="Arial"/>
    </font>
    <font>
      <sz val="10"/>
      <color theme="1"/>
      <name val="Arial"/>
    </font>
    <font>
      <sz val="10"/>
      <color rgb="FF000000"/>
      <name val="Times New Roman"/>
      <family val="1"/>
    </font>
    <font>
      <sz val="9"/>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3" fillId="0" borderId="0" xfId="0" applyFont="1" applyBorder="1" applyAlignment="1">
      <alignment horizontal="justify" vertical="center" wrapText="1"/>
    </xf>
    <xf numFmtId="0" fontId="2" fillId="0" borderId="0" xfId="0" applyFont="1" applyAlignment="1"/>
    <xf numFmtId="0" fontId="2" fillId="0" borderId="0" xfId="0" applyFont="1"/>
    <xf numFmtId="0" fontId="0" fillId="0" borderId="0" xfId="0" applyFont="1" applyAlignment="1">
      <alignment horizontal="left"/>
    </xf>
    <xf numFmtId="0" fontId="1" fillId="0" borderId="0" xfId="0" applyFont="1" applyAlignment="1">
      <alignment wrapText="1"/>
    </xf>
    <xf numFmtId="0" fontId="1" fillId="0" borderId="0" xfId="0" quotePrefix="1" applyFont="1" applyAlignme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
  <sheetViews>
    <sheetView topLeftCell="K1" workbookViewId="0">
      <pane ySplit="1" topLeftCell="A2" activePane="bottomLeft" state="frozen"/>
      <selection pane="bottomLeft" activeCell="Q9" sqref="Q9"/>
    </sheetView>
  </sheetViews>
  <sheetFormatPr baseColWidth="10" defaultColWidth="14.453125" defaultRowHeight="15.75" customHeight="1" x14ac:dyDescent="0.25"/>
  <cols>
    <col min="1" max="1" width="21.54296875" customWidth="1"/>
    <col min="2" max="2" width="33.1796875" customWidth="1"/>
    <col min="3" max="33" width="21.54296875" customWidth="1"/>
  </cols>
  <sheetData>
    <row r="1" spans="1:27" ht="15.75" customHeight="1" x14ac:dyDescent="0.25">
      <c r="A1" s="1" t="s">
        <v>0</v>
      </c>
      <c r="B1" s="1" t="s">
        <v>81</v>
      </c>
      <c r="C1" s="1" t="s">
        <v>82</v>
      </c>
      <c r="D1" s="1" t="s">
        <v>83</v>
      </c>
      <c r="E1" s="1" t="s">
        <v>84</v>
      </c>
      <c r="F1" s="1" t="s">
        <v>85</v>
      </c>
      <c r="G1" s="1" t="s">
        <v>1</v>
      </c>
      <c r="H1" s="1" t="s">
        <v>2</v>
      </c>
      <c r="I1" s="1" t="s">
        <v>3</v>
      </c>
      <c r="J1" s="1" t="s">
        <v>4</v>
      </c>
      <c r="K1" s="1" t="s">
        <v>5</v>
      </c>
      <c r="L1" s="1" t="s">
        <v>86</v>
      </c>
      <c r="M1" s="1" t="s">
        <v>6</v>
      </c>
      <c r="N1" s="1" t="s">
        <v>7</v>
      </c>
      <c r="O1" s="1" t="s">
        <v>8</v>
      </c>
      <c r="P1" s="1" t="s">
        <v>87</v>
      </c>
      <c r="Q1" s="1" t="s">
        <v>4</v>
      </c>
      <c r="R1" s="1" t="s">
        <v>88</v>
      </c>
      <c r="S1" s="1" t="s">
        <v>89</v>
      </c>
      <c r="T1" s="1" t="s">
        <v>80</v>
      </c>
      <c r="U1" s="1" t="s">
        <v>90</v>
      </c>
      <c r="V1" s="1" t="s">
        <v>91</v>
      </c>
      <c r="W1" s="1" t="s">
        <v>4</v>
      </c>
      <c r="X1" s="1" t="s">
        <v>79</v>
      </c>
      <c r="Y1" s="1" t="s">
        <v>10</v>
      </c>
      <c r="Z1" s="1" t="s">
        <v>11</v>
      </c>
      <c r="AA1" s="1" t="s">
        <v>12</v>
      </c>
    </row>
    <row r="2" spans="1:27" ht="15.75" customHeight="1" x14ac:dyDescent="0.25">
      <c r="A2" s="2">
        <v>44895.593738425923</v>
      </c>
      <c r="B2" s="8" t="s">
        <v>92</v>
      </c>
      <c r="C2" s="3" t="s">
        <v>13</v>
      </c>
      <c r="D2" s="3" t="s">
        <v>13</v>
      </c>
      <c r="E2" s="3" t="s">
        <v>14</v>
      </c>
      <c r="F2" s="3" t="s">
        <v>15</v>
      </c>
      <c r="G2" s="3" t="s">
        <v>16</v>
      </c>
      <c r="H2" s="3" t="s">
        <v>14</v>
      </c>
      <c r="I2" s="3" t="s">
        <v>16</v>
      </c>
      <c r="J2" s="3"/>
      <c r="K2" s="3" t="s">
        <v>13</v>
      </c>
      <c r="L2" s="3" t="s">
        <v>14</v>
      </c>
      <c r="M2" s="3" t="s">
        <v>15</v>
      </c>
      <c r="N2" s="3" t="s">
        <v>14</v>
      </c>
      <c r="O2" s="3" t="s">
        <v>13</v>
      </c>
      <c r="P2" s="3" t="s">
        <v>14</v>
      </c>
      <c r="Q2" s="3" t="s">
        <v>119</v>
      </c>
      <c r="R2" s="3" t="s">
        <v>16</v>
      </c>
      <c r="S2" s="3" t="s">
        <v>13</v>
      </c>
      <c r="T2" s="3" t="s">
        <v>16</v>
      </c>
      <c r="U2" s="3" t="s">
        <v>14</v>
      </c>
      <c r="V2" s="3" t="s">
        <v>16</v>
      </c>
      <c r="X2" s="3" t="s">
        <v>74</v>
      </c>
      <c r="Y2" s="3" t="s">
        <v>72</v>
      </c>
      <c r="Z2" s="3" t="s">
        <v>18</v>
      </c>
      <c r="AA2" s="3" t="s">
        <v>19</v>
      </c>
    </row>
    <row r="3" spans="1:27" ht="15.75" customHeight="1" x14ac:dyDescent="0.25">
      <c r="A3" s="2">
        <v>44895.657638888886</v>
      </c>
      <c r="B3" s="3" t="s">
        <v>64</v>
      </c>
      <c r="C3" s="3" t="s">
        <v>13</v>
      </c>
      <c r="D3" s="3" t="s">
        <v>13</v>
      </c>
      <c r="E3" s="3" t="s">
        <v>16</v>
      </c>
      <c r="F3" s="3" t="s">
        <v>13</v>
      </c>
      <c r="G3" s="3" t="s">
        <v>13</v>
      </c>
      <c r="H3" s="3" t="s">
        <v>13</v>
      </c>
      <c r="I3" s="3" t="s">
        <v>13</v>
      </c>
      <c r="K3" s="3" t="s">
        <v>13</v>
      </c>
      <c r="L3" s="3" t="s">
        <v>14</v>
      </c>
      <c r="M3" s="3" t="s">
        <v>14</v>
      </c>
      <c r="N3" s="3" t="s">
        <v>13</v>
      </c>
      <c r="O3" s="3" t="s">
        <v>20</v>
      </c>
      <c r="P3" s="3" t="s">
        <v>13</v>
      </c>
      <c r="Q3" s="3" t="s">
        <v>119</v>
      </c>
      <c r="R3" s="3" t="s">
        <v>14</v>
      </c>
      <c r="S3" s="3" t="s">
        <v>13</v>
      </c>
      <c r="T3" s="3" t="s">
        <v>16</v>
      </c>
      <c r="U3" s="3" t="s">
        <v>14</v>
      </c>
      <c r="V3" s="3" t="s">
        <v>13</v>
      </c>
      <c r="W3" s="3" t="s">
        <v>74</v>
      </c>
      <c r="Y3" s="3" t="s">
        <v>72</v>
      </c>
      <c r="Z3" s="3" t="s">
        <v>18</v>
      </c>
      <c r="AA3" s="3" t="s">
        <v>19</v>
      </c>
    </row>
    <row r="4" spans="1:27" ht="15.75" customHeight="1" x14ac:dyDescent="0.25">
      <c r="A4" s="2" t="s">
        <v>58</v>
      </c>
      <c r="B4" s="3" t="s">
        <v>21</v>
      </c>
      <c r="C4" s="3" t="s">
        <v>13</v>
      </c>
      <c r="D4" s="3" t="s">
        <v>20</v>
      </c>
      <c r="E4" s="3" t="s">
        <v>14</v>
      </c>
      <c r="F4" s="3" t="s">
        <v>13</v>
      </c>
      <c r="G4" s="3" t="s">
        <v>13</v>
      </c>
      <c r="H4" s="3" t="s">
        <v>13</v>
      </c>
      <c r="I4" s="3" t="s">
        <v>20</v>
      </c>
      <c r="J4" s="3" t="s">
        <v>22</v>
      </c>
      <c r="K4" s="3" t="s">
        <v>20</v>
      </c>
      <c r="L4" s="3" t="s">
        <v>20</v>
      </c>
      <c r="M4" s="3" t="s">
        <v>13</v>
      </c>
      <c r="N4" s="3" t="s">
        <v>20</v>
      </c>
      <c r="O4" s="3" t="s">
        <v>20</v>
      </c>
      <c r="P4" s="3" t="s">
        <v>13</v>
      </c>
      <c r="Q4" s="3" t="s">
        <v>23</v>
      </c>
      <c r="R4" s="3" t="s">
        <v>16</v>
      </c>
      <c r="S4" s="3" t="s">
        <v>13</v>
      </c>
      <c r="T4" s="3" t="s">
        <v>20</v>
      </c>
      <c r="U4" s="3" t="s">
        <v>20</v>
      </c>
      <c r="V4" s="3" t="s">
        <v>20</v>
      </c>
      <c r="W4" s="3" t="s">
        <v>77</v>
      </c>
      <c r="Y4" s="3" t="s">
        <v>24</v>
      </c>
      <c r="Z4" s="3" t="s">
        <v>25</v>
      </c>
      <c r="AA4" s="3" t="s">
        <v>26</v>
      </c>
    </row>
    <row r="5" spans="1:27" ht="15.75" customHeight="1" x14ac:dyDescent="0.25">
      <c r="A5" s="2" t="s">
        <v>59</v>
      </c>
      <c r="B5" s="8" t="s">
        <v>68</v>
      </c>
      <c r="C5" s="3" t="s">
        <v>15</v>
      </c>
      <c r="D5" s="3" t="s">
        <v>13</v>
      </c>
      <c r="E5" s="3" t="s">
        <v>27</v>
      </c>
      <c r="F5" s="3" t="s">
        <v>14</v>
      </c>
      <c r="G5" s="3" t="s">
        <v>13</v>
      </c>
      <c r="H5" s="3" t="s">
        <v>28</v>
      </c>
      <c r="I5" s="3" t="s">
        <v>13</v>
      </c>
      <c r="J5" s="3" t="s">
        <v>69</v>
      </c>
      <c r="K5" s="3" t="s">
        <v>15</v>
      </c>
      <c r="L5" s="3" t="s">
        <v>16</v>
      </c>
      <c r="M5" s="3" t="s">
        <v>15</v>
      </c>
      <c r="N5" s="3" t="s">
        <v>15</v>
      </c>
      <c r="O5" s="3" t="s">
        <v>14</v>
      </c>
      <c r="P5" s="3" t="s">
        <v>16</v>
      </c>
      <c r="Q5" s="3" t="s">
        <v>120</v>
      </c>
      <c r="R5" s="3" t="s">
        <v>15</v>
      </c>
      <c r="S5" s="3" t="s">
        <v>13</v>
      </c>
      <c r="T5" s="3" t="s">
        <v>20</v>
      </c>
      <c r="U5" s="3" t="s">
        <v>13</v>
      </c>
      <c r="V5" s="3" t="s">
        <v>14</v>
      </c>
      <c r="W5" s="3" t="s">
        <v>76</v>
      </c>
      <c r="X5" s="3" t="s">
        <v>29</v>
      </c>
      <c r="Y5" s="3" t="s">
        <v>73</v>
      </c>
      <c r="Z5" s="3" t="s">
        <v>25</v>
      </c>
      <c r="AA5" s="3" t="s">
        <v>26</v>
      </c>
    </row>
    <row r="6" spans="1:27" ht="15.75" customHeight="1" x14ac:dyDescent="0.25">
      <c r="A6" s="2" t="s">
        <v>61</v>
      </c>
      <c r="B6" s="8" t="s">
        <v>67</v>
      </c>
      <c r="C6" s="3" t="s">
        <v>14</v>
      </c>
      <c r="D6" s="3" t="s">
        <v>13</v>
      </c>
      <c r="E6" s="3" t="s">
        <v>28</v>
      </c>
      <c r="F6" s="3" t="s">
        <v>14</v>
      </c>
      <c r="G6" s="3" t="s">
        <v>15</v>
      </c>
      <c r="H6" s="3" t="s">
        <v>16</v>
      </c>
      <c r="I6" s="3" t="s">
        <v>14</v>
      </c>
      <c r="J6" s="8" t="s">
        <v>70</v>
      </c>
      <c r="K6" s="3" t="s">
        <v>13</v>
      </c>
      <c r="L6" s="3" t="s">
        <v>13</v>
      </c>
      <c r="M6" s="3" t="s">
        <v>16</v>
      </c>
      <c r="N6" s="3" t="s">
        <v>13</v>
      </c>
      <c r="O6" s="3" t="s">
        <v>13</v>
      </c>
      <c r="P6" s="3" t="s">
        <v>13</v>
      </c>
      <c r="Q6" s="3" t="s">
        <v>30</v>
      </c>
      <c r="R6" s="3" t="s">
        <v>27</v>
      </c>
      <c r="S6" s="3" t="s">
        <v>15</v>
      </c>
      <c r="T6" s="3" t="s">
        <v>15</v>
      </c>
      <c r="U6" s="3" t="s">
        <v>15</v>
      </c>
      <c r="V6" s="3" t="s">
        <v>27</v>
      </c>
      <c r="W6" s="8" t="s">
        <v>75</v>
      </c>
      <c r="X6" s="3" t="s">
        <v>78</v>
      </c>
      <c r="Y6" s="3" t="s">
        <v>71</v>
      </c>
      <c r="Z6" s="3" t="s">
        <v>18</v>
      </c>
      <c r="AA6" s="3" t="s">
        <v>26</v>
      </c>
    </row>
    <row r="7" spans="1:27" ht="15.75" customHeight="1" x14ac:dyDescent="0.25">
      <c r="A7" s="2" t="s">
        <v>60</v>
      </c>
      <c r="B7" s="3" t="s">
        <v>63</v>
      </c>
      <c r="C7" s="3" t="s">
        <v>14</v>
      </c>
      <c r="D7" s="3" t="s">
        <v>13</v>
      </c>
      <c r="E7" s="3" t="s">
        <v>16</v>
      </c>
      <c r="F7" s="3" t="s">
        <v>14</v>
      </c>
      <c r="G7" s="3" t="s">
        <v>14</v>
      </c>
      <c r="H7" s="3" t="s">
        <v>14</v>
      </c>
      <c r="I7" s="3" t="s">
        <v>16</v>
      </c>
      <c r="K7" s="3" t="s">
        <v>14</v>
      </c>
      <c r="L7" s="3" t="s">
        <v>16</v>
      </c>
      <c r="M7" s="3" t="s">
        <v>14</v>
      </c>
      <c r="N7" s="3" t="s">
        <v>16</v>
      </c>
      <c r="O7" s="3" t="s">
        <v>16</v>
      </c>
      <c r="P7" s="3" t="s">
        <v>14</v>
      </c>
      <c r="Q7" s="3" t="s">
        <v>74</v>
      </c>
      <c r="R7" s="3" t="s">
        <v>14</v>
      </c>
      <c r="S7" s="3" t="s">
        <v>14</v>
      </c>
      <c r="T7" s="3" t="s">
        <v>16</v>
      </c>
      <c r="U7" s="3" t="s">
        <v>14</v>
      </c>
      <c r="V7" s="3" t="s">
        <v>14</v>
      </c>
      <c r="W7" s="3" t="s">
        <v>78</v>
      </c>
      <c r="X7" s="3" t="s">
        <v>78</v>
      </c>
      <c r="Y7" s="3" t="s">
        <v>71</v>
      </c>
      <c r="Z7" s="3" t="s">
        <v>18</v>
      </c>
      <c r="AA7" s="3" t="s">
        <v>19</v>
      </c>
    </row>
    <row r="8" spans="1:27" ht="15.75" customHeight="1" x14ac:dyDescent="0.25">
      <c r="A8" s="2" t="s">
        <v>62</v>
      </c>
      <c r="B8" s="9" t="s">
        <v>112</v>
      </c>
      <c r="C8" s="3" t="s">
        <v>14</v>
      </c>
      <c r="D8" s="3" t="s">
        <v>14</v>
      </c>
      <c r="E8" s="3" t="s">
        <v>14</v>
      </c>
      <c r="F8" s="3" t="s">
        <v>14</v>
      </c>
      <c r="G8" s="3" t="s">
        <v>14</v>
      </c>
      <c r="H8" s="3" t="s">
        <v>14</v>
      </c>
      <c r="I8" s="3" t="s">
        <v>16</v>
      </c>
      <c r="K8" s="3" t="s">
        <v>14</v>
      </c>
      <c r="L8" s="3" t="s">
        <v>14</v>
      </c>
      <c r="M8" s="3" t="s">
        <v>14</v>
      </c>
      <c r="N8" s="3" t="s">
        <v>14</v>
      </c>
      <c r="O8" s="3" t="s">
        <v>14</v>
      </c>
      <c r="P8" s="3" t="s">
        <v>14</v>
      </c>
      <c r="Q8" s="3" t="s">
        <v>119</v>
      </c>
      <c r="R8" s="3" t="s">
        <v>20</v>
      </c>
      <c r="S8" s="3" t="s">
        <v>14</v>
      </c>
      <c r="T8" s="3" t="s">
        <v>14</v>
      </c>
      <c r="U8" s="3" t="s">
        <v>16</v>
      </c>
      <c r="V8" s="3" t="s">
        <v>14</v>
      </c>
      <c r="W8" t="s">
        <v>77</v>
      </c>
      <c r="Y8" s="3" t="s">
        <v>71</v>
      </c>
      <c r="Z8" s="3" t="s">
        <v>18</v>
      </c>
      <c r="AA8" s="3" t="s">
        <v>54</v>
      </c>
    </row>
    <row r="9" spans="1:27" ht="15.75" customHeight="1" x14ac:dyDescent="0.25">
      <c r="A9" s="2" t="s">
        <v>65</v>
      </c>
      <c r="B9" s="9" t="s">
        <v>66</v>
      </c>
      <c r="C9" s="3" t="s">
        <v>14</v>
      </c>
      <c r="D9" s="3" t="s">
        <v>13</v>
      </c>
      <c r="E9" s="3" t="s">
        <v>14</v>
      </c>
      <c r="F9" s="3" t="s">
        <v>13</v>
      </c>
      <c r="G9" s="3" t="s">
        <v>14</v>
      </c>
      <c r="H9" s="3" t="s">
        <v>14</v>
      </c>
      <c r="I9" s="3" t="s">
        <v>16</v>
      </c>
      <c r="K9" s="3" t="s">
        <v>14</v>
      </c>
      <c r="L9" s="3" t="s">
        <v>14</v>
      </c>
      <c r="M9" s="3" t="s">
        <v>14</v>
      </c>
      <c r="N9" s="3" t="s">
        <v>14</v>
      </c>
      <c r="O9" s="3" t="s">
        <v>14</v>
      </c>
      <c r="P9" s="3" t="s">
        <v>14</v>
      </c>
      <c r="Q9" s="3" t="s">
        <v>77</v>
      </c>
      <c r="R9" s="3" t="s">
        <v>20</v>
      </c>
      <c r="S9" s="3" t="s">
        <v>14</v>
      </c>
      <c r="T9" s="3" t="s">
        <v>14</v>
      </c>
      <c r="U9" s="3" t="s">
        <v>16</v>
      </c>
      <c r="V9" s="3" t="s">
        <v>14</v>
      </c>
      <c r="W9" s="3" t="s">
        <v>29</v>
      </c>
      <c r="X9" t="s">
        <v>76</v>
      </c>
      <c r="Y9" s="3" t="s">
        <v>71</v>
      </c>
      <c r="Z9" s="3" t="s">
        <v>18</v>
      </c>
      <c r="AA9" s="3"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M1" workbookViewId="0">
      <selection activeCell="U11" sqref="U11"/>
    </sheetView>
  </sheetViews>
  <sheetFormatPr baseColWidth="10" defaultRowHeight="12.5" x14ac:dyDescent="0.25"/>
  <sheetData>
    <row r="1" spans="1:27" ht="15.75" customHeight="1" x14ac:dyDescent="0.25">
      <c r="A1" s="1" t="s">
        <v>0</v>
      </c>
      <c r="B1" s="1" t="s">
        <v>81</v>
      </c>
      <c r="C1" s="1" t="s">
        <v>82</v>
      </c>
      <c r="D1" s="1" t="s">
        <v>83</v>
      </c>
      <c r="E1" s="1" t="s">
        <v>84</v>
      </c>
      <c r="F1" s="1" t="s">
        <v>85</v>
      </c>
      <c r="G1" s="1" t="s">
        <v>1</v>
      </c>
      <c r="H1" s="1" t="s">
        <v>2</v>
      </c>
      <c r="I1" s="1" t="s">
        <v>3</v>
      </c>
      <c r="J1" s="1" t="s">
        <v>4</v>
      </c>
      <c r="K1" s="1" t="s">
        <v>5</v>
      </c>
      <c r="L1" s="1" t="s">
        <v>86</v>
      </c>
      <c r="M1" s="1" t="s">
        <v>6</v>
      </c>
      <c r="N1" s="1" t="s">
        <v>7</v>
      </c>
      <c r="O1" s="1" t="s">
        <v>8</v>
      </c>
      <c r="P1" s="1" t="s">
        <v>87</v>
      </c>
      <c r="Q1" s="1" t="s">
        <v>4</v>
      </c>
      <c r="R1" s="1" t="s">
        <v>88</v>
      </c>
      <c r="S1" s="1" t="s">
        <v>89</v>
      </c>
      <c r="T1" s="1" t="s">
        <v>80</v>
      </c>
      <c r="U1" s="1" t="s">
        <v>90</v>
      </c>
      <c r="V1" s="1" t="s">
        <v>91</v>
      </c>
      <c r="W1" s="1" t="s">
        <v>4</v>
      </c>
      <c r="X1" s="1" t="s">
        <v>79</v>
      </c>
      <c r="Y1" s="1" t="s">
        <v>10</v>
      </c>
      <c r="Z1" s="1" t="s">
        <v>11</v>
      </c>
      <c r="AA1" s="1" t="s">
        <v>12</v>
      </c>
    </row>
    <row r="2" spans="1:27" ht="15.75" customHeight="1" x14ac:dyDescent="0.25">
      <c r="A2" s="2" t="s">
        <v>62</v>
      </c>
      <c r="B2" s="8" t="s">
        <v>92</v>
      </c>
      <c r="C2" s="3" t="s">
        <v>13</v>
      </c>
      <c r="D2" s="3" t="s">
        <v>13</v>
      </c>
      <c r="E2" s="3" t="s">
        <v>14</v>
      </c>
      <c r="F2" s="3" t="s">
        <v>15</v>
      </c>
      <c r="G2" s="3" t="s">
        <v>16</v>
      </c>
      <c r="H2" s="3" t="s">
        <v>14</v>
      </c>
      <c r="I2" s="3" t="s">
        <v>16</v>
      </c>
      <c r="J2" s="3"/>
      <c r="K2" s="3" t="s">
        <v>13</v>
      </c>
      <c r="L2" s="3" t="s">
        <v>14</v>
      </c>
      <c r="M2" s="3" t="s">
        <v>15</v>
      </c>
      <c r="N2" s="3" t="s">
        <v>14</v>
      </c>
      <c r="O2" s="3" t="s">
        <v>13</v>
      </c>
      <c r="P2" s="3" t="s">
        <v>14</v>
      </c>
      <c r="Q2" s="3" t="s">
        <v>17</v>
      </c>
      <c r="R2" s="3" t="s">
        <v>16</v>
      </c>
      <c r="S2" s="3" t="s">
        <v>13</v>
      </c>
      <c r="T2" s="3" t="s">
        <v>16</v>
      </c>
      <c r="U2" s="3" t="s">
        <v>14</v>
      </c>
      <c r="V2" s="3" t="s">
        <v>16</v>
      </c>
      <c r="X2" s="3" t="s">
        <v>74</v>
      </c>
      <c r="Y2" s="3" t="s">
        <v>115</v>
      </c>
      <c r="Z2" s="3" t="s">
        <v>114</v>
      </c>
      <c r="AA2" s="3" t="s">
        <v>26</v>
      </c>
    </row>
    <row r="3" spans="1:27" ht="15.75" customHeight="1" x14ac:dyDescent="0.25">
      <c r="A3" s="2" t="s">
        <v>65</v>
      </c>
      <c r="B3" s="3" t="s">
        <v>64</v>
      </c>
      <c r="C3" s="3" t="s">
        <v>13</v>
      </c>
      <c r="D3" s="3" t="s">
        <v>13</v>
      </c>
      <c r="E3" s="3" t="s">
        <v>16</v>
      </c>
      <c r="F3" s="3" t="s">
        <v>13</v>
      </c>
      <c r="G3" s="3" t="s">
        <v>13</v>
      </c>
      <c r="H3" s="3" t="s">
        <v>13</v>
      </c>
      <c r="I3" s="3" t="s">
        <v>13</v>
      </c>
      <c r="K3" s="3" t="s">
        <v>13</v>
      </c>
      <c r="L3" s="3" t="s">
        <v>14</v>
      </c>
      <c r="M3" s="3" t="s">
        <v>14</v>
      </c>
      <c r="N3" s="3" t="s">
        <v>13</v>
      </c>
      <c r="O3" s="3" t="s">
        <v>20</v>
      </c>
      <c r="P3" s="3" t="s">
        <v>13</v>
      </c>
      <c r="Q3" s="3" t="s">
        <v>63</v>
      </c>
      <c r="R3" s="3" t="s">
        <v>14</v>
      </c>
      <c r="S3" s="3" t="s">
        <v>13</v>
      </c>
      <c r="T3" s="3" t="s">
        <v>16</v>
      </c>
      <c r="U3" s="3" t="s">
        <v>14</v>
      </c>
      <c r="V3" s="3" t="s">
        <v>13</v>
      </c>
      <c r="W3" s="3" t="s">
        <v>74</v>
      </c>
      <c r="Y3" s="3" t="s">
        <v>72</v>
      </c>
      <c r="Z3" s="3" t="s">
        <v>18</v>
      </c>
      <c r="AA3" s="3" t="s">
        <v>19</v>
      </c>
    </row>
    <row r="4" spans="1:27" ht="15.75" customHeight="1" x14ac:dyDescent="0.25">
      <c r="A4" s="2" t="s">
        <v>58</v>
      </c>
      <c r="B4" s="3" t="s">
        <v>21</v>
      </c>
      <c r="C4" s="3" t="s">
        <v>13</v>
      </c>
      <c r="D4" s="3" t="s">
        <v>20</v>
      </c>
      <c r="E4" s="3" t="s">
        <v>14</v>
      </c>
      <c r="F4" s="3" t="s">
        <v>13</v>
      </c>
      <c r="G4" s="3" t="s">
        <v>13</v>
      </c>
      <c r="H4" s="3" t="s">
        <v>13</v>
      </c>
      <c r="I4" s="3" t="s">
        <v>20</v>
      </c>
      <c r="J4" s="3" t="s">
        <v>22</v>
      </c>
      <c r="K4" s="3" t="s">
        <v>20</v>
      </c>
      <c r="L4" s="3" t="s">
        <v>20</v>
      </c>
      <c r="M4" s="3" t="s">
        <v>13</v>
      </c>
      <c r="N4" s="3" t="s">
        <v>20</v>
      </c>
      <c r="O4" s="3" t="s">
        <v>20</v>
      </c>
      <c r="P4" s="3" t="s">
        <v>13</v>
      </c>
      <c r="Q4" s="3" t="s">
        <v>23</v>
      </c>
      <c r="R4" s="3" t="s">
        <v>16</v>
      </c>
      <c r="S4" s="3" t="s">
        <v>13</v>
      </c>
      <c r="T4" s="3" t="s">
        <v>20</v>
      </c>
      <c r="U4" s="3" t="s">
        <v>20</v>
      </c>
      <c r="V4" s="3" t="s">
        <v>20</v>
      </c>
      <c r="W4" s="3" t="s">
        <v>77</v>
      </c>
      <c r="Y4" s="3" t="s">
        <v>24</v>
      </c>
      <c r="Z4" s="3" t="s">
        <v>25</v>
      </c>
      <c r="AA4" s="3" t="s">
        <v>26</v>
      </c>
    </row>
    <row r="5" spans="1:27" ht="15.75" customHeight="1" x14ac:dyDescent="0.25">
      <c r="A5" s="2" t="s">
        <v>59</v>
      </c>
      <c r="B5" s="8" t="s">
        <v>68</v>
      </c>
      <c r="C5" s="3" t="s">
        <v>15</v>
      </c>
      <c r="D5" s="3" t="s">
        <v>13</v>
      </c>
      <c r="E5" s="3" t="s">
        <v>27</v>
      </c>
      <c r="F5" s="3" t="s">
        <v>14</v>
      </c>
      <c r="G5" s="3" t="s">
        <v>13</v>
      </c>
      <c r="H5" s="3" t="s">
        <v>28</v>
      </c>
      <c r="I5" s="3" t="s">
        <v>13</v>
      </c>
      <c r="J5" s="3" t="s">
        <v>69</v>
      </c>
      <c r="K5" s="3" t="s">
        <v>15</v>
      </c>
      <c r="L5" s="3" t="s">
        <v>16</v>
      </c>
      <c r="M5" s="3" t="s">
        <v>15</v>
      </c>
      <c r="N5" s="3" t="s">
        <v>15</v>
      </c>
      <c r="O5" s="3" t="s">
        <v>14</v>
      </c>
      <c r="P5" s="3" t="s">
        <v>16</v>
      </c>
      <c r="Q5" s="3"/>
      <c r="R5" s="3" t="s">
        <v>15</v>
      </c>
      <c r="S5" s="3" t="s">
        <v>13</v>
      </c>
      <c r="T5" s="3" t="s">
        <v>20</v>
      </c>
      <c r="U5" s="3" t="s">
        <v>13</v>
      </c>
      <c r="V5" s="3" t="s">
        <v>14</v>
      </c>
      <c r="W5" s="3" t="s">
        <v>76</v>
      </c>
      <c r="X5" s="3" t="s">
        <v>29</v>
      </c>
      <c r="Y5" s="3" t="s">
        <v>73</v>
      </c>
      <c r="Z5" s="3" t="s">
        <v>25</v>
      </c>
      <c r="AA5" s="3"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zoomScale="70" zoomScaleNormal="70" workbookViewId="0">
      <selection activeCell="Y13" sqref="Y13"/>
    </sheetView>
  </sheetViews>
  <sheetFormatPr baseColWidth="10" defaultColWidth="8.7265625" defaultRowHeight="12.5" x14ac:dyDescent="0.25"/>
  <cols>
    <col min="1" max="1" width="17.6328125" bestFit="1" customWidth="1"/>
    <col min="2" max="2" width="10.90625" customWidth="1"/>
    <col min="10" max="10" width="14" customWidth="1"/>
    <col min="11" max="11" width="32" customWidth="1"/>
    <col min="23" max="23" width="10.453125" customWidth="1"/>
    <col min="25" max="25" width="20.08984375" customWidth="1"/>
  </cols>
  <sheetData>
    <row r="1" spans="1:27" x14ac:dyDescent="0.25">
      <c r="A1" s="1" t="s">
        <v>0</v>
      </c>
      <c r="B1" s="1" t="s">
        <v>93</v>
      </c>
      <c r="C1" s="1" t="s">
        <v>94</v>
      </c>
      <c r="D1" s="1" t="s">
        <v>95</v>
      </c>
      <c r="E1" s="1" t="s">
        <v>96</v>
      </c>
      <c r="F1" s="1" t="s">
        <v>97</v>
      </c>
      <c r="G1" s="1" t="s">
        <v>98</v>
      </c>
      <c r="H1" s="1" t="s">
        <v>99</v>
      </c>
      <c r="I1" s="1" t="s">
        <v>100</v>
      </c>
      <c r="J1" s="1" t="s">
        <v>4</v>
      </c>
      <c r="K1" s="1" t="s">
        <v>101</v>
      </c>
      <c r="L1" s="1" t="s">
        <v>102</v>
      </c>
      <c r="M1" s="1" t="s">
        <v>103</v>
      </c>
      <c r="N1" s="1" t="s">
        <v>45</v>
      </c>
      <c r="O1" s="1" t="s">
        <v>46</v>
      </c>
      <c r="P1" s="1" t="s">
        <v>47</v>
      </c>
      <c r="Q1" s="1" t="s">
        <v>4</v>
      </c>
      <c r="R1" s="1" t="s">
        <v>108</v>
      </c>
      <c r="S1" s="1" t="s">
        <v>107</v>
      </c>
      <c r="T1" s="1" t="s">
        <v>104</v>
      </c>
      <c r="U1" s="1" t="s">
        <v>106</v>
      </c>
      <c r="V1" s="1" t="s">
        <v>105</v>
      </c>
      <c r="W1" s="1" t="s">
        <v>4</v>
      </c>
      <c r="X1" s="1" t="s">
        <v>9</v>
      </c>
      <c r="Y1" s="1" t="s">
        <v>10</v>
      </c>
      <c r="Z1" s="1" t="s">
        <v>11</v>
      </c>
      <c r="AA1" s="1" t="s">
        <v>12</v>
      </c>
    </row>
    <row r="2" spans="1:27" ht="62.5" x14ac:dyDescent="0.25">
      <c r="A2" s="2">
        <v>44895.593738425923</v>
      </c>
      <c r="B2" s="8" t="s">
        <v>109</v>
      </c>
      <c r="C2" s="3">
        <v>6</v>
      </c>
      <c r="D2" s="3">
        <v>6</v>
      </c>
      <c r="E2" s="3">
        <v>5</v>
      </c>
      <c r="F2" s="3">
        <v>3</v>
      </c>
      <c r="G2" s="3">
        <v>4</v>
      </c>
      <c r="H2" s="3">
        <v>5</v>
      </c>
      <c r="I2" s="3">
        <v>4</v>
      </c>
      <c r="J2" s="3" t="s">
        <v>116</v>
      </c>
      <c r="K2" s="3">
        <v>6</v>
      </c>
      <c r="L2" s="3">
        <v>5</v>
      </c>
      <c r="M2" s="3">
        <v>3</v>
      </c>
      <c r="N2" s="3">
        <v>5</v>
      </c>
      <c r="O2" s="3">
        <v>6</v>
      </c>
      <c r="P2" s="3">
        <v>5</v>
      </c>
      <c r="Q2" s="3" t="s">
        <v>74</v>
      </c>
      <c r="R2" s="3">
        <v>4</v>
      </c>
      <c r="S2" s="3">
        <v>6</v>
      </c>
      <c r="T2" s="3">
        <v>4</v>
      </c>
      <c r="U2" s="3">
        <v>5</v>
      </c>
      <c r="V2" s="3">
        <v>4</v>
      </c>
      <c r="Y2" s="3" t="s">
        <v>113</v>
      </c>
      <c r="Z2" s="3" t="s">
        <v>18</v>
      </c>
      <c r="AA2" s="3" t="s">
        <v>19</v>
      </c>
    </row>
    <row r="3" spans="1:27" x14ac:dyDescent="0.25">
      <c r="A3" s="2">
        <v>44895.657638888886</v>
      </c>
      <c r="B3" s="3" t="s">
        <v>64</v>
      </c>
      <c r="C3" s="3">
        <v>6</v>
      </c>
      <c r="D3" s="3">
        <v>6</v>
      </c>
      <c r="E3" s="3">
        <v>4</v>
      </c>
      <c r="F3" s="3">
        <v>6</v>
      </c>
      <c r="G3" s="3">
        <v>6</v>
      </c>
      <c r="H3" s="3">
        <v>6</v>
      </c>
      <c r="I3" s="3">
        <v>6</v>
      </c>
      <c r="J3" t="s">
        <v>21</v>
      </c>
      <c r="K3" s="3">
        <v>6</v>
      </c>
      <c r="L3" s="3">
        <v>5</v>
      </c>
      <c r="M3" s="3">
        <v>5</v>
      </c>
      <c r="N3" s="3">
        <v>6</v>
      </c>
      <c r="O3" s="3">
        <v>7</v>
      </c>
      <c r="P3" s="3">
        <v>6</v>
      </c>
      <c r="Q3" t="s">
        <v>76</v>
      </c>
      <c r="R3" s="3">
        <v>5</v>
      </c>
      <c r="S3" s="3">
        <v>6</v>
      </c>
      <c r="T3" s="3">
        <v>4</v>
      </c>
      <c r="U3" s="3">
        <v>5</v>
      </c>
      <c r="V3" s="3">
        <v>6</v>
      </c>
      <c r="W3" s="3" t="s">
        <v>77</v>
      </c>
      <c r="Y3" s="3" t="s">
        <v>113</v>
      </c>
      <c r="Z3" s="3" t="s">
        <v>18</v>
      </c>
      <c r="AA3" s="3" t="s">
        <v>54</v>
      </c>
    </row>
    <row r="4" spans="1:27" x14ac:dyDescent="0.25">
      <c r="A4" s="2" t="s">
        <v>58</v>
      </c>
      <c r="B4" s="3" t="s">
        <v>21</v>
      </c>
      <c r="C4" s="3">
        <v>6</v>
      </c>
      <c r="D4" s="3">
        <v>7</v>
      </c>
      <c r="E4" s="3">
        <v>5</v>
      </c>
      <c r="F4" s="3">
        <v>6</v>
      </c>
      <c r="G4" s="3">
        <v>6</v>
      </c>
      <c r="H4" s="3">
        <v>6</v>
      </c>
      <c r="I4" s="3">
        <v>7</v>
      </c>
      <c r="J4" s="3" t="s">
        <v>112</v>
      </c>
      <c r="K4" s="3">
        <v>7</v>
      </c>
      <c r="L4" s="3">
        <v>7</v>
      </c>
      <c r="M4" s="3">
        <v>6</v>
      </c>
      <c r="N4" s="3">
        <v>7</v>
      </c>
      <c r="O4" s="3">
        <v>7</v>
      </c>
      <c r="P4" s="3">
        <v>6</v>
      </c>
      <c r="Q4" s="3" t="s">
        <v>121</v>
      </c>
      <c r="R4" s="3">
        <v>4</v>
      </c>
      <c r="S4" s="3">
        <v>6</v>
      </c>
      <c r="T4" s="3">
        <v>7</v>
      </c>
      <c r="U4" s="3">
        <v>7</v>
      </c>
      <c r="V4" s="3">
        <v>7</v>
      </c>
      <c r="W4" t="s">
        <v>121</v>
      </c>
      <c r="Y4" s="3" t="s">
        <v>24</v>
      </c>
      <c r="Z4" s="3" t="s">
        <v>25</v>
      </c>
      <c r="AA4" s="3" t="s">
        <v>26</v>
      </c>
    </row>
    <row r="5" spans="1:27" x14ac:dyDescent="0.25">
      <c r="A5" s="2" t="s">
        <v>59</v>
      </c>
      <c r="B5" s="3" t="s">
        <v>110</v>
      </c>
      <c r="C5" s="3">
        <v>3</v>
      </c>
      <c r="D5" s="3">
        <v>6</v>
      </c>
      <c r="E5" s="3">
        <v>2</v>
      </c>
      <c r="F5" s="3">
        <v>5</v>
      </c>
      <c r="G5" s="3">
        <v>6</v>
      </c>
      <c r="H5" s="3">
        <v>1</v>
      </c>
      <c r="I5" s="3">
        <v>6</v>
      </c>
      <c r="J5" s="3" t="s">
        <v>125</v>
      </c>
      <c r="K5" s="3">
        <v>3</v>
      </c>
      <c r="L5" s="3">
        <v>4</v>
      </c>
      <c r="M5" s="3">
        <v>3</v>
      </c>
      <c r="N5" s="3">
        <v>3</v>
      </c>
      <c r="O5" s="3">
        <v>5</v>
      </c>
      <c r="P5" s="3">
        <v>4</v>
      </c>
      <c r="Q5" s="3" t="s">
        <v>77</v>
      </c>
      <c r="R5" s="3">
        <v>3</v>
      </c>
      <c r="S5" s="3">
        <v>6</v>
      </c>
      <c r="T5" s="3">
        <v>7</v>
      </c>
      <c r="U5" s="3">
        <v>6</v>
      </c>
      <c r="V5" s="3">
        <v>5</v>
      </c>
      <c r="W5" s="3" t="s">
        <v>125</v>
      </c>
      <c r="X5" s="3"/>
      <c r="Y5" s="3" t="s">
        <v>126</v>
      </c>
      <c r="Z5" s="3" t="s">
        <v>127</v>
      </c>
      <c r="AA5" s="3" t="s">
        <v>26</v>
      </c>
    </row>
    <row r="6" spans="1:27" x14ac:dyDescent="0.25">
      <c r="A6" s="2" t="s">
        <v>61</v>
      </c>
      <c r="B6" s="3" t="s">
        <v>111</v>
      </c>
      <c r="C6" s="3">
        <v>5</v>
      </c>
      <c r="D6" s="3">
        <v>6</v>
      </c>
      <c r="E6" s="3">
        <v>1</v>
      </c>
      <c r="F6" s="3">
        <v>5</v>
      </c>
      <c r="G6" s="3">
        <v>3</v>
      </c>
      <c r="H6" s="3">
        <v>4</v>
      </c>
      <c r="I6" s="3">
        <v>5</v>
      </c>
      <c r="J6" s="3" t="s">
        <v>122</v>
      </c>
      <c r="K6" s="3">
        <v>6</v>
      </c>
      <c r="L6" s="3">
        <v>6</v>
      </c>
      <c r="M6" s="3">
        <v>4</v>
      </c>
      <c r="N6" s="3">
        <v>6</v>
      </c>
      <c r="O6" s="3">
        <v>6</v>
      </c>
      <c r="P6" s="8">
        <v>6</v>
      </c>
      <c r="Q6" s="3" t="s">
        <v>123</v>
      </c>
      <c r="R6" s="3">
        <v>2</v>
      </c>
      <c r="S6" s="3">
        <v>3</v>
      </c>
      <c r="T6" s="3">
        <v>3</v>
      </c>
      <c r="U6" s="3">
        <v>3</v>
      </c>
      <c r="V6" s="3">
        <v>2</v>
      </c>
      <c r="W6" s="3" t="s">
        <v>117</v>
      </c>
      <c r="X6" s="3" t="s">
        <v>118</v>
      </c>
      <c r="Y6" s="3" t="s">
        <v>128</v>
      </c>
      <c r="Z6" s="3" t="s">
        <v>18</v>
      </c>
      <c r="AA6" s="3" t="s">
        <v>26</v>
      </c>
    </row>
    <row r="7" spans="1:27" x14ac:dyDescent="0.25">
      <c r="A7" s="2" t="s">
        <v>60</v>
      </c>
      <c r="B7" s="3" t="s">
        <v>63</v>
      </c>
      <c r="C7" s="3">
        <v>5</v>
      </c>
      <c r="D7" s="3">
        <v>6</v>
      </c>
      <c r="E7" s="3">
        <v>4</v>
      </c>
      <c r="F7" s="3">
        <v>5</v>
      </c>
      <c r="G7" s="3">
        <v>5</v>
      </c>
      <c r="H7" s="3">
        <v>5</v>
      </c>
      <c r="I7" s="3">
        <v>4</v>
      </c>
      <c r="J7" s="3" t="s">
        <v>66</v>
      </c>
      <c r="K7" s="3">
        <v>5</v>
      </c>
      <c r="L7" s="3">
        <v>4</v>
      </c>
      <c r="M7" s="3">
        <v>5</v>
      </c>
      <c r="N7" s="3">
        <v>4</v>
      </c>
      <c r="O7" s="3">
        <v>4</v>
      </c>
      <c r="P7" s="8">
        <v>5</v>
      </c>
      <c r="Q7" s="3" t="s">
        <v>125</v>
      </c>
      <c r="R7" s="3">
        <v>5</v>
      </c>
      <c r="S7" s="3">
        <v>5</v>
      </c>
      <c r="T7" s="3">
        <v>4</v>
      </c>
      <c r="U7" s="3">
        <v>5</v>
      </c>
      <c r="V7" s="3">
        <v>5</v>
      </c>
      <c r="W7" t="s">
        <v>74</v>
      </c>
      <c r="Y7" s="3" t="s">
        <v>113</v>
      </c>
      <c r="Z7" s="3" t="s">
        <v>25</v>
      </c>
      <c r="AA7" s="3" t="s">
        <v>19</v>
      </c>
    </row>
    <row r="8" spans="1:27" x14ac:dyDescent="0.25">
      <c r="A8" s="2" t="s">
        <v>62</v>
      </c>
      <c r="B8" s="3" t="s">
        <v>112</v>
      </c>
      <c r="C8" s="3">
        <v>5</v>
      </c>
      <c r="D8" s="3">
        <v>5</v>
      </c>
      <c r="E8" s="3">
        <v>5</v>
      </c>
      <c r="F8" s="3">
        <v>6</v>
      </c>
      <c r="G8" s="3">
        <v>5</v>
      </c>
      <c r="H8" s="3">
        <v>5</v>
      </c>
      <c r="I8" s="3">
        <v>4</v>
      </c>
      <c r="J8" s="3" t="s">
        <v>64</v>
      </c>
      <c r="K8" s="3">
        <v>5</v>
      </c>
      <c r="L8" s="3">
        <v>5</v>
      </c>
      <c r="M8" s="3">
        <v>5</v>
      </c>
      <c r="N8" s="3">
        <v>5</v>
      </c>
      <c r="O8" s="3">
        <v>5</v>
      </c>
      <c r="P8" s="8">
        <v>5</v>
      </c>
      <c r="Q8" s="3" t="s">
        <v>74</v>
      </c>
      <c r="R8" s="3">
        <v>7</v>
      </c>
      <c r="S8" s="3">
        <v>5</v>
      </c>
      <c r="T8" s="3">
        <v>5</v>
      </c>
      <c r="U8" s="3">
        <v>4</v>
      </c>
      <c r="V8" s="3">
        <v>5</v>
      </c>
      <c r="W8" s="3" t="s">
        <v>76</v>
      </c>
      <c r="Y8" s="3" t="s">
        <v>128</v>
      </c>
      <c r="Z8" s="3" t="s">
        <v>25</v>
      </c>
      <c r="AA8" s="3" t="s">
        <v>54</v>
      </c>
    </row>
    <row r="9" spans="1:27" x14ac:dyDescent="0.25">
      <c r="A9" s="2" t="s">
        <v>65</v>
      </c>
      <c r="B9" s="3" t="s">
        <v>66</v>
      </c>
      <c r="C9" s="3">
        <v>5</v>
      </c>
      <c r="D9" s="3">
        <v>5</v>
      </c>
      <c r="E9" s="3">
        <v>5</v>
      </c>
      <c r="F9" s="3">
        <v>6</v>
      </c>
      <c r="G9" s="3">
        <v>5</v>
      </c>
      <c r="H9" s="3">
        <v>5</v>
      </c>
      <c r="I9" s="3">
        <v>4</v>
      </c>
      <c r="J9" s="3" t="s">
        <v>124</v>
      </c>
      <c r="K9" s="3">
        <v>5</v>
      </c>
      <c r="L9" s="3">
        <v>5</v>
      </c>
      <c r="M9" s="3">
        <v>5</v>
      </c>
      <c r="N9" s="3">
        <v>5</v>
      </c>
      <c r="O9" s="3">
        <v>5</v>
      </c>
      <c r="P9" s="8">
        <v>5</v>
      </c>
      <c r="Q9" s="3" t="s">
        <v>66</v>
      </c>
      <c r="R9" s="3">
        <v>7</v>
      </c>
      <c r="S9" s="3">
        <v>5</v>
      </c>
      <c r="T9" s="3">
        <v>5</v>
      </c>
      <c r="U9" s="3">
        <v>4</v>
      </c>
      <c r="V9" s="3">
        <v>5</v>
      </c>
      <c r="W9" t="s">
        <v>64</v>
      </c>
      <c r="Y9" s="3" t="s">
        <v>113</v>
      </c>
      <c r="Z9" s="3" t="s">
        <v>18</v>
      </c>
      <c r="AA9" s="3" t="s">
        <v>19</v>
      </c>
    </row>
    <row r="10" spans="1:27" x14ac:dyDescent="0.25">
      <c r="P10" s="10"/>
    </row>
    <row r="11" spans="1:27" x14ac:dyDescent="0.25">
      <c r="P11" s="10"/>
    </row>
    <row r="12" spans="1:27" x14ac:dyDescent="0.25">
      <c r="P12" s="10"/>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4"/>
  <sheetViews>
    <sheetView topLeftCell="A25" zoomScaleNormal="100" workbookViewId="0">
      <selection activeCell="F35" sqref="F35"/>
    </sheetView>
  </sheetViews>
  <sheetFormatPr baseColWidth="10" defaultColWidth="8.7265625" defaultRowHeight="13" x14ac:dyDescent="0.3"/>
  <cols>
    <col min="1" max="1" width="23.26953125" customWidth="1"/>
    <col min="2" max="2" width="35.1796875" style="5" customWidth="1"/>
  </cols>
  <sheetData>
    <row r="3" spans="1:17" x14ac:dyDescent="0.3">
      <c r="A3" t="s">
        <v>28</v>
      </c>
      <c r="B3" s="5" t="s">
        <v>40</v>
      </c>
      <c r="C3">
        <v>1</v>
      </c>
      <c r="D3">
        <f>COUNTIF(Init!C:C,$C3)</f>
        <v>0</v>
      </c>
      <c r="E3">
        <f>COUNTIF(Init!D:D,$C3)</f>
        <v>0</v>
      </c>
      <c r="F3">
        <f>COUNTIF(Init!E:E,$C3)</f>
        <v>1</v>
      </c>
      <c r="G3">
        <f>COUNTIF(Init!F:F,$C3)</f>
        <v>0</v>
      </c>
      <c r="H3">
        <f>COUNTIF(Init!G:G,$C3)</f>
        <v>0</v>
      </c>
      <c r="I3">
        <f>COUNTIF(Init!H:H,$C3)</f>
        <v>1</v>
      </c>
      <c r="J3">
        <f>COUNTIF(Init!I:I,$C3)</f>
        <v>0</v>
      </c>
      <c r="L3">
        <f>COUNTIF(Init!K:K,$C3)</f>
        <v>0</v>
      </c>
      <c r="M3">
        <f>COUNTIF(Init!L:L,$C3)</f>
        <v>0</v>
      </c>
      <c r="N3">
        <f>COUNTIF(Init!M:M,$C3)</f>
        <v>0</v>
      </c>
      <c r="O3">
        <f>COUNTIF(Init!N:N,$C3)</f>
        <v>0</v>
      </c>
      <c r="P3">
        <f>COUNTIF(Init!O:O,$C3)</f>
        <v>0</v>
      </c>
      <c r="Q3">
        <f>COUNTIF(Init!P:P,$C3)</f>
        <v>0</v>
      </c>
    </row>
    <row r="4" spans="1:17" x14ac:dyDescent="0.3">
      <c r="A4" t="s">
        <v>27</v>
      </c>
      <c r="B4" s="6" t="s">
        <v>31</v>
      </c>
      <c r="C4">
        <v>2</v>
      </c>
      <c r="D4">
        <f>COUNTIF(Init!C:C,$C4)</f>
        <v>0</v>
      </c>
      <c r="E4">
        <f>COUNTIF(Init!D:D,$C4)</f>
        <v>0</v>
      </c>
      <c r="F4">
        <f>COUNTIF(Init!E:E,$C4)</f>
        <v>1</v>
      </c>
      <c r="G4">
        <f>COUNTIF(Init!F:F,$C4)</f>
        <v>0</v>
      </c>
      <c r="H4">
        <f>COUNTIF(Init!G:G,$C4)</f>
        <v>0</v>
      </c>
      <c r="I4">
        <f>COUNTIF(Init!H:H,$C4)</f>
        <v>0</v>
      </c>
      <c r="J4">
        <f>COUNTIF(Init!I:I,$C4)</f>
        <v>0</v>
      </c>
      <c r="L4">
        <f>COUNTIF(Init!K:K,$C4)</f>
        <v>0</v>
      </c>
      <c r="M4">
        <f>COUNTIF(Init!L:L,$C4)</f>
        <v>0</v>
      </c>
      <c r="N4">
        <f>COUNTIF(Init!M:M,$C4)</f>
        <v>0</v>
      </c>
      <c r="O4">
        <f>COUNTIF(Init!N:N,$C4)</f>
        <v>0</v>
      </c>
      <c r="P4">
        <f>COUNTIF(Init!O:O,$C4)</f>
        <v>0</v>
      </c>
      <c r="Q4">
        <f>COUNTIF(Init!P:P,$C4)</f>
        <v>0</v>
      </c>
    </row>
    <row r="5" spans="1:17" x14ac:dyDescent="0.3">
      <c r="A5" t="s">
        <v>15</v>
      </c>
      <c r="B5" s="6" t="s">
        <v>32</v>
      </c>
      <c r="C5">
        <v>3</v>
      </c>
      <c r="D5">
        <f>COUNTIF(Init!C:C,$C5)</f>
        <v>1</v>
      </c>
      <c r="E5">
        <f>COUNTIF(Init!D:D,$C5)</f>
        <v>0</v>
      </c>
      <c r="F5">
        <f>COUNTIF(Init!E:E,$C5)</f>
        <v>0</v>
      </c>
      <c r="G5">
        <f>COUNTIF(Init!F:F,$C5)</f>
        <v>1</v>
      </c>
      <c r="H5">
        <f>COUNTIF(Init!G:G,$C5)</f>
        <v>1</v>
      </c>
      <c r="I5">
        <f>COUNTIF(Init!H:H,$C5)</f>
        <v>0</v>
      </c>
      <c r="J5">
        <f>COUNTIF(Init!I:I,$C5)</f>
        <v>0</v>
      </c>
      <c r="L5">
        <f>COUNTIF(Init!K:K,$C5)</f>
        <v>1</v>
      </c>
      <c r="M5">
        <f>COUNTIF(Init!L:L,$C5)</f>
        <v>0</v>
      </c>
      <c r="N5">
        <f>COUNTIF(Init!M:M,$C5)</f>
        <v>2</v>
      </c>
      <c r="O5">
        <f>COUNTIF(Init!N:N,$C5)</f>
        <v>1</v>
      </c>
      <c r="P5">
        <f>COUNTIF(Init!O:O,$C5)</f>
        <v>0</v>
      </c>
      <c r="Q5">
        <f>COUNTIF(Init!P:P,$C5)</f>
        <v>0</v>
      </c>
    </row>
    <row r="6" spans="1:17" x14ac:dyDescent="0.3">
      <c r="A6" t="s">
        <v>16</v>
      </c>
      <c r="B6" s="6" t="s">
        <v>33</v>
      </c>
      <c r="C6">
        <v>4</v>
      </c>
      <c r="D6">
        <f>COUNTIF(Init!C:C,$C6)</f>
        <v>0</v>
      </c>
      <c r="E6">
        <f>COUNTIF(Init!D:D,$C6)</f>
        <v>0</v>
      </c>
      <c r="F6">
        <f>COUNTIF(Init!E:E,$C6)</f>
        <v>2</v>
      </c>
      <c r="G6">
        <f>COUNTIF(Init!F:F,$C6)</f>
        <v>0</v>
      </c>
      <c r="H6">
        <f>COUNTIF(Init!G:G,$C6)</f>
        <v>1</v>
      </c>
      <c r="I6">
        <f>COUNTIF(Init!H:H,$C6)</f>
        <v>1</v>
      </c>
      <c r="J6">
        <f>COUNTIF(Init!I:I,$C6)</f>
        <v>4</v>
      </c>
      <c r="L6">
        <f>COUNTIF(Init!K:K,$C6)</f>
        <v>0</v>
      </c>
      <c r="M6">
        <f>COUNTIF(Init!L:L,$C6)</f>
        <v>2</v>
      </c>
      <c r="N6">
        <f>COUNTIF(Init!M:M,$C6)</f>
        <v>1</v>
      </c>
      <c r="O6">
        <f>COUNTIF(Init!N:N,$C6)</f>
        <v>1</v>
      </c>
      <c r="P6">
        <f>COUNTIF(Init!O:O,$C6)</f>
        <v>1</v>
      </c>
      <c r="Q6">
        <f>COUNTIF(Init!P:P,$C6)</f>
        <v>1</v>
      </c>
    </row>
    <row r="7" spans="1:17" x14ac:dyDescent="0.3">
      <c r="A7" t="s">
        <v>14</v>
      </c>
      <c r="B7" s="6" t="s">
        <v>34</v>
      </c>
      <c r="C7">
        <v>6</v>
      </c>
      <c r="D7">
        <f>COUNTIF(Init!C:C,$C7)</f>
        <v>3</v>
      </c>
      <c r="E7">
        <f>COUNTIF(Init!D:D,$C7)</f>
        <v>5</v>
      </c>
      <c r="F7">
        <f>COUNTIF(Init!E:E,$C7)</f>
        <v>0</v>
      </c>
      <c r="G7">
        <f>COUNTIF(Init!F:F,$C7)</f>
        <v>4</v>
      </c>
      <c r="H7">
        <f>COUNTIF(Init!G:G,$C7)</f>
        <v>3</v>
      </c>
      <c r="I7">
        <f>COUNTIF(Init!H:H,$C7)</f>
        <v>2</v>
      </c>
      <c r="J7">
        <f>COUNTIF(Init!I:I,$C7)</f>
        <v>2</v>
      </c>
      <c r="L7">
        <f>COUNTIF(Init!K:K,$C7)</f>
        <v>3</v>
      </c>
      <c r="M7">
        <f>COUNTIF(Init!L:L,$C7)</f>
        <v>1</v>
      </c>
      <c r="N7">
        <f>COUNTIF(Init!M:M,$C7)</f>
        <v>1</v>
      </c>
      <c r="O7">
        <f>COUNTIF(Init!N:N,$C7)</f>
        <v>2</v>
      </c>
      <c r="P7">
        <f>COUNTIF(Init!O:O,$C7)</f>
        <v>2</v>
      </c>
      <c r="Q7">
        <f>COUNTIF(Init!P:P,$C7)</f>
        <v>3</v>
      </c>
    </row>
    <row r="8" spans="1:17" x14ac:dyDescent="0.3">
      <c r="A8" t="s">
        <v>13</v>
      </c>
      <c r="B8" s="6" t="s">
        <v>35</v>
      </c>
      <c r="C8">
        <v>6</v>
      </c>
      <c r="D8">
        <f>COUNTIF(Init!C:C,$C8)</f>
        <v>3</v>
      </c>
      <c r="E8">
        <f>COUNTIF(Init!D:D,$C8)</f>
        <v>5</v>
      </c>
      <c r="F8">
        <f>COUNTIF(Init!E:E,$C8)</f>
        <v>0</v>
      </c>
      <c r="G8">
        <f>COUNTIF(Init!F:F,$C8)</f>
        <v>4</v>
      </c>
      <c r="H8">
        <f>COUNTIF(Init!G:G,$C8)</f>
        <v>3</v>
      </c>
      <c r="I8">
        <f>COUNTIF(Init!H:H,$C8)</f>
        <v>2</v>
      </c>
      <c r="J8">
        <f>COUNTIF(Init!I:I,$C8)</f>
        <v>2</v>
      </c>
      <c r="L8">
        <f>COUNTIF(Init!K:K,$C8)</f>
        <v>3</v>
      </c>
      <c r="M8">
        <f>COUNTIF(Init!L:L,$C8)</f>
        <v>1</v>
      </c>
      <c r="N8">
        <f>COUNTIF(Init!M:M,$C8)</f>
        <v>1</v>
      </c>
      <c r="O8">
        <f>COUNTIF(Init!N:N,$C8)</f>
        <v>2</v>
      </c>
      <c r="P8">
        <f>COUNTIF(Init!O:O,$C8)</f>
        <v>2</v>
      </c>
      <c r="Q8">
        <f>COUNTIF(Init!P:P,$C8)</f>
        <v>3</v>
      </c>
    </row>
    <row r="9" spans="1:17" x14ac:dyDescent="0.3">
      <c r="A9" t="s">
        <v>20</v>
      </c>
      <c r="B9" s="5" t="s">
        <v>39</v>
      </c>
      <c r="C9">
        <v>7</v>
      </c>
      <c r="D9">
        <f>COUNTIF(Init!C:C,$C9)</f>
        <v>0</v>
      </c>
      <c r="E9">
        <f>COUNTIF(Init!D:D,$C9)</f>
        <v>1</v>
      </c>
      <c r="F9">
        <f>COUNTIF(Init!E:E,$C9)</f>
        <v>0</v>
      </c>
      <c r="G9">
        <f>COUNTIF(Init!F:F,$C9)</f>
        <v>0</v>
      </c>
      <c r="H9">
        <f>COUNTIF(Init!G:G,$C9)</f>
        <v>0</v>
      </c>
      <c r="I9">
        <f>COUNTIF(Init!H:H,$C9)</f>
        <v>0</v>
      </c>
      <c r="J9">
        <f>COUNTIF(Init!I:I,$C9)</f>
        <v>1</v>
      </c>
      <c r="L9">
        <f>COUNTIF(Init!K:K,$C9)</f>
        <v>1</v>
      </c>
      <c r="M9">
        <f>COUNTIF(Init!L:L,$C9)</f>
        <v>1</v>
      </c>
      <c r="N9">
        <f>COUNTIF(Init!M:M,$C9)</f>
        <v>0</v>
      </c>
      <c r="O9">
        <f>COUNTIF(Init!N:N,$C9)</f>
        <v>1</v>
      </c>
      <c r="P9">
        <f>COUNTIF(Init!O:O,$C9)</f>
        <v>2</v>
      </c>
      <c r="Q9">
        <f>COUNTIF(Init!P:P,$C9)</f>
        <v>0</v>
      </c>
    </row>
    <row r="11" spans="1:17" x14ac:dyDescent="0.3">
      <c r="B11" s="5" t="s">
        <v>41</v>
      </c>
      <c r="D11">
        <f>SUM(D$3:D$9)</f>
        <v>7</v>
      </c>
      <c r="E11">
        <f t="shared" ref="E11:W11" si="0">SUM(E$3:E$9)</f>
        <v>11</v>
      </c>
      <c r="F11">
        <f t="shared" si="0"/>
        <v>4</v>
      </c>
      <c r="G11">
        <f t="shared" si="0"/>
        <v>9</v>
      </c>
      <c r="H11">
        <f t="shared" si="0"/>
        <v>8</v>
      </c>
      <c r="I11">
        <f t="shared" si="0"/>
        <v>6</v>
      </c>
      <c r="J11">
        <f t="shared" si="0"/>
        <v>9</v>
      </c>
      <c r="L11">
        <f t="shared" si="0"/>
        <v>8</v>
      </c>
      <c r="M11">
        <f t="shared" si="0"/>
        <v>5</v>
      </c>
      <c r="N11">
        <f t="shared" si="0"/>
        <v>5</v>
      </c>
      <c r="O11">
        <f t="shared" si="0"/>
        <v>7</v>
      </c>
      <c r="P11">
        <f t="shared" si="0"/>
        <v>7</v>
      </c>
      <c r="Q11">
        <f t="shared" si="0"/>
        <v>7</v>
      </c>
    </row>
    <row r="12" spans="1:17" ht="12.5" x14ac:dyDescent="0.25">
      <c r="B12" s="7" t="s">
        <v>42</v>
      </c>
      <c r="D12">
        <f>MEDIAN(Init!C:C)</f>
        <v>5</v>
      </c>
      <c r="E12">
        <f>MEDIAN(Init!D:D)</f>
        <v>6</v>
      </c>
      <c r="F12">
        <f>MEDIAN(Init!E:E)</f>
        <v>4.5</v>
      </c>
      <c r="G12">
        <f>MEDIAN(Init!F:F)</f>
        <v>5.5</v>
      </c>
      <c r="H12">
        <f>MEDIAN(Init!G:G)</f>
        <v>5</v>
      </c>
      <c r="I12">
        <f>MEDIAN(Init!H:H)</f>
        <v>5</v>
      </c>
      <c r="J12">
        <f>MEDIAN(Init!I:I)</f>
        <v>4.5</v>
      </c>
      <c r="L12">
        <f>MEDIAN(Init!K:K)</f>
        <v>5.5</v>
      </c>
      <c r="M12">
        <f>MEDIAN(Init!L:L)</f>
        <v>5</v>
      </c>
      <c r="N12">
        <f>MEDIAN(Init!M:M)</f>
        <v>5</v>
      </c>
      <c r="O12">
        <f>MEDIAN(Init!N:N)</f>
        <v>5</v>
      </c>
      <c r="P12">
        <f>MEDIAN(Init!O:O)</f>
        <v>5.5</v>
      </c>
      <c r="Q12">
        <f>MEDIAN(Init!P:P)</f>
        <v>5</v>
      </c>
    </row>
    <row r="13" spans="1:17" ht="12.5" x14ac:dyDescent="0.25">
      <c r="B13" s="7" t="s">
        <v>43</v>
      </c>
      <c r="D13">
        <f>_xlfn.STDEV.S(Init!C:C)</f>
        <v>0.99103120896511487</v>
      </c>
      <c r="E13">
        <f>_xlfn.STDEV.S(Init!D:D)</f>
        <v>0.64086994446165568</v>
      </c>
      <c r="F13">
        <f>_xlfn.STDEV.S(Init!E:E)</f>
        <v>1.5526475085202969</v>
      </c>
      <c r="G13">
        <f>_xlfn.STDEV.S(Init!F:F)</f>
        <v>1.0350983390135313</v>
      </c>
      <c r="H13">
        <f>_xlfn.STDEV.S(Init!G:G)</f>
        <v>1.0690449676496976</v>
      </c>
      <c r="I13">
        <f>_xlfn.STDEV.S(Init!H:H)</f>
        <v>1.5979898086569353</v>
      </c>
      <c r="J13">
        <f>_xlfn.STDEV.S(Init!I:I)</f>
        <v>1.1952286093343936</v>
      </c>
      <c r="L13">
        <f>_xlfn.STDEV.S(Init!K:K)</f>
        <v>1.1877349391654208</v>
      </c>
      <c r="M13">
        <f>_xlfn.STDEV.S(Init!L:L)</f>
        <v>0.99103120896511487</v>
      </c>
      <c r="N13">
        <f>_xlfn.STDEV.S(Init!M:M)</f>
        <v>1.0690449676496976</v>
      </c>
      <c r="O13">
        <f>_xlfn.STDEV.S(Init!N:N)</f>
        <v>1.2464234547582249</v>
      </c>
      <c r="P13">
        <f>_xlfn.STDEV.S(Init!O:O)</f>
        <v>1.0606601717798212</v>
      </c>
      <c r="Q13">
        <f>_xlfn.STDEV.S(Init!P:P)</f>
        <v>0.70710678118654757</v>
      </c>
    </row>
    <row r="14" spans="1:17" ht="12.5" x14ac:dyDescent="0.25">
      <c r="B14" s="7" t="s">
        <v>44</v>
      </c>
      <c r="D14">
        <f>AVERAGE(Init!C:C)</f>
        <v>5.125</v>
      </c>
      <c r="E14">
        <f>AVERAGE(Init!D:D)</f>
        <v>5.875</v>
      </c>
      <c r="F14">
        <f>AVERAGE(Init!E:E)</f>
        <v>3.875</v>
      </c>
      <c r="G14">
        <f>AVERAGE(Init!F:F)</f>
        <v>5.25</v>
      </c>
      <c r="H14">
        <f>AVERAGE(Init!G:G)</f>
        <v>5</v>
      </c>
      <c r="I14">
        <f>AVERAGE(Init!H:H)</f>
        <v>4.625</v>
      </c>
      <c r="J14">
        <v>5.5650000000000004</v>
      </c>
      <c r="L14">
        <f>AVERAGE(Init!K:K)</f>
        <v>5.375</v>
      </c>
      <c r="M14">
        <f>AVERAGE(Init!L:L)</f>
        <v>5.125</v>
      </c>
      <c r="N14">
        <f>AVERAGE(Init!M:M)</f>
        <v>4.5</v>
      </c>
      <c r="O14">
        <f>AVERAGE(Init!N:N)</f>
        <v>5.125</v>
      </c>
      <c r="P14">
        <f>AVERAGE(Init!O:O)</f>
        <v>5.625</v>
      </c>
      <c r="Q14">
        <f>AVERAGE(Init!P:P)</f>
        <v>5.25</v>
      </c>
    </row>
    <row r="15" spans="1:17" x14ac:dyDescent="0.3">
      <c r="B15" s="5" t="s">
        <v>55</v>
      </c>
      <c r="I15">
        <f>AVERAGE(D14:J14)</f>
        <v>5.0449999999999999</v>
      </c>
      <c r="J15">
        <f>AVERAGE(Init!C:I)</f>
        <v>4.9642857142857144</v>
      </c>
      <c r="Q15">
        <f>AVERAGE(Init!K:P)</f>
        <v>5.166666666666667</v>
      </c>
    </row>
    <row r="16" spans="1:17" x14ac:dyDescent="0.3">
      <c r="B16" s="5" t="s">
        <v>56</v>
      </c>
      <c r="J16">
        <f>_xlfn.STDEV.S(Init!C:I)</f>
        <v>1.2643976030906168</v>
      </c>
      <c r="Q16">
        <f>_xlfn.STDEV.S(Init!K:P)</f>
        <v>1.0585685503955455</v>
      </c>
    </row>
    <row r="17" spans="1:17" x14ac:dyDescent="0.3">
      <c r="B17" s="5" t="s">
        <v>57</v>
      </c>
      <c r="J17">
        <v>5.5</v>
      </c>
      <c r="Q17">
        <f>MEDIAN(Init!K:P)</f>
        <v>5</v>
      </c>
    </row>
    <row r="21" spans="1:17" ht="17.25" customHeight="1" x14ac:dyDescent="0.3">
      <c r="A21" s="4"/>
    </row>
    <row r="22" spans="1:17" ht="17.25" customHeight="1" x14ac:dyDescent="0.3">
      <c r="A22" s="4"/>
    </row>
    <row r="23" spans="1:17" ht="17.25" customHeight="1" x14ac:dyDescent="0.3">
      <c r="A23" s="4"/>
    </row>
    <row r="24" spans="1:17" ht="17.25" customHeight="1" x14ac:dyDescent="0.3">
      <c r="A24" s="4"/>
    </row>
    <row r="25" spans="1:17" ht="18.75" customHeight="1" x14ac:dyDescent="0.3">
      <c r="A25" s="4"/>
    </row>
    <row r="26" spans="1:17" ht="18.75" customHeight="1" x14ac:dyDescent="0.3">
      <c r="A26" s="4"/>
    </row>
    <row r="27" spans="1:17" ht="14.5" customHeight="1" x14ac:dyDescent="0.3">
      <c r="A27" s="4"/>
    </row>
    <row r="28" spans="1:17" ht="18.75" customHeight="1" x14ac:dyDescent="0.3">
      <c r="A28" s="4"/>
    </row>
    <row r="29" spans="1:17" ht="17.25" customHeight="1" x14ac:dyDescent="0.3">
      <c r="A29" s="4" t="s">
        <v>36</v>
      </c>
      <c r="B29" s="5" t="s">
        <v>48</v>
      </c>
      <c r="C29">
        <f>COUNTIF(Init!Y:Y,$B29)</f>
        <v>0</v>
      </c>
      <c r="D29">
        <f t="shared" ref="D22:D44" si="1">C29/$D$11</f>
        <v>0</v>
      </c>
    </row>
    <row r="30" spans="1:17" ht="17.25" customHeight="1" x14ac:dyDescent="0.3">
      <c r="A30" s="4"/>
      <c r="B30" s="5" t="s">
        <v>49</v>
      </c>
      <c r="C30">
        <f>COUNTIF(Init!Y:Y,$B30)</f>
        <v>0</v>
      </c>
      <c r="D30">
        <f t="shared" si="1"/>
        <v>0</v>
      </c>
    </row>
    <row r="31" spans="1:17" ht="17.25" customHeight="1" x14ac:dyDescent="0.3">
      <c r="A31" s="4"/>
      <c r="B31" s="5" t="s">
        <v>50</v>
      </c>
      <c r="C31">
        <f>COUNTIF(Init!Y:Y,$B31)</f>
        <v>0</v>
      </c>
      <c r="D31">
        <f t="shared" si="1"/>
        <v>0</v>
      </c>
    </row>
    <row r="32" spans="1:17" ht="17.25" customHeight="1" x14ac:dyDescent="0.3">
      <c r="A32" s="4"/>
      <c r="B32" s="5" t="s">
        <v>129</v>
      </c>
      <c r="C32">
        <v>1</v>
      </c>
      <c r="D32">
        <f t="shared" si="1"/>
        <v>0.14285714285714285</v>
      </c>
    </row>
    <row r="33" spans="1:4" ht="17.25" customHeight="1" x14ac:dyDescent="0.3">
      <c r="A33" s="4"/>
      <c r="B33" s="5" t="s">
        <v>24</v>
      </c>
      <c r="C33">
        <f>COUNTIF(Init!Y:Y,$B33)</f>
        <v>1</v>
      </c>
      <c r="D33">
        <f t="shared" si="1"/>
        <v>0.14285714285714285</v>
      </c>
    </row>
    <row r="34" spans="1:4" ht="17.25" customHeight="1" x14ac:dyDescent="0.3">
      <c r="A34" s="4"/>
      <c r="D34">
        <f t="shared" si="1"/>
        <v>0</v>
      </c>
    </row>
    <row r="35" spans="1:4" x14ac:dyDescent="0.3">
      <c r="A35" s="4" t="s">
        <v>37</v>
      </c>
      <c r="B35" s="5" t="s">
        <v>25</v>
      </c>
      <c r="C35">
        <f>COUNTIF(Init!Z:Z,$B35)</f>
        <v>3</v>
      </c>
      <c r="D35">
        <f t="shared" si="1"/>
        <v>0.42857142857142855</v>
      </c>
    </row>
    <row r="36" spans="1:4" x14ac:dyDescent="0.3">
      <c r="A36" s="4"/>
      <c r="B36" s="5" t="s">
        <v>18</v>
      </c>
      <c r="C36">
        <f>COUNTIF(Init!Z:Z,$B36)</f>
        <v>4</v>
      </c>
      <c r="D36">
        <f t="shared" si="1"/>
        <v>0.5714285714285714</v>
      </c>
    </row>
    <row r="37" spans="1:4" x14ac:dyDescent="0.3">
      <c r="A37" s="4"/>
      <c r="B37" s="5" t="s">
        <v>51</v>
      </c>
      <c r="C37">
        <f>COUNTIF(Init!Z:Z,$B37)</f>
        <v>0</v>
      </c>
      <c r="D37">
        <f t="shared" si="1"/>
        <v>0</v>
      </c>
    </row>
    <row r="38" spans="1:4" x14ac:dyDescent="0.3">
      <c r="A38" s="4"/>
      <c r="B38" s="5" t="s">
        <v>52</v>
      </c>
      <c r="C38">
        <f>COUNTIF(Init!Z:Z,$B38)</f>
        <v>0</v>
      </c>
      <c r="D38">
        <f t="shared" si="1"/>
        <v>0</v>
      </c>
    </row>
    <row r="39" spans="1:4" x14ac:dyDescent="0.3">
      <c r="A39" s="4"/>
      <c r="B39" s="5" t="s">
        <v>53</v>
      </c>
      <c r="C39">
        <f>COUNTIF(Init!Z:Z,$B39)</f>
        <v>0</v>
      </c>
      <c r="D39">
        <f t="shared" si="1"/>
        <v>0</v>
      </c>
    </row>
    <row r="40" spans="1:4" x14ac:dyDescent="0.3">
      <c r="A40" s="4"/>
      <c r="D40">
        <f t="shared" si="1"/>
        <v>0</v>
      </c>
    </row>
    <row r="41" spans="1:4" x14ac:dyDescent="0.3">
      <c r="A41" s="4"/>
      <c r="D41">
        <f t="shared" si="1"/>
        <v>0</v>
      </c>
    </row>
    <row r="42" spans="1:4" x14ac:dyDescent="0.3">
      <c r="A42" s="4" t="s">
        <v>38</v>
      </c>
      <c r="B42" s="5" t="s">
        <v>19</v>
      </c>
      <c r="C42">
        <f>COUNTIF(Init!AA:AA,$B42)</f>
        <v>3</v>
      </c>
      <c r="D42">
        <f t="shared" si="1"/>
        <v>0.42857142857142855</v>
      </c>
    </row>
    <row r="43" spans="1:4" x14ac:dyDescent="0.3">
      <c r="B43" s="5" t="s">
        <v>54</v>
      </c>
      <c r="C43">
        <v>2</v>
      </c>
      <c r="D43">
        <f t="shared" si="1"/>
        <v>0.2857142857142857</v>
      </c>
    </row>
    <row r="44" spans="1:4" x14ac:dyDescent="0.3">
      <c r="B44" s="5" t="s">
        <v>26</v>
      </c>
      <c r="C44">
        <f>COUNTIF(Init!AA:AA,$B44)</f>
        <v>3</v>
      </c>
      <c r="D44">
        <f t="shared" si="1"/>
        <v>0.42857142857142855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4"/>
  <sheetViews>
    <sheetView tabSelected="1" topLeftCell="B4" workbookViewId="0">
      <selection activeCell="H22" sqref="H22"/>
    </sheetView>
  </sheetViews>
  <sheetFormatPr baseColWidth="10" defaultColWidth="8.7265625" defaultRowHeight="12.5" x14ac:dyDescent="0.3"/>
  <cols>
    <col min="1" max="1" width="23.26953125" customWidth="1"/>
    <col min="2" max="2" width="35.1796875" style="5" customWidth="1"/>
  </cols>
  <sheetData>
    <row r="3" spans="1:17" ht="13" x14ac:dyDescent="0.3">
      <c r="A3" t="s">
        <v>28</v>
      </c>
      <c r="B3" s="5" t="s">
        <v>40</v>
      </c>
      <c r="C3">
        <v>1</v>
      </c>
      <c r="D3">
        <f>COUNTIF(Init!C:C,$C3)</f>
        <v>0</v>
      </c>
      <c r="E3">
        <f>COUNTIF(Init!D:D,$C3)</f>
        <v>0</v>
      </c>
      <c r="F3">
        <f>COUNTIF(Init!E:E,$C3)</f>
        <v>1</v>
      </c>
      <c r="G3">
        <f>COUNTIF(Init!F:F,$C3)</f>
        <v>0</v>
      </c>
      <c r="H3">
        <f>COUNTIF(Init!G:G,$C3)</f>
        <v>0</v>
      </c>
      <c r="I3">
        <f>COUNTIF(Init!H:H,$C3)</f>
        <v>1</v>
      </c>
      <c r="J3">
        <f>COUNTIF(Init!I:I,$C3)</f>
        <v>0</v>
      </c>
      <c r="L3">
        <f>COUNTIF(Init!K:K,$C3)</f>
        <v>0</v>
      </c>
      <c r="M3">
        <f>COUNTIF(Init!L:L,$C3)</f>
        <v>0</v>
      </c>
      <c r="N3">
        <f>COUNTIF(Init!M:M,$C3)</f>
        <v>0</v>
      </c>
      <c r="O3">
        <f>COUNTIF(Init!N:N,$C3)</f>
        <v>0</v>
      </c>
      <c r="P3">
        <f>COUNTIF(Init!O:O,$C3)</f>
        <v>0</v>
      </c>
      <c r="Q3">
        <f>COUNTIF(Init!P:P,$C3)</f>
        <v>0</v>
      </c>
    </row>
    <row r="4" spans="1:17" ht="13" x14ac:dyDescent="0.3">
      <c r="A4" t="s">
        <v>27</v>
      </c>
      <c r="B4" s="6" t="s">
        <v>31</v>
      </c>
      <c r="C4">
        <v>2</v>
      </c>
      <c r="D4">
        <f>COUNTIF(Init!C:C,$C4)</f>
        <v>0</v>
      </c>
      <c r="E4">
        <f>COUNTIF(Init!D:D,$C4)</f>
        <v>0</v>
      </c>
      <c r="F4">
        <f>COUNTIF(Init!E:E,$C4)</f>
        <v>1</v>
      </c>
      <c r="G4">
        <f>COUNTIF(Init!F:F,$C4)</f>
        <v>0</v>
      </c>
      <c r="H4">
        <f>COUNTIF(Init!G:G,$C4)</f>
        <v>0</v>
      </c>
      <c r="I4">
        <f>COUNTIF(Init!H:H,$C4)</f>
        <v>0</v>
      </c>
      <c r="J4">
        <f>COUNTIF(Init!I:I,$C4)</f>
        <v>0</v>
      </c>
      <c r="L4">
        <f>COUNTIF(Init!K:K,$C4)</f>
        <v>0</v>
      </c>
      <c r="M4">
        <f>COUNTIF(Init!L:L,$C4)</f>
        <v>0</v>
      </c>
      <c r="N4">
        <f>COUNTIF(Init!M:M,$C4)</f>
        <v>0</v>
      </c>
      <c r="O4">
        <f>COUNTIF(Init!N:N,$C4)</f>
        <v>0</v>
      </c>
      <c r="P4">
        <f>COUNTIF(Init!O:O,$C4)</f>
        <v>0</v>
      </c>
      <c r="Q4">
        <f>COUNTIF(Init!P:P,$C4)</f>
        <v>0</v>
      </c>
    </row>
    <row r="5" spans="1:17" ht="13" x14ac:dyDescent="0.3">
      <c r="A5" t="s">
        <v>15</v>
      </c>
      <c r="B5" s="6" t="s">
        <v>32</v>
      </c>
      <c r="C5">
        <v>3</v>
      </c>
      <c r="D5">
        <f>COUNTIF(Init!C:C,$C5)</f>
        <v>1</v>
      </c>
      <c r="E5">
        <f>COUNTIF(Init!D:D,$C5)</f>
        <v>0</v>
      </c>
      <c r="F5">
        <f>COUNTIF(Init!E:E,$C5)</f>
        <v>0</v>
      </c>
      <c r="G5">
        <f>COUNTIF(Init!F:F,$C5)</f>
        <v>1</v>
      </c>
      <c r="H5">
        <f>COUNTIF(Init!G:G,$C5)</f>
        <v>1</v>
      </c>
      <c r="I5">
        <f>COUNTIF(Init!H:H,$C5)</f>
        <v>0</v>
      </c>
      <c r="J5">
        <f>COUNTIF(Init!I:I,$C5)</f>
        <v>0</v>
      </c>
      <c r="L5">
        <f>COUNTIF(Init!K:K,$C5)</f>
        <v>1</v>
      </c>
      <c r="M5">
        <f>COUNTIF(Init!L:L,$C5)</f>
        <v>0</v>
      </c>
      <c r="N5">
        <f>COUNTIF(Init!M:M,$C5)</f>
        <v>2</v>
      </c>
      <c r="O5">
        <f>COUNTIF(Init!N:N,$C5)</f>
        <v>1</v>
      </c>
      <c r="P5">
        <f>COUNTIF(Init!O:O,$C5)</f>
        <v>0</v>
      </c>
      <c r="Q5">
        <f>COUNTIF(Init!P:P,$C5)</f>
        <v>0</v>
      </c>
    </row>
    <row r="6" spans="1:17" ht="13" x14ac:dyDescent="0.3">
      <c r="A6" t="s">
        <v>16</v>
      </c>
      <c r="B6" s="6" t="s">
        <v>33</v>
      </c>
      <c r="C6">
        <v>4</v>
      </c>
      <c r="D6">
        <f>COUNTIF(Init!C:C,$C6)</f>
        <v>0</v>
      </c>
      <c r="E6">
        <f>COUNTIF(Init!D:D,$C6)</f>
        <v>0</v>
      </c>
      <c r="F6">
        <f>COUNTIF(Init!E:E,$C6)</f>
        <v>2</v>
      </c>
      <c r="G6">
        <f>COUNTIF(Init!F:F,$C6)</f>
        <v>0</v>
      </c>
      <c r="H6">
        <f>COUNTIF(Init!G:G,$C6)</f>
        <v>1</v>
      </c>
      <c r="I6">
        <f>COUNTIF(Init!H:H,$C6)</f>
        <v>1</v>
      </c>
      <c r="J6">
        <f>COUNTIF(Init!I:I,$C6)</f>
        <v>4</v>
      </c>
      <c r="L6">
        <f>COUNTIF(Init!K:K,$C6)</f>
        <v>0</v>
      </c>
      <c r="M6">
        <f>COUNTIF(Init!L:L,$C6)</f>
        <v>2</v>
      </c>
      <c r="N6">
        <f>COUNTIF(Init!M:M,$C6)</f>
        <v>1</v>
      </c>
      <c r="O6">
        <f>COUNTIF(Init!N:N,$C6)</f>
        <v>1</v>
      </c>
      <c r="P6">
        <f>COUNTIF(Init!O:O,$C6)</f>
        <v>1</v>
      </c>
      <c r="Q6">
        <f>COUNTIF(Init!P:P,$C6)</f>
        <v>1</v>
      </c>
    </row>
    <row r="7" spans="1:17" ht="13" x14ac:dyDescent="0.3">
      <c r="A7" t="s">
        <v>14</v>
      </c>
      <c r="B7" s="6" t="s">
        <v>34</v>
      </c>
      <c r="C7">
        <v>6</v>
      </c>
      <c r="D7">
        <f>COUNTIF(Init!C:C,$C7)</f>
        <v>3</v>
      </c>
      <c r="E7">
        <f>COUNTIF(Init!D:D,$C7)</f>
        <v>5</v>
      </c>
      <c r="F7">
        <f>COUNTIF(Init!E:E,$C7)</f>
        <v>0</v>
      </c>
      <c r="G7">
        <f>COUNTIF(Init!F:F,$C7)</f>
        <v>4</v>
      </c>
      <c r="H7">
        <f>COUNTIF(Init!G:G,$C7)</f>
        <v>3</v>
      </c>
      <c r="I7">
        <f>COUNTIF(Init!H:H,$C7)</f>
        <v>2</v>
      </c>
      <c r="J7">
        <f>COUNTIF(Init!I:I,$C7)</f>
        <v>2</v>
      </c>
      <c r="L7">
        <f>COUNTIF(Init!K:K,$C7)</f>
        <v>3</v>
      </c>
      <c r="M7">
        <f>COUNTIF(Init!L:L,$C7)</f>
        <v>1</v>
      </c>
      <c r="N7">
        <f>COUNTIF(Init!M:M,$C7)</f>
        <v>1</v>
      </c>
      <c r="O7">
        <f>COUNTIF(Init!N:N,$C7)</f>
        <v>2</v>
      </c>
      <c r="P7">
        <f>COUNTIF(Init!O:O,$C7)</f>
        <v>2</v>
      </c>
      <c r="Q7">
        <f>COUNTIF(Init!P:P,$C7)</f>
        <v>3</v>
      </c>
    </row>
    <row r="8" spans="1:17" ht="13" x14ac:dyDescent="0.3">
      <c r="A8" t="s">
        <v>13</v>
      </c>
      <c r="B8" s="6" t="s">
        <v>35</v>
      </c>
      <c r="C8">
        <v>6</v>
      </c>
      <c r="D8">
        <f>COUNTIF(Init!C:C,$C8)</f>
        <v>3</v>
      </c>
      <c r="E8">
        <f>COUNTIF(Init!D:D,$C8)</f>
        <v>5</v>
      </c>
      <c r="F8">
        <f>COUNTIF(Init!E:E,$C8)</f>
        <v>0</v>
      </c>
      <c r="G8">
        <f>COUNTIF(Init!F:F,$C8)</f>
        <v>4</v>
      </c>
      <c r="H8">
        <f>COUNTIF(Init!G:G,$C8)</f>
        <v>3</v>
      </c>
      <c r="I8">
        <f>COUNTIF(Init!H:H,$C8)</f>
        <v>2</v>
      </c>
      <c r="J8">
        <f>COUNTIF(Init!I:I,$C8)</f>
        <v>2</v>
      </c>
      <c r="L8">
        <f>COUNTIF(Init!K:K,$C8)</f>
        <v>3</v>
      </c>
      <c r="M8">
        <f>COUNTIF(Init!L:L,$C8)</f>
        <v>1</v>
      </c>
      <c r="N8">
        <f>COUNTIF(Init!M:M,$C8)</f>
        <v>1</v>
      </c>
      <c r="O8">
        <f>COUNTIF(Init!N:N,$C8)</f>
        <v>2</v>
      </c>
      <c r="P8">
        <f>COUNTIF(Init!O:O,$C8)</f>
        <v>2</v>
      </c>
      <c r="Q8">
        <f>COUNTIF(Init!P:P,$C8)</f>
        <v>3</v>
      </c>
    </row>
    <row r="9" spans="1:17" ht="13" x14ac:dyDescent="0.3">
      <c r="A9" t="s">
        <v>20</v>
      </c>
      <c r="B9" s="5" t="s">
        <v>39</v>
      </c>
      <c r="C9">
        <v>7</v>
      </c>
      <c r="D9">
        <f>COUNTIF(Init!C:C,$C9)</f>
        <v>0</v>
      </c>
      <c r="E9">
        <f>COUNTIF(Init!D:D,$C9)</f>
        <v>1</v>
      </c>
      <c r="F9">
        <f>COUNTIF(Init!E:E,$C9)</f>
        <v>0</v>
      </c>
      <c r="G9">
        <f>COUNTIF(Init!F:F,$C9)</f>
        <v>0</v>
      </c>
      <c r="H9">
        <f>COUNTIF(Init!G:G,$C9)</f>
        <v>0</v>
      </c>
      <c r="I9">
        <f>COUNTIF(Init!H:H,$C9)</f>
        <v>0</v>
      </c>
      <c r="J9">
        <f>COUNTIF(Init!I:I,$C9)</f>
        <v>1</v>
      </c>
      <c r="L9">
        <f>COUNTIF(Init!K:K,$C9)</f>
        <v>1</v>
      </c>
      <c r="M9">
        <f>COUNTIF(Init!L:L,$C9)</f>
        <v>1</v>
      </c>
      <c r="N9">
        <f>COUNTIF(Init!M:M,$C9)</f>
        <v>0</v>
      </c>
      <c r="O9">
        <f>COUNTIF(Init!N:N,$C9)</f>
        <v>1</v>
      </c>
      <c r="P9">
        <f>COUNTIF(Init!O:O,$C9)</f>
        <v>2</v>
      </c>
      <c r="Q9">
        <f>COUNTIF(Init!P:P,$C9)</f>
        <v>0</v>
      </c>
    </row>
    <row r="11" spans="1:17" ht="13" x14ac:dyDescent="0.3">
      <c r="B11" s="5" t="s">
        <v>41</v>
      </c>
      <c r="D11">
        <f>SUM(D$3:D$9)</f>
        <v>7</v>
      </c>
      <c r="E11">
        <f t="shared" ref="E11:W11" si="0">SUM(E$3:E$9)</f>
        <v>11</v>
      </c>
      <c r="F11">
        <f t="shared" si="0"/>
        <v>4</v>
      </c>
      <c r="G11">
        <f t="shared" si="0"/>
        <v>9</v>
      </c>
      <c r="H11">
        <f t="shared" si="0"/>
        <v>8</v>
      </c>
      <c r="I11">
        <f t="shared" si="0"/>
        <v>6</v>
      </c>
      <c r="J11">
        <f t="shared" si="0"/>
        <v>9</v>
      </c>
      <c r="L11">
        <f t="shared" si="0"/>
        <v>8</v>
      </c>
      <c r="M11">
        <f t="shared" si="0"/>
        <v>5</v>
      </c>
      <c r="N11">
        <f t="shared" si="0"/>
        <v>5</v>
      </c>
      <c r="O11">
        <f t="shared" si="0"/>
        <v>7</v>
      </c>
      <c r="P11">
        <f t="shared" si="0"/>
        <v>7</v>
      </c>
      <c r="Q11">
        <f t="shared" si="0"/>
        <v>7</v>
      </c>
    </row>
    <row r="12" spans="1:17" x14ac:dyDescent="0.25">
      <c r="B12" s="7" t="s">
        <v>42</v>
      </c>
      <c r="D12">
        <f>MEDIAN(Init!C:C)</f>
        <v>5</v>
      </c>
      <c r="E12">
        <f>MEDIAN(Init!D:D)</f>
        <v>6</v>
      </c>
      <c r="F12">
        <f>MEDIAN(Init!E:E)</f>
        <v>4.5</v>
      </c>
      <c r="G12">
        <f>MEDIAN(Init!F:F)</f>
        <v>5.5</v>
      </c>
      <c r="H12">
        <f>MEDIAN(Init!G:G)</f>
        <v>5</v>
      </c>
      <c r="I12">
        <f>MEDIAN(Init!H:H)</f>
        <v>5</v>
      </c>
      <c r="J12">
        <f>MEDIAN(Init!I:I)</f>
        <v>4.5</v>
      </c>
      <c r="L12">
        <f>MEDIAN(Init!K:K)</f>
        <v>5.5</v>
      </c>
      <c r="M12">
        <f>MEDIAN(Init!L:L)</f>
        <v>5</v>
      </c>
      <c r="N12">
        <f>MEDIAN(Init!M:M)</f>
        <v>5</v>
      </c>
      <c r="O12">
        <f>MEDIAN(Init!N:N)</f>
        <v>5</v>
      </c>
      <c r="P12">
        <f>MEDIAN(Init!O:O)</f>
        <v>5.5</v>
      </c>
      <c r="Q12">
        <f>MEDIAN(Init!P:P)</f>
        <v>5</v>
      </c>
    </row>
    <row r="13" spans="1:17" x14ac:dyDescent="0.25">
      <c r="B13" s="7" t="s">
        <v>43</v>
      </c>
      <c r="D13">
        <f>_xlfn.STDEV.S(Init!C:C)</f>
        <v>0.99103120896511487</v>
      </c>
      <c r="E13">
        <f>_xlfn.STDEV.S(Init!D:D)</f>
        <v>0.64086994446165568</v>
      </c>
      <c r="F13">
        <f>_xlfn.STDEV.S(Init!E:E)</f>
        <v>1.5526475085202969</v>
      </c>
      <c r="G13">
        <f>_xlfn.STDEV.S(Init!F:F)</f>
        <v>1.0350983390135313</v>
      </c>
      <c r="H13">
        <f>_xlfn.STDEV.S(Init!G:G)</f>
        <v>1.0690449676496976</v>
      </c>
      <c r="I13">
        <f>_xlfn.STDEV.S(Init!H:H)</f>
        <v>1.5979898086569353</v>
      </c>
      <c r="J13">
        <f>_xlfn.STDEV.S(Init!I:I)</f>
        <v>1.1952286093343936</v>
      </c>
      <c r="L13">
        <f>_xlfn.STDEV.S(Init!K:K)</f>
        <v>1.1877349391654208</v>
      </c>
      <c r="M13">
        <f>_xlfn.STDEV.S(Init!L:L)</f>
        <v>0.99103120896511487</v>
      </c>
      <c r="N13">
        <f>_xlfn.STDEV.S(Init!M:M)</f>
        <v>1.0690449676496976</v>
      </c>
      <c r="O13">
        <f>_xlfn.STDEV.S(Init!N:N)</f>
        <v>1.2464234547582249</v>
      </c>
      <c r="P13">
        <f>_xlfn.STDEV.S(Init!O:O)</f>
        <v>1.0606601717798212</v>
      </c>
      <c r="Q13">
        <f>_xlfn.STDEV.S(Init!P:P)</f>
        <v>0.70710678118654757</v>
      </c>
    </row>
    <row r="14" spans="1:17" x14ac:dyDescent="0.25">
      <c r="B14" s="7" t="s">
        <v>44</v>
      </c>
      <c r="D14">
        <f>AVERAGE(Init!C:C)</f>
        <v>5.125</v>
      </c>
      <c r="E14">
        <f>AVERAGE(Init!D:D)</f>
        <v>5.875</v>
      </c>
      <c r="F14">
        <f>AVERAGE(Init!E:E)</f>
        <v>3.875</v>
      </c>
      <c r="G14">
        <f>AVERAGE(Init!F:F)</f>
        <v>5.25</v>
      </c>
      <c r="H14">
        <f>AVERAGE(Init!G:G)</f>
        <v>5</v>
      </c>
      <c r="I14">
        <f>AVERAGE(Init!H:H)</f>
        <v>4.625</v>
      </c>
      <c r="J14">
        <v>6.165</v>
      </c>
      <c r="L14">
        <f>AVERAGE(Init!K:K)</f>
        <v>5.375</v>
      </c>
      <c r="M14">
        <f>AVERAGE(Init!L:L)</f>
        <v>5.125</v>
      </c>
      <c r="N14">
        <f>AVERAGE(Init!M:M)</f>
        <v>4.5</v>
      </c>
      <c r="O14">
        <f>AVERAGE(Init!N:N)</f>
        <v>5.125</v>
      </c>
      <c r="P14">
        <f>AVERAGE(Init!O:O)</f>
        <v>5.625</v>
      </c>
      <c r="Q14">
        <f>AVERAGE(Init!P:P)</f>
        <v>5.25</v>
      </c>
    </row>
    <row r="15" spans="1:17" ht="13" x14ac:dyDescent="0.3">
      <c r="B15" s="5" t="s">
        <v>55</v>
      </c>
      <c r="I15">
        <f>AVERAGE(D14:J14)</f>
        <v>5.1307142857142853</v>
      </c>
      <c r="J15">
        <f>AVERAGE(Init!C:I)</f>
        <v>4.9642857142857144</v>
      </c>
      <c r="Q15">
        <v>5.7666329999999997</v>
      </c>
    </row>
    <row r="16" spans="1:17" ht="13" x14ac:dyDescent="0.3">
      <c r="B16" s="5" t="s">
        <v>56</v>
      </c>
      <c r="J16">
        <f>_xlfn.STDEV.S(Init!C:I)</f>
        <v>1.2643976030906168</v>
      </c>
      <c r="Q16">
        <f>_xlfn.STDEV.S(Init!K:P)</f>
        <v>1.0585685503955455</v>
      </c>
    </row>
    <row r="17" spans="1:17" ht="13" x14ac:dyDescent="0.3">
      <c r="B17" s="5" t="s">
        <v>57</v>
      </c>
      <c r="J17">
        <v>6</v>
      </c>
      <c r="Q17">
        <v>6</v>
      </c>
    </row>
    <row r="21" spans="1:17" ht="17.25" customHeight="1" x14ac:dyDescent="0.3">
      <c r="A21" s="4"/>
    </row>
    <row r="22" spans="1:17" ht="17.25" customHeight="1" x14ac:dyDescent="0.3">
      <c r="A22" s="4"/>
    </row>
    <row r="23" spans="1:17" ht="17.25" customHeight="1" x14ac:dyDescent="0.3">
      <c r="A23" s="4"/>
    </row>
    <row r="24" spans="1:17" ht="17.25" customHeight="1" x14ac:dyDescent="0.3">
      <c r="A24" s="4"/>
    </row>
    <row r="25" spans="1:17" ht="18.75" customHeight="1" x14ac:dyDescent="0.3">
      <c r="A25" s="4"/>
    </row>
    <row r="26" spans="1:17" ht="18.75" customHeight="1" x14ac:dyDescent="0.3">
      <c r="A26" s="4"/>
    </row>
    <row r="27" spans="1:17" ht="14.5" customHeight="1" x14ac:dyDescent="0.3">
      <c r="A27" s="4"/>
    </row>
    <row r="28" spans="1:17" ht="18.75" customHeight="1" x14ac:dyDescent="0.3">
      <c r="A28" s="4"/>
    </row>
    <row r="29" spans="1:17" ht="17.25" customHeight="1" x14ac:dyDescent="0.3">
      <c r="A29" s="4" t="s">
        <v>36</v>
      </c>
      <c r="B29" s="5" t="s">
        <v>48</v>
      </c>
      <c r="C29">
        <f>COUNTIF(Init!Y:Y,$B29)</f>
        <v>0</v>
      </c>
      <c r="D29">
        <f t="shared" ref="D29:D51" si="1">C29/$D$11</f>
        <v>0</v>
      </c>
    </row>
    <row r="30" spans="1:17" ht="17.25" customHeight="1" x14ac:dyDescent="0.3">
      <c r="A30" s="4"/>
      <c r="B30" s="5" t="s">
        <v>49</v>
      </c>
      <c r="C30">
        <f>COUNTIF(Init!Y:Y,$B30)</f>
        <v>0</v>
      </c>
      <c r="D30">
        <f t="shared" si="1"/>
        <v>0</v>
      </c>
    </row>
    <row r="31" spans="1:17" ht="17.25" customHeight="1" x14ac:dyDescent="0.3">
      <c r="A31" s="4"/>
      <c r="B31" s="5" t="s">
        <v>50</v>
      </c>
      <c r="C31">
        <f>COUNTIF(Init!Y:Y,$B31)</f>
        <v>0</v>
      </c>
      <c r="D31">
        <f t="shared" si="1"/>
        <v>0</v>
      </c>
    </row>
    <row r="32" spans="1:17" ht="17.25" customHeight="1" x14ac:dyDescent="0.3">
      <c r="A32" s="4"/>
      <c r="B32" s="5" t="s">
        <v>129</v>
      </c>
      <c r="C32">
        <v>1</v>
      </c>
      <c r="D32">
        <f t="shared" si="1"/>
        <v>0.14285714285714285</v>
      </c>
    </row>
    <row r="33" spans="1:4" ht="17.25" customHeight="1" x14ac:dyDescent="0.3">
      <c r="A33" s="4"/>
      <c r="B33" s="5" t="s">
        <v>24</v>
      </c>
      <c r="C33">
        <f>COUNTIF(Init!Y:Y,$B33)</f>
        <v>1</v>
      </c>
      <c r="D33">
        <f t="shared" si="1"/>
        <v>0.14285714285714285</v>
      </c>
    </row>
    <row r="34" spans="1:4" ht="17.25" customHeight="1" x14ac:dyDescent="0.3">
      <c r="A34" s="4"/>
      <c r="D34">
        <f t="shared" si="1"/>
        <v>0</v>
      </c>
    </row>
    <row r="35" spans="1:4" ht="13" x14ac:dyDescent="0.3">
      <c r="A35" s="4" t="s">
        <v>37</v>
      </c>
      <c r="B35" s="5" t="s">
        <v>25</v>
      </c>
      <c r="C35">
        <f>COUNTIF(Init!Z:Z,$B35)</f>
        <v>3</v>
      </c>
      <c r="D35">
        <f t="shared" si="1"/>
        <v>0.42857142857142855</v>
      </c>
    </row>
    <row r="36" spans="1:4" ht="13" x14ac:dyDescent="0.3">
      <c r="A36" s="4"/>
      <c r="B36" s="5" t="s">
        <v>18</v>
      </c>
      <c r="C36">
        <f>COUNTIF(Init!Z:Z,$B36)</f>
        <v>4</v>
      </c>
      <c r="D36">
        <f t="shared" si="1"/>
        <v>0.5714285714285714</v>
      </c>
    </row>
    <row r="37" spans="1:4" ht="13" x14ac:dyDescent="0.3">
      <c r="A37" s="4"/>
      <c r="B37" s="5" t="s">
        <v>51</v>
      </c>
      <c r="C37">
        <f>COUNTIF(Init!Z:Z,$B37)</f>
        <v>0</v>
      </c>
      <c r="D37">
        <f t="shared" si="1"/>
        <v>0</v>
      </c>
    </row>
    <row r="38" spans="1:4" ht="13" x14ac:dyDescent="0.3">
      <c r="A38" s="4"/>
      <c r="B38" s="5" t="s">
        <v>52</v>
      </c>
      <c r="C38">
        <f>COUNTIF(Init!Z:Z,$B38)</f>
        <v>0</v>
      </c>
      <c r="D38">
        <f t="shared" si="1"/>
        <v>0</v>
      </c>
    </row>
    <row r="39" spans="1:4" ht="13" x14ac:dyDescent="0.3">
      <c r="A39" s="4"/>
      <c r="B39" s="5" t="s">
        <v>53</v>
      </c>
      <c r="C39">
        <f>COUNTIF(Init!Z:Z,$B39)</f>
        <v>0</v>
      </c>
      <c r="D39">
        <f t="shared" si="1"/>
        <v>0</v>
      </c>
    </row>
    <row r="40" spans="1:4" ht="13" x14ac:dyDescent="0.3">
      <c r="A40" s="4"/>
      <c r="D40">
        <f t="shared" si="1"/>
        <v>0</v>
      </c>
    </row>
    <row r="41" spans="1:4" ht="13" x14ac:dyDescent="0.3">
      <c r="A41" s="4"/>
      <c r="D41">
        <f t="shared" si="1"/>
        <v>0</v>
      </c>
    </row>
    <row r="42" spans="1:4" ht="13" x14ac:dyDescent="0.3">
      <c r="A42" s="4" t="s">
        <v>38</v>
      </c>
      <c r="B42" s="5" t="s">
        <v>19</v>
      </c>
      <c r="C42">
        <f>COUNTIF(Init!AA:AA,$B42)</f>
        <v>3</v>
      </c>
      <c r="D42">
        <f t="shared" si="1"/>
        <v>0.42857142857142855</v>
      </c>
    </row>
    <row r="43" spans="1:4" ht="13" x14ac:dyDescent="0.3">
      <c r="B43" s="5" t="s">
        <v>54</v>
      </c>
      <c r="C43">
        <v>2</v>
      </c>
      <c r="D43">
        <f t="shared" si="1"/>
        <v>0.2857142857142857</v>
      </c>
    </row>
    <row r="44" spans="1:4" ht="13" x14ac:dyDescent="0.3">
      <c r="B44" s="5" t="s">
        <v>26</v>
      </c>
      <c r="C44">
        <f>COUNTIF(Init!AA:AA,$B44)</f>
        <v>3</v>
      </c>
      <c r="D44">
        <f t="shared" si="1"/>
        <v>0.42857142857142855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Form Responses-Pub_LOGD</vt:lpstr>
      <vt:lpstr>Form Responses-Pub_LOGD-Ext</vt:lpstr>
      <vt:lpstr>Init</vt:lpstr>
      <vt:lpstr>Result-Pub_LOGD</vt:lpstr>
      <vt:lpstr>Result-Pub_LOGD_Extension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Rabeb ABIDA</dc:creator>
  <cp:lastModifiedBy>Rabeb ABIDA</cp:lastModifiedBy>
  <dcterms:created xsi:type="dcterms:W3CDTF">2022-12-14T13:43:51Z</dcterms:created>
  <dcterms:modified xsi:type="dcterms:W3CDTF">2023-07-26T22:31:16Z</dcterms:modified>
</cp:coreProperties>
</file>