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Calculator" sheetId="4" r:id="rId7"/>
    <sheet state="visible" name="% Calculator" sheetId="5" r:id="rId8"/>
    <sheet state="visible" name="Cartography Map" sheetId="6" r:id="rId9"/>
  </sheets>
  <definedNames/>
  <calcPr/>
</workbook>
</file>

<file path=xl/sharedStrings.xml><?xml version="1.0" encoding="utf-8"?>
<sst xmlns="http://schemas.openxmlformats.org/spreadsheetml/2006/main" count="99" uniqueCount="37">
  <si>
    <t>Angular Momentum</t>
  </si>
  <si>
    <t>Measurements</t>
  </si>
  <si>
    <t>Nucleotide Constant</t>
  </si>
  <si>
    <t>(S)</t>
  </si>
  <si>
    <t>Differential</t>
  </si>
  <si>
    <t>Decimal Placement</t>
  </si>
  <si>
    <t>(4) = (5^5)</t>
  </si>
  <si>
    <t>(3) = (4^5)</t>
  </si>
  <si>
    <t>(2) = (3^5)</t>
  </si>
  <si>
    <t>(1) = (2^5)</t>
  </si>
  <si>
    <t>(0) = (-1^5)</t>
  </si>
  <si>
    <t>Singular Value</t>
  </si>
  <si>
    <t>Light Constant</t>
  </si>
  <si>
    <t>% Output</t>
  </si>
  <si>
    <t>(N)</t>
  </si>
  <si>
    <t>(L)</t>
  </si>
  <si>
    <t>Reaction Complex</t>
  </si>
  <si>
    <t>Electrical Resistance</t>
  </si>
  <si>
    <t>OUTPUT</t>
  </si>
  <si>
    <t>Inductance</t>
  </si>
  <si>
    <t>Nucleotide Ratio</t>
  </si>
  <si>
    <t>E</t>
  </si>
  <si>
    <t>SQR</t>
  </si>
  <si>
    <t>Binary Unit</t>
  </si>
  <si>
    <t>Off</t>
  </si>
  <si>
    <t>On</t>
  </si>
  <si>
    <t>%</t>
  </si>
  <si>
    <t>% Scalar</t>
  </si>
  <si>
    <t>High</t>
  </si>
  <si>
    <t>Low</t>
  </si>
  <si>
    <t>Differential Input</t>
  </si>
  <si>
    <t>Binary Structure</t>
  </si>
  <si>
    <t>% High</t>
  </si>
  <si>
    <t>. +</t>
  </si>
  <si>
    <t>% Pivot</t>
  </si>
  <si>
    <t>.-</t>
  </si>
  <si>
    <t>%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</si>
</sst>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"/>
    <numFmt numFmtId="165" formatCode="#,##0.0000000000"/>
    <numFmt numFmtId="166" formatCode="#,##0.00000000000000"/>
    <numFmt numFmtId="167" formatCode="#,##0.0000"/>
  </numFmts>
  <fonts count="11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b/>
      <color rgb="FFD9D9D9"/>
      <name val="Arial"/>
    </font>
    <font>
      <b/>
      <color rgb="FF666666"/>
      <name val="Arial"/>
    </font>
    <font>
      <color rgb="FF000000"/>
      <name val="Arial"/>
    </font>
    <font>
      <b/>
      <color theme="1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EFEFEF"/>
      </left>
      <top style="thin">
        <color rgb="FFEFEFE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/>
    </xf>
    <xf borderId="2" fillId="3" fontId="2" numFmtId="4" xfId="0" applyAlignment="1" applyBorder="1" applyFill="1" applyFont="1" applyNumberFormat="1">
      <alignment horizontal="center"/>
    </xf>
    <xf borderId="3" fillId="3" fontId="3" numFmtId="3" xfId="0" applyAlignment="1" applyBorder="1" applyFont="1" applyNumberFormat="1">
      <alignment horizontal="center"/>
    </xf>
    <xf borderId="3" fillId="3" fontId="3" numFmtId="4" xfId="0" applyAlignment="1" applyBorder="1" applyFont="1" applyNumberFormat="1">
      <alignment horizontal="center"/>
    </xf>
    <xf borderId="3" fillId="3" fontId="4" numFmtId="4" xfId="0" applyAlignment="1" applyBorder="1" applyFont="1" applyNumberFormat="1">
      <alignment horizontal="center"/>
    </xf>
    <xf borderId="3" fillId="3" fontId="5" numFmtId="164" xfId="0" applyAlignment="1" applyBorder="1" applyFont="1" applyNumberFormat="1">
      <alignment horizontal="center"/>
    </xf>
    <xf borderId="4" fillId="3" fontId="5" numFmtId="164" xfId="0" applyAlignment="1" applyBorder="1" applyFont="1" applyNumberFormat="1">
      <alignment horizontal="center"/>
    </xf>
    <xf borderId="5" fillId="4" fontId="6" numFmtId="164" xfId="0" applyAlignment="1" applyBorder="1" applyFill="1" applyFont="1" applyNumberFormat="1">
      <alignment horizontal="center"/>
    </xf>
    <xf borderId="4" fillId="3" fontId="3" numFmtId="3" xfId="0" applyAlignment="1" applyBorder="1" applyFont="1" applyNumberFormat="1">
      <alignment horizontal="center"/>
    </xf>
    <xf borderId="4" fillId="3" fontId="3" numFmtId="4" xfId="0" applyAlignment="1" applyBorder="1" applyFont="1" applyNumberFormat="1">
      <alignment horizontal="center"/>
    </xf>
    <xf borderId="4" fillId="3" fontId="4" numFmtId="4" xfId="0" applyAlignment="1" applyBorder="1" applyFont="1" applyNumberFormat="1">
      <alignment horizontal="center"/>
    </xf>
    <xf borderId="6" fillId="3" fontId="3" numFmtId="4" xfId="0" applyAlignment="1" applyBorder="1" applyFont="1" applyNumberFormat="1">
      <alignment horizontal="center"/>
    </xf>
    <xf borderId="7" fillId="4" fontId="6" numFmtId="164" xfId="0" applyAlignment="1" applyBorder="1" applyFont="1" applyNumberFormat="1">
      <alignment horizontal="center"/>
    </xf>
    <xf borderId="5" fillId="4" fontId="7" numFmtId="164" xfId="0" applyAlignment="1" applyBorder="1" applyFont="1" applyNumberFormat="1">
      <alignment horizontal="center"/>
    </xf>
    <xf borderId="8" fillId="5" fontId="8" numFmtId="3" xfId="0" applyAlignment="1" applyBorder="1" applyFill="1" applyFont="1" applyNumberFormat="1">
      <alignment horizontal="center"/>
    </xf>
    <xf borderId="9" fillId="5" fontId="8" numFmtId="3" xfId="0" applyAlignment="1" applyBorder="1" applyFont="1" applyNumberFormat="1">
      <alignment horizontal="center"/>
    </xf>
    <xf borderId="7" fillId="4" fontId="7" numFmtId="16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readingOrder="0"/>
    </xf>
    <xf borderId="10" fillId="3" fontId="8" numFmtId="164" xfId="0" applyAlignment="1" applyBorder="1" applyFont="1" applyNumberFormat="1">
      <alignment horizontal="center" vertical="bottom"/>
    </xf>
    <xf borderId="10" fillId="3" fontId="2" numFmtId="4" xfId="0" applyAlignment="1" applyBorder="1" applyFont="1" applyNumberFormat="1">
      <alignment horizontal="center" vertical="bottom"/>
    </xf>
    <xf borderId="11" fillId="3" fontId="8" numFmtId="4" xfId="0" applyAlignment="1" applyBorder="1" applyFont="1" applyNumberFormat="1">
      <alignment horizontal="center" readingOrder="0" vertical="bottom"/>
    </xf>
    <xf borderId="10" fillId="3" fontId="8" numFmtId="4" xfId="0" applyAlignment="1" applyBorder="1" applyFont="1" applyNumberFormat="1">
      <alignment horizontal="center" readingOrder="0" vertical="bottom"/>
    </xf>
    <xf borderId="0" fillId="3" fontId="8" numFmtId="4" xfId="0" applyAlignment="1" applyFont="1" applyNumberFormat="1">
      <alignment horizontal="center" readingOrder="0" vertical="bottom"/>
    </xf>
    <xf borderId="8" fillId="5" fontId="2" numFmtId="164" xfId="0" applyAlignment="1" applyBorder="1" applyFont="1" applyNumberFormat="1">
      <alignment horizontal="center" vertical="bottom"/>
    </xf>
    <xf borderId="8" fillId="5" fontId="2" numFmtId="4" xfId="0" applyAlignment="1" applyBorder="1" applyFont="1" applyNumberFormat="1">
      <alignment horizontal="center" vertical="bottom"/>
    </xf>
    <xf borderId="9" fillId="5" fontId="2" numFmtId="4" xfId="0" applyAlignment="1" applyBorder="1" applyFont="1" applyNumberFormat="1">
      <alignment horizontal="center" vertical="bottom"/>
    </xf>
    <xf borderId="12" fillId="3" fontId="2" numFmtId="164" xfId="0" applyAlignment="1" applyBorder="1" applyFont="1" applyNumberFormat="1">
      <alignment horizontal="center" vertical="bottom"/>
    </xf>
    <xf borderId="12" fillId="3" fontId="2" numFmtId="4" xfId="0" applyAlignment="1" applyBorder="1" applyFont="1" applyNumberFormat="1">
      <alignment horizontal="center"/>
    </xf>
    <xf borderId="12" fillId="3" fontId="2" numFmtId="4" xfId="0" applyAlignment="1" applyBorder="1" applyFont="1" applyNumberFormat="1">
      <alignment horizontal="center" vertical="bottom"/>
    </xf>
    <xf borderId="12" fillId="3" fontId="9" numFmtId="16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vertical="bottom"/>
    </xf>
    <xf borderId="13" fillId="3" fontId="2" numFmtId="164" xfId="0" applyAlignment="1" applyBorder="1" applyFont="1" applyNumberFormat="1">
      <alignment horizontal="center" vertical="bottom"/>
    </xf>
    <xf borderId="3" fillId="3" fontId="2" numFmtId="4" xfId="0" applyAlignment="1" applyBorder="1" applyFont="1" applyNumberFormat="1">
      <alignment horizontal="center"/>
    </xf>
    <xf borderId="13" fillId="3" fontId="2" numFmtId="4" xfId="0" applyAlignment="1" applyBorder="1" applyFont="1" applyNumberFormat="1">
      <alignment horizontal="center" vertical="bottom"/>
    </xf>
    <xf borderId="1" fillId="2" fontId="1" numFmtId="4" xfId="0" applyAlignment="1" applyBorder="1" applyFont="1" applyNumberFormat="1">
      <alignment horizontal="center" readingOrder="0" vertical="bottom"/>
    </xf>
    <xf borderId="13" fillId="3" fontId="2" numFmtId="4" xfId="0" applyAlignment="1" applyBorder="1" applyFont="1" applyNumberFormat="1">
      <alignment horizontal="center" readingOrder="0" vertical="bottom"/>
    </xf>
    <xf borderId="3" fillId="3" fontId="9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13" fillId="3" fontId="8" numFmtId="4" xfId="0" applyAlignment="1" applyBorder="1" applyFont="1" applyNumberFormat="1">
      <alignment horizontal="center" readingOrder="0" vertical="bottom"/>
    </xf>
    <xf borderId="2" fillId="3" fontId="3" numFmtId="4" xfId="0" applyAlignment="1" applyBorder="1" applyFont="1" applyNumberFormat="1">
      <alignment horizontal="center"/>
    </xf>
    <xf borderId="1" fillId="2" fontId="1" numFmtId="4" xfId="0" applyBorder="1" applyFont="1" applyNumberFormat="1"/>
    <xf borderId="0" fillId="0" fontId="2" numFmtId="4" xfId="0" applyFont="1" applyNumberFormat="1"/>
    <xf borderId="3" fillId="3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/>
    </xf>
    <xf borderId="4" fillId="5" fontId="8" numFmtId="3" xfId="0" applyAlignment="1" applyBorder="1" applyFont="1" applyNumberFormat="1">
      <alignment horizontal="center" vertical="bottom"/>
    </xf>
    <xf borderId="4" fillId="3" fontId="8" numFmtId="3" xfId="0" applyAlignment="1" applyBorder="1" applyFont="1" applyNumberFormat="1">
      <alignment horizontal="center" vertical="bottom"/>
    </xf>
    <xf borderId="14" fillId="2" fontId="1" numFmtId="3" xfId="0" applyAlignment="1" applyBorder="1" applyFont="1" applyNumberFormat="1">
      <alignment horizontal="center"/>
    </xf>
    <xf borderId="15" fillId="2" fontId="1" numFmtId="165" xfId="0" applyAlignment="1" applyBorder="1" applyFont="1" applyNumberFormat="1">
      <alignment horizontal="center"/>
    </xf>
    <xf borderId="16" fillId="4" fontId="8" numFmtId="3" xfId="0" applyAlignment="1" applyBorder="1" applyFont="1" applyNumberFormat="1">
      <alignment horizontal="center"/>
    </xf>
    <xf borderId="7" fillId="4" fontId="8" numFmtId="3" xfId="0" applyAlignment="1" applyBorder="1" applyFont="1" applyNumberFormat="1">
      <alignment horizontal="center"/>
    </xf>
    <xf borderId="7" fillId="4" fontId="8" numFmtId="3" xfId="0" applyAlignment="1" applyBorder="1" applyFont="1" applyNumberFormat="1">
      <alignment horizontal="center" readingOrder="0"/>
    </xf>
    <xf borderId="7" fillId="4" fontId="8" numFmtId="3" xfId="0" applyAlignment="1" applyBorder="1" applyFont="1" applyNumberFormat="1">
      <alignment horizontal="center" readingOrder="0" vertical="bottom"/>
    </xf>
    <xf borderId="5" fillId="4" fontId="8" numFmtId="3" xfId="0" applyAlignment="1" applyBorder="1" applyFont="1" applyNumberFormat="1">
      <alignment horizontal="center" readingOrder="0" vertical="bottom"/>
    </xf>
    <xf borderId="12" fillId="5" fontId="8" numFmtId="3" xfId="0" applyAlignment="1" applyBorder="1" applyFont="1" applyNumberFormat="1">
      <alignment horizontal="center"/>
    </xf>
    <xf borderId="12" fillId="3" fontId="8" numFmtId="3" xfId="0" applyAlignment="1" applyBorder="1" applyFont="1" applyNumberFormat="1">
      <alignment horizontal="center"/>
    </xf>
    <xf borderId="17" fillId="2" fontId="1" numFmtId="3" xfId="0" applyAlignment="1" applyBorder="1" applyFont="1" applyNumberFormat="1">
      <alignment horizontal="center"/>
    </xf>
    <xf borderId="3" fillId="5" fontId="8" numFmtId="3" xfId="0" applyAlignment="1" applyBorder="1" applyFont="1" applyNumberFormat="1">
      <alignment horizontal="center" vertical="bottom"/>
    </xf>
    <xf borderId="3" fillId="3" fontId="8" numFmtId="3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/>
    </xf>
    <xf borderId="3" fillId="5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 vertical="bottom"/>
    </xf>
    <xf borderId="13" fillId="3" fontId="8" numFmtId="3" xfId="0" applyAlignment="1" applyBorder="1" applyFont="1" applyNumberFormat="1">
      <alignment horizontal="center" vertical="bottom"/>
    </xf>
    <xf borderId="4" fillId="3" fontId="8" numFmtId="166" xfId="0" applyAlignment="1" applyBorder="1" applyFont="1" applyNumberFormat="1">
      <alignment horizontal="center"/>
    </xf>
    <xf borderId="4" fillId="3" fontId="8" numFmtId="166" xfId="0" applyAlignment="1" applyBorder="1" applyFont="1" applyNumberFormat="1">
      <alignment horizontal="right"/>
    </xf>
    <xf borderId="18" fillId="5" fontId="8" numFmtId="166" xfId="0" applyAlignment="1" applyBorder="1" applyFont="1" applyNumberFormat="1">
      <alignment horizontal="right" vertical="bottom"/>
    </xf>
    <xf borderId="19" fillId="6" fontId="8" numFmtId="166" xfId="0" applyAlignment="1" applyBorder="1" applyFill="1" applyFont="1" applyNumberFormat="1">
      <alignment horizontal="right"/>
    </xf>
    <xf borderId="20" fillId="5" fontId="8" numFmtId="166" xfId="0" applyAlignment="1" applyBorder="1" applyFont="1" applyNumberFormat="1">
      <alignment horizontal="right"/>
    </xf>
    <xf borderId="12" fillId="3" fontId="8" numFmtId="166" xfId="0" applyAlignment="1" applyBorder="1" applyFont="1" applyNumberFormat="1">
      <alignment horizontal="center"/>
    </xf>
    <xf borderId="12" fillId="3" fontId="8" numFmtId="166" xfId="0" applyAlignment="1" applyBorder="1" applyFont="1" applyNumberFormat="1">
      <alignment horizontal="right"/>
    </xf>
    <xf borderId="3" fillId="3" fontId="8" numFmtId="166" xfId="0" applyAlignment="1" applyBorder="1" applyFont="1" applyNumberFormat="1">
      <alignment horizontal="center"/>
    </xf>
    <xf borderId="3" fillId="3" fontId="8" numFmtId="166" xfId="0" applyAlignment="1" applyBorder="1" applyFont="1" applyNumberFormat="1">
      <alignment horizontal="right"/>
    </xf>
    <xf borderId="13" fillId="3" fontId="8" numFmtId="166" xfId="0" applyAlignment="1" applyBorder="1" applyFont="1" applyNumberFormat="1">
      <alignment horizontal="right" vertical="bottom"/>
    </xf>
    <xf borderId="3" fillId="3" fontId="8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/>
    </xf>
    <xf borderId="21" fillId="6" fontId="8" numFmtId="167" xfId="0" applyAlignment="1" applyBorder="1" applyFont="1" applyNumberFormat="1">
      <alignment horizontal="center"/>
    </xf>
    <xf borderId="19" fillId="6" fontId="8" numFmtId="167" xfId="0" applyAlignment="1" applyBorder="1" applyFont="1" applyNumberFormat="1">
      <alignment horizontal="center"/>
    </xf>
    <xf borderId="3" fillId="3" fontId="3" numFmtId="167" xfId="0" applyAlignment="1" applyBorder="1" applyFont="1" applyNumberFormat="1">
      <alignment horizontal="center"/>
    </xf>
    <xf borderId="22" fillId="3" fontId="3" numFmtId="167" xfId="0" applyAlignment="1" applyBorder="1" applyFont="1" applyNumberFormat="1">
      <alignment horizontal="center" vertical="bottom"/>
    </xf>
    <xf borderId="22" fillId="3" fontId="3" numFmtId="167" xfId="0" applyAlignment="1" applyBorder="1" applyFont="1" applyNumberFormat="1">
      <alignment horizontal="center"/>
    </xf>
    <xf borderId="21" fillId="6" fontId="8" numFmtId="167" xfId="0" applyAlignment="1" applyBorder="1" applyFont="1" applyNumberFormat="1">
      <alignment horizontal="center" vertical="bottom"/>
    </xf>
    <xf borderId="22" fillId="3" fontId="3" numFmtId="167" xfId="0" applyAlignment="1" applyBorder="1" applyFont="1" applyNumberFormat="1">
      <alignment horizontal="center" readingOrder="0" vertical="bottom"/>
    </xf>
    <xf borderId="22" fillId="3" fontId="2" numFmtId="167" xfId="0" applyAlignment="1" applyBorder="1" applyFont="1" applyNumberFormat="1">
      <alignment vertical="bottom"/>
    </xf>
    <xf borderId="3" fillId="3" fontId="3" numFmtId="167" xfId="0" applyAlignment="1" applyBorder="1" applyFont="1" applyNumberFormat="1">
      <alignment horizontal="center" vertical="bottom"/>
    </xf>
    <xf borderId="21" fillId="6" fontId="2" numFmtId="167" xfId="0" applyAlignment="1" applyBorder="1" applyFont="1" applyNumberFormat="1">
      <alignment horizontal="center" vertical="bottom"/>
    </xf>
    <xf borderId="3" fillId="3" fontId="10" numFmtId="167" xfId="0" applyAlignment="1" applyBorder="1" applyFont="1" applyNumberFormat="1">
      <alignment horizontal="left" vertical="bottom"/>
    </xf>
    <xf borderId="3" fillId="3" fontId="2" numFmtId="167" xfId="0" applyAlignment="1" applyBorder="1" applyFont="1" applyNumberFormat="1">
      <alignment horizontal="left" vertical="bottom"/>
    </xf>
    <xf borderId="3" fillId="0" fontId="2" numFmtId="0" xfId="0" applyAlignment="1" applyBorder="1" applyFont="1">
      <alignment horizontal="left" vertical="bottom"/>
    </xf>
    <xf borderId="4" fillId="3" fontId="2" numFmtId="167" xfId="0" applyAlignment="1" applyBorder="1" applyFont="1" applyNumberFormat="1">
      <alignment horizontal="left" vertical="bottom"/>
    </xf>
    <xf borderId="3" fillId="3" fontId="2" numFmtId="3" xfId="0" applyAlignment="1" applyBorder="1" applyFont="1" applyNumberFormat="1">
      <alignment horizontal="left" vertical="bottom"/>
    </xf>
    <xf borderId="22" fillId="3" fontId="2" numFmtId="167" xfId="0" applyAlignment="1" applyBorder="1" applyFont="1" applyNumberFormat="1">
      <alignment horizontal="left" vertical="bottom"/>
    </xf>
    <xf borderId="1" fillId="2" fontId="1" numFmtId="167" xfId="0" applyAlignment="1" applyBorder="1" applyFont="1" applyNumberFormat="1">
      <alignment horizontal="center"/>
    </xf>
    <xf borderId="8" fillId="5" fontId="2" numFmtId="167" xfId="0" applyAlignment="1" applyBorder="1" applyFont="1" applyNumberFormat="1">
      <alignment horizontal="left" vertical="bottom"/>
    </xf>
    <xf borderId="2" fillId="0" fontId="2" numFmtId="0" xfId="0" applyAlignment="1" applyBorder="1" applyFont="1">
      <alignment horizontal="left" vertical="bottom"/>
    </xf>
    <xf borderId="12" fillId="3" fontId="2" numFmtId="167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'% Calculator'!$D$5:$D$1004</c:f>
              <c:numCache/>
            </c:numRef>
          </c:val>
          <c:smooth val="1"/>
        </c:ser>
        <c:axId val="546899583"/>
        <c:axId val="238646197"/>
      </c:lineChart>
      <c:catAx>
        <c:axId val="54689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8646197"/>
      </c:catAx>
      <c:valAx>
        <c:axId val="238646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68995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0.14"/>
    <col customWidth="1" min="3" max="8" width="22.86"/>
    <col customWidth="1" min="9" max="9" width="36.0"/>
  </cols>
  <sheetData>
    <row r="1" ht="15.75" customHeight="1">
      <c r="A1" s="1" t="s">
        <v>0</v>
      </c>
      <c r="B1" s="2"/>
      <c r="C1" s="3"/>
      <c r="D1" s="4"/>
      <c r="E1" s="4"/>
      <c r="F1" s="5"/>
      <c r="G1" s="4"/>
      <c r="H1" s="4"/>
      <c r="I1" s="6"/>
    </row>
    <row r="2" ht="15.75" customHeight="1">
      <c r="A2" s="1" t="s">
        <v>1</v>
      </c>
      <c r="B2" s="2"/>
      <c r="C2" s="3"/>
      <c r="D2" s="4"/>
      <c r="E2" s="4"/>
      <c r="F2" s="5"/>
      <c r="G2" s="4"/>
      <c r="H2" s="4"/>
      <c r="I2" s="7"/>
    </row>
    <row r="3" ht="15.75" customHeight="1">
      <c r="A3" s="1"/>
      <c r="B3" s="8"/>
      <c r="C3" s="9"/>
      <c r="D3" s="10"/>
      <c r="E3" s="10"/>
      <c r="F3" s="11"/>
      <c r="G3" s="10"/>
      <c r="H3" s="12"/>
      <c r="I3" s="13" t="s">
        <v>2</v>
      </c>
    </row>
    <row r="4" ht="15.75" customHeight="1">
      <c r="A4" s="1" t="s">
        <v>3</v>
      </c>
      <c r="B4" s="14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6" t="s">
        <v>10</v>
      </c>
      <c r="I4" s="17">
        <f>(SUM(D6:H6))</f>
        <v>0.7703703704</v>
      </c>
    </row>
    <row r="5" ht="15.75" customHeight="1">
      <c r="A5" s="18">
        <v>6796.5</v>
      </c>
      <c r="B5" s="8">
        <f>A5-A6</f>
        <v>897.6</v>
      </c>
      <c r="C5" s="19" t="s">
        <v>11</v>
      </c>
      <c r="D5" s="20">
        <v>0.0</v>
      </c>
      <c r="E5" s="21">
        <v>800.0</v>
      </c>
      <c r="F5" s="22">
        <v>90.0</v>
      </c>
      <c r="G5" s="22">
        <v>7.0</v>
      </c>
      <c r="H5" s="23">
        <v>0.6</v>
      </c>
      <c r="I5" s="13" t="s">
        <v>12</v>
      </c>
    </row>
    <row r="6" ht="15.75" customHeight="1">
      <c r="A6" s="18">
        <v>5898.9</v>
      </c>
      <c r="B6" s="14"/>
      <c r="C6" s="24" t="s">
        <v>13</v>
      </c>
      <c r="D6" s="25">
        <f>D5/(5^5)</f>
        <v>0</v>
      </c>
      <c r="E6" s="25">
        <f>E5/(4^5)</f>
        <v>0.78125</v>
      </c>
      <c r="F6" s="25">
        <f>F5/(3^5)</f>
        <v>0.3703703704</v>
      </c>
      <c r="G6" s="25">
        <f>G5/(2^5)</f>
        <v>0.21875</v>
      </c>
      <c r="H6" s="26">
        <f>H5/(-1^5)</f>
        <v>-0.6</v>
      </c>
      <c r="I6" s="17">
        <f>((B5*B5)^I4)</f>
        <v>35476.03285</v>
      </c>
    </row>
    <row r="7" ht="15.75" customHeight="1">
      <c r="A7" s="1"/>
      <c r="B7" s="2"/>
      <c r="C7" s="27"/>
      <c r="D7" s="28"/>
      <c r="E7" s="29"/>
      <c r="F7" s="29"/>
      <c r="G7" s="29"/>
      <c r="H7" s="29"/>
      <c r="I7" s="30"/>
    </row>
    <row r="8" ht="15.75" customHeight="1">
      <c r="A8" s="31"/>
      <c r="B8" s="8"/>
      <c r="C8" s="32"/>
      <c r="D8" s="33"/>
      <c r="E8" s="29"/>
      <c r="F8" s="34"/>
      <c r="G8" s="34"/>
      <c r="H8" s="34"/>
      <c r="I8" s="13" t="s">
        <v>2</v>
      </c>
    </row>
    <row r="9" ht="15.75" customHeight="1">
      <c r="A9" s="31" t="s">
        <v>14</v>
      </c>
      <c r="B9" s="14" t="s">
        <v>4</v>
      </c>
      <c r="C9" s="15" t="s">
        <v>5</v>
      </c>
      <c r="D9" s="15" t="s">
        <v>6</v>
      </c>
      <c r="E9" s="15" t="s">
        <v>7</v>
      </c>
      <c r="F9" s="15" t="s">
        <v>8</v>
      </c>
      <c r="G9" s="15" t="s">
        <v>9</v>
      </c>
      <c r="H9" s="15" t="s">
        <v>10</v>
      </c>
      <c r="I9" s="17">
        <f>(SUM(D11:H11))</f>
        <v>1.27394483</v>
      </c>
    </row>
    <row r="10" ht="15.75" customHeight="1">
      <c r="A10" s="35">
        <v>7104.0</v>
      </c>
      <c r="B10" s="8">
        <f>A10-A11</f>
        <v>1567</v>
      </c>
      <c r="C10" s="19" t="s">
        <v>11</v>
      </c>
      <c r="D10" s="36">
        <v>1000.0</v>
      </c>
      <c r="E10" s="36">
        <v>500.0</v>
      </c>
      <c r="F10" s="36">
        <v>60.0</v>
      </c>
      <c r="G10" s="36">
        <v>7.0</v>
      </c>
      <c r="H10" s="36">
        <v>0.0</v>
      </c>
      <c r="I10" s="13" t="s">
        <v>12</v>
      </c>
    </row>
    <row r="11" ht="15.75" customHeight="1">
      <c r="A11" s="35">
        <v>5537.0</v>
      </c>
      <c r="B11" s="14"/>
      <c r="C11" s="24" t="s">
        <v>13</v>
      </c>
      <c r="D11" s="25">
        <f>D10/(5^5)</f>
        <v>0.32</v>
      </c>
      <c r="E11" s="25">
        <f>E10/(4^5)</f>
        <v>0.48828125</v>
      </c>
      <c r="F11" s="25">
        <f>F10/(3^5)</f>
        <v>0.2469135802</v>
      </c>
      <c r="G11" s="25">
        <f>G10/(2^5)</f>
        <v>0.21875</v>
      </c>
      <c r="H11" s="25">
        <f>H10/(-1^5)</f>
        <v>0</v>
      </c>
      <c r="I11" s="17">
        <f>((B10*B10)^I9)</f>
        <v>138255768.5</v>
      </c>
    </row>
    <row r="12" ht="15.75" customHeight="1">
      <c r="A12" s="1"/>
      <c r="B12" s="2"/>
      <c r="C12" s="27"/>
      <c r="D12" s="29"/>
      <c r="E12" s="29"/>
      <c r="F12" s="29"/>
      <c r="G12" s="29"/>
      <c r="H12" s="29"/>
      <c r="I12" s="37"/>
    </row>
    <row r="13" ht="15.75" customHeight="1">
      <c r="A13" s="31"/>
      <c r="B13" s="8"/>
      <c r="C13" s="38"/>
      <c r="D13" s="4"/>
      <c r="E13" s="4"/>
      <c r="F13" s="4"/>
      <c r="G13" s="4"/>
      <c r="H13" s="4"/>
      <c r="I13" s="13" t="s">
        <v>2</v>
      </c>
    </row>
    <row r="14" ht="15.75" customHeight="1">
      <c r="A14" s="31" t="s">
        <v>15</v>
      </c>
      <c r="B14" s="14" t="s">
        <v>4</v>
      </c>
      <c r="C14" s="15" t="s">
        <v>5</v>
      </c>
      <c r="D14" s="15" t="s">
        <v>6</v>
      </c>
      <c r="E14" s="15" t="s">
        <v>7</v>
      </c>
      <c r="F14" s="15" t="s">
        <v>8</v>
      </c>
      <c r="G14" s="15" t="s">
        <v>9</v>
      </c>
      <c r="H14" s="15" t="s">
        <v>10</v>
      </c>
      <c r="I14" s="17">
        <f>(SUM(D16:H16))</f>
        <v>0.8578510802</v>
      </c>
    </row>
    <row r="15" ht="15.75" customHeight="1">
      <c r="A15" s="35">
        <v>6201.1</v>
      </c>
      <c r="B15" s="8">
        <f>A15-A16</f>
        <v>664.1</v>
      </c>
      <c r="C15" s="19" t="s">
        <v>11</v>
      </c>
      <c r="D15" s="34">
        <v>0.0</v>
      </c>
      <c r="E15" s="39">
        <v>600.0</v>
      </c>
      <c r="F15" s="39">
        <v>60.0</v>
      </c>
      <c r="G15" s="39">
        <v>4.0</v>
      </c>
      <c r="H15" s="39">
        <v>0.1</v>
      </c>
      <c r="I15" s="13" t="s">
        <v>12</v>
      </c>
    </row>
    <row r="16" ht="15.75" customHeight="1">
      <c r="A16" s="35">
        <v>5537.0</v>
      </c>
      <c r="B16" s="14"/>
      <c r="C16" s="24" t="s">
        <v>13</v>
      </c>
      <c r="D16" s="25">
        <f>D15/(5^5)</f>
        <v>0</v>
      </c>
      <c r="E16" s="25">
        <f>E15/(4^5)</f>
        <v>0.5859375</v>
      </c>
      <c r="F16" s="25">
        <f>F15/(3^5)</f>
        <v>0.2469135802</v>
      </c>
      <c r="G16" s="25">
        <f>G15/(2^5)</f>
        <v>0.125</v>
      </c>
      <c r="H16" s="25">
        <f>H15/(-1^5)</f>
        <v>-0.1</v>
      </c>
      <c r="I16" s="17">
        <f>((B15*B15)^I14)</f>
        <v>69520.37074</v>
      </c>
    </row>
    <row r="17" ht="15.75" customHeight="1">
      <c r="A17" s="31"/>
      <c r="B17" s="40"/>
      <c r="C17" s="27"/>
      <c r="D17" s="4"/>
      <c r="E17" s="29"/>
      <c r="F17" s="29"/>
      <c r="G17" s="29"/>
      <c r="H17" s="29"/>
      <c r="I17" s="6"/>
    </row>
    <row r="18" ht="15.75" customHeight="1">
      <c r="A18" s="31"/>
      <c r="B18" s="40"/>
      <c r="C18" s="38"/>
      <c r="D18" s="4"/>
      <c r="E18" s="4"/>
      <c r="F18" s="4"/>
      <c r="G18" s="4"/>
      <c r="H18" s="4"/>
      <c r="I18" s="6"/>
    </row>
    <row r="19" ht="15.75" customHeight="1">
      <c r="A19" s="41"/>
      <c r="B19" s="42"/>
      <c r="D19" s="42"/>
      <c r="E19" s="42"/>
      <c r="F19" s="42"/>
      <c r="G19" s="42"/>
      <c r="H19" s="42"/>
    </row>
    <row r="20" ht="15.75" customHeight="1">
      <c r="A20" s="41"/>
      <c r="B20" s="42"/>
      <c r="D20" s="42"/>
      <c r="E20" s="42"/>
      <c r="F20" s="42"/>
      <c r="G20" s="42"/>
      <c r="H20" s="42"/>
    </row>
    <row r="21" ht="15.75" customHeight="1">
      <c r="A21" s="41"/>
      <c r="B21" s="42"/>
      <c r="D21" s="42"/>
      <c r="E21" s="42"/>
      <c r="F21" s="42"/>
      <c r="G21" s="42"/>
      <c r="H21" s="42"/>
    </row>
    <row r="22" ht="15.75" customHeight="1">
      <c r="A22" s="41"/>
      <c r="B22" s="42"/>
      <c r="D22" s="42"/>
      <c r="E22" s="42"/>
      <c r="F22" s="42"/>
      <c r="G22" s="42"/>
      <c r="H22" s="42"/>
    </row>
    <row r="23" ht="15.75" customHeight="1">
      <c r="A23" s="41"/>
      <c r="B23" s="42"/>
      <c r="D23" s="42"/>
      <c r="E23" s="42"/>
      <c r="F23" s="42"/>
      <c r="G23" s="42"/>
      <c r="H23" s="42"/>
    </row>
    <row r="24" ht="15.75" customHeight="1">
      <c r="A24" s="41"/>
      <c r="B24" s="42"/>
      <c r="D24" s="42"/>
      <c r="E24" s="42"/>
      <c r="F24" s="42"/>
      <c r="G24" s="42"/>
      <c r="H24" s="42"/>
    </row>
    <row r="25" ht="15.75" customHeight="1">
      <c r="A25" s="41"/>
      <c r="B25" s="42"/>
      <c r="D25" s="42"/>
      <c r="E25" s="42"/>
      <c r="F25" s="42"/>
      <c r="G25" s="42"/>
      <c r="H25" s="42"/>
    </row>
    <row r="26" ht="15.75" customHeight="1">
      <c r="A26" s="41"/>
      <c r="B26" s="42"/>
      <c r="D26" s="42"/>
      <c r="E26" s="42"/>
      <c r="F26" s="42"/>
      <c r="G26" s="42"/>
      <c r="H26" s="42"/>
    </row>
    <row r="27" ht="15.75" customHeight="1">
      <c r="A27" s="41"/>
      <c r="B27" s="42"/>
      <c r="D27" s="42"/>
      <c r="E27" s="42"/>
      <c r="F27" s="42"/>
      <c r="G27" s="42"/>
      <c r="H27" s="42"/>
    </row>
    <row r="28" ht="15.75" customHeight="1">
      <c r="A28" s="41"/>
      <c r="B28" s="42"/>
      <c r="D28" s="42"/>
      <c r="E28" s="42"/>
      <c r="F28" s="42"/>
      <c r="G28" s="42"/>
      <c r="H28" s="42"/>
    </row>
    <row r="29" ht="15.75" customHeight="1">
      <c r="A29" s="41"/>
      <c r="B29" s="42"/>
      <c r="D29" s="42"/>
      <c r="E29" s="42"/>
      <c r="F29" s="42"/>
      <c r="G29" s="42"/>
      <c r="H29" s="42"/>
    </row>
    <row r="30" ht="15.75" customHeight="1">
      <c r="A30" s="41"/>
      <c r="B30" s="42"/>
      <c r="D30" s="42"/>
      <c r="E30" s="42"/>
      <c r="F30" s="42"/>
      <c r="G30" s="42"/>
      <c r="H30" s="42"/>
    </row>
    <row r="31" ht="15.75" customHeight="1">
      <c r="A31" s="41"/>
      <c r="B31" s="42"/>
      <c r="D31" s="42"/>
      <c r="E31" s="42"/>
      <c r="F31" s="42"/>
      <c r="G31" s="42"/>
      <c r="H31" s="42"/>
    </row>
    <row r="32" ht="15.75" customHeight="1">
      <c r="A32" s="41"/>
      <c r="B32" s="42"/>
      <c r="D32" s="42"/>
      <c r="E32" s="42"/>
      <c r="F32" s="42"/>
      <c r="G32" s="42"/>
      <c r="H32" s="42"/>
    </row>
    <row r="33" ht="15.75" customHeight="1">
      <c r="A33" s="41"/>
      <c r="B33" s="42"/>
      <c r="D33" s="42"/>
      <c r="E33" s="42"/>
      <c r="F33" s="42"/>
      <c r="G33" s="42"/>
      <c r="H33" s="42"/>
    </row>
    <row r="34" ht="15.75" customHeight="1">
      <c r="A34" s="41"/>
      <c r="B34" s="42"/>
      <c r="D34" s="42"/>
      <c r="E34" s="42"/>
      <c r="F34" s="42"/>
      <c r="G34" s="42"/>
      <c r="H34" s="42"/>
    </row>
    <row r="35" ht="15.75" customHeight="1">
      <c r="A35" s="41"/>
      <c r="B35" s="42"/>
      <c r="D35" s="42"/>
      <c r="E35" s="42"/>
      <c r="F35" s="42"/>
      <c r="G35" s="42"/>
      <c r="H35" s="42"/>
    </row>
    <row r="36" ht="15.75" customHeight="1">
      <c r="A36" s="41"/>
      <c r="B36" s="42"/>
      <c r="D36" s="42"/>
      <c r="E36" s="42"/>
      <c r="F36" s="42"/>
      <c r="G36" s="42"/>
      <c r="H36" s="42"/>
    </row>
    <row r="37" ht="15.75" customHeight="1">
      <c r="A37" s="41"/>
      <c r="B37" s="42"/>
      <c r="D37" s="42"/>
      <c r="E37" s="42"/>
      <c r="F37" s="42"/>
      <c r="G37" s="42"/>
      <c r="H37" s="42"/>
    </row>
    <row r="38" ht="15.75" customHeight="1">
      <c r="A38" s="41"/>
      <c r="B38" s="42"/>
      <c r="D38" s="42"/>
      <c r="E38" s="42"/>
      <c r="F38" s="42"/>
      <c r="G38" s="42"/>
      <c r="H38" s="42"/>
    </row>
    <row r="39" ht="15.75" customHeight="1">
      <c r="A39" s="41"/>
      <c r="B39" s="42"/>
      <c r="D39" s="42"/>
      <c r="E39" s="42"/>
      <c r="F39" s="42"/>
      <c r="G39" s="42"/>
      <c r="H39" s="42"/>
    </row>
    <row r="40" ht="15.75" customHeight="1">
      <c r="A40" s="41"/>
      <c r="B40" s="42"/>
      <c r="D40" s="42"/>
      <c r="E40" s="42"/>
      <c r="F40" s="42"/>
      <c r="G40" s="42"/>
      <c r="H40" s="42"/>
    </row>
    <row r="41" ht="15.75" customHeight="1">
      <c r="A41" s="41"/>
      <c r="B41" s="42"/>
      <c r="D41" s="42"/>
      <c r="E41" s="42"/>
      <c r="F41" s="42"/>
      <c r="G41" s="42"/>
      <c r="H41" s="42"/>
    </row>
    <row r="42" ht="15.75" customHeight="1">
      <c r="A42" s="41"/>
      <c r="B42" s="42"/>
      <c r="D42" s="42"/>
      <c r="E42" s="42"/>
      <c r="F42" s="42"/>
      <c r="G42" s="42"/>
      <c r="H42" s="42"/>
    </row>
    <row r="43" ht="15.75" customHeight="1">
      <c r="A43" s="41"/>
      <c r="B43" s="42"/>
      <c r="D43" s="42"/>
      <c r="E43" s="42"/>
      <c r="F43" s="42"/>
      <c r="G43" s="42"/>
      <c r="H43" s="42"/>
    </row>
    <row r="44" ht="15.75" customHeight="1">
      <c r="A44" s="41"/>
      <c r="B44" s="42"/>
      <c r="D44" s="42"/>
      <c r="E44" s="42"/>
      <c r="F44" s="42"/>
      <c r="G44" s="42"/>
      <c r="H44" s="42"/>
    </row>
    <row r="45" ht="15.75" customHeight="1">
      <c r="A45" s="41"/>
      <c r="B45" s="42"/>
      <c r="D45" s="42"/>
      <c r="E45" s="42"/>
      <c r="F45" s="42"/>
      <c r="G45" s="42"/>
      <c r="H45" s="42"/>
    </row>
    <row r="46" ht="15.75" customHeight="1">
      <c r="A46" s="41"/>
      <c r="B46" s="42"/>
      <c r="D46" s="42"/>
      <c r="E46" s="42"/>
      <c r="F46" s="42"/>
      <c r="G46" s="42"/>
      <c r="H46" s="42"/>
    </row>
    <row r="47" ht="15.75" customHeight="1">
      <c r="A47" s="41"/>
      <c r="B47" s="42"/>
      <c r="D47" s="42"/>
      <c r="E47" s="42"/>
      <c r="F47" s="42"/>
      <c r="G47" s="42"/>
      <c r="H47" s="42"/>
    </row>
    <row r="48" ht="15.75" customHeight="1">
      <c r="A48" s="41"/>
      <c r="B48" s="42"/>
      <c r="D48" s="42"/>
      <c r="E48" s="42"/>
      <c r="F48" s="42"/>
      <c r="G48" s="42"/>
      <c r="H48" s="42"/>
    </row>
    <row r="49" ht="15.75" customHeight="1">
      <c r="A49" s="41"/>
      <c r="B49" s="42"/>
      <c r="D49" s="42"/>
      <c r="E49" s="42"/>
      <c r="F49" s="42"/>
      <c r="G49" s="42"/>
      <c r="H49" s="42"/>
    </row>
    <row r="50" ht="15.75" customHeight="1">
      <c r="A50" s="41"/>
      <c r="B50" s="42"/>
      <c r="D50" s="42"/>
      <c r="E50" s="42"/>
      <c r="F50" s="42"/>
      <c r="G50" s="42"/>
      <c r="H50" s="42"/>
    </row>
    <row r="51" ht="15.75" customHeight="1">
      <c r="A51" s="41"/>
      <c r="B51" s="42"/>
      <c r="D51" s="42"/>
      <c r="E51" s="42"/>
      <c r="F51" s="42"/>
      <c r="G51" s="42"/>
      <c r="H51" s="42"/>
    </row>
    <row r="52" ht="15.75" customHeight="1">
      <c r="A52" s="41"/>
      <c r="B52" s="42"/>
      <c r="D52" s="42"/>
      <c r="E52" s="42"/>
      <c r="F52" s="42"/>
      <c r="G52" s="42"/>
      <c r="H52" s="42"/>
    </row>
    <row r="53" ht="15.75" customHeight="1">
      <c r="A53" s="41"/>
      <c r="B53" s="42"/>
      <c r="D53" s="42"/>
      <c r="E53" s="42"/>
      <c r="F53" s="42"/>
      <c r="G53" s="42"/>
      <c r="H53" s="42"/>
    </row>
    <row r="54" ht="15.75" customHeight="1">
      <c r="A54" s="41"/>
      <c r="B54" s="42"/>
      <c r="D54" s="42"/>
      <c r="E54" s="42"/>
      <c r="F54" s="42"/>
      <c r="G54" s="42"/>
      <c r="H54" s="42"/>
    </row>
    <row r="55" ht="15.75" customHeight="1">
      <c r="A55" s="41"/>
      <c r="B55" s="42"/>
      <c r="D55" s="42"/>
      <c r="E55" s="42"/>
      <c r="F55" s="42"/>
      <c r="G55" s="42"/>
      <c r="H55" s="42"/>
    </row>
    <row r="56" ht="15.75" customHeight="1">
      <c r="A56" s="41"/>
      <c r="B56" s="42"/>
      <c r="D56" s="42"/>
      <c r="E56" s="42"/>
      <c r="F56" s="42"/>
      <c r="G56" s="42"/>
      <c r="H56" s="42"/>
    </row>
    <row r="57" ht="15.75" customHeight="1">
      <c r="A57" s="41"/>
      <c r="B57" s="42"/>
      <c r="D57" s="42"/>
      <c r="E57" s="42"/>
      <c r="F57" s="42"/>
      <c r="G57" s="42"/>
      <c r="H57" s="42"/>
    </row>
    <row r="58" ht="15.75" customHeight="1">
      <c r="A58" s="41"/>
      <c r="B58" s="42"/>
      <c r="D58" s="42"/>
      <c r="E58" s="42"/>
      <c r="F58" s="42"/>
      <c r="G58" s="42"/>
      <c r="H58" s="42"/>
    </row>
    <row r="59" ht="15.75" customHeight="1">
      <c r="A59" s="41"/>
      <c r="B59" s="42"/>
      <c r="D59" s="42"/>
      <c r="E59" s="42"/>
      <c r="F59" s="42"/>
      <c r="G59" s="42"/>
      <c r="H59" s="42"/>
    </row>
    <row r="60" ht="15.75" customHeight="1">
      <c r="A60" s="41"/>
      <c r="B60" s="42"/>
      <c r="D60" s="42"/>
      <c r="E60" s="42"/>
      <c r="F60" s="42"/>
      <c r="G60" s="42"/>
      <c r="H60" s="42"/>
    </row>
    <row r="61" ht="15.75" customHeight="1">
      <c r="A61" s="41"/>
      <c r="B61" s="42"/>
      <c r="D61" s="42"/>
      <c r="E61" s="42"/>
      <c r="F61" s="42"/>
      <c r="G61" s="42"/>
      <c r="H61" s="42"/>
    </row>
    <row r="62" ht="15.75" customHeight="1">
      <c r="A62" s="41"/>
      <c r="B62" s="42"/>
      <c r="D62" s="42"/>
      <c r="E62" s="42"/>
      <c r="F62" s="42"/>
      <c r="G62" s="42"/>
      <c r="H62" s="42"/>
    </row>
    <row r="63" ht="15.75" customHeight="1">
      <c r="A63" s="41"/>
      <c r="B63" s="42"/>
      <c r="D63" s="42"/>
      <c r="E63" s="42"/>
      <c r="F63" s="42"/>
      <c r="G63" s="42"/>
      <c r="H63" s="42"/>
    </row>
    <row r="64" ht="15.75" customHeight="1">
      <c r="A64" s="41"/>
      <c r="B64" s="42"/>
      <c r="D64" s="42"/>
      <c r="E64" s="42"/>
      <c r="F64" s="42"/>
      <c r="G64" s="42"/>
      <c r="H64" s="42"/>
    </row>
    <row r="65" ht="15.75" customHeight="1">
      <c r="A65" s="41"/>
      <c r="B65" s="42"/>
      <c r="D65" s="42"/>
      <c r="E65" s="42"/>
      <c r="F65" s="42"/>
      <c r="G65" s="42"/>
      <c r="H65" s="42"/>
    </row>
    <row r="66" ht="15.75" customHeight="1">
      <c r="A66" s="41"/>
      <c r="B66" s="42"/>
      <c r="D66" s="42"/>
      <c r="E66" s="42"/>
      <c r="F66" s="42"/>
      <c r="G66" s="42"/>
      <c r="H66" s="42"/>
    </row>
    <row r="67" ht="15.75" customHeight="1">
      <c r="A67" s="41"/>
      <c r="B67" s="42"/>
      <c r="D67" s="42"/>
      <c r="E67" s="42"/>
      <c r="F67" s="42"/>
      <c r="G67" s="42"/>
      <c r="H67" s="42"/>
    </row>
    <row r="68" ht="15.75" customHeight="1">
      <c r="A68" s="41"/>
      <c r="B68" s="42"/>
      <c r="D68" s="42"/>
      <c r="E68" s="42"/>
      <c r="F68" s="42"/>
      <c r="G68" s="42"/>
      <c r="H68" s="42"/>
    </row>
    <row r="69" ht="15.75" customHeight="1">
      <c r="A69" s="41"/>
      <c r="B69" s="42"/>
      <c r="D69" s="42"/>
      <c r="E69" s="42"/>
      <c r="F69" s="42"/>
      <c r="G69" s="42"/>
      <c r="H69" s="42"/>
    </row>
    <row r="70" ht="15.75" customHeight="1">
      <c r="A70" s="41"/>
      <c r="B70" s="42"/>
      <c r="D70" s="42"/>
      <c r="E70" s="42"/>
      <c r="F70" s="42"/>
      <c r="G70" s="42"/>
      <c r="H70" s="42"/>
    </row>
    <row r="71" ht="15.75" customHeight="1">
      <c r="A71" s="41"/>
      <c r="B71" s="42"/>
      <c r="D71" s="42"/>
      <c r="E71" s="42"/>
      <c r="F71" s="42"/>
      <c r="G71" s="42"/>
      <c r="H71" s="42"/>
    </row>
    <row r="72" ht="15.75" customHeight="1">
      <c r="A72" s="41"/>
      <c r="B72" s="42"/>
      <c r="D72" s="42"/>
      <c r="E72" s="42"/>
      <c r="F72" s="42"/>
      <c r="G72" s="42"/>
      <c r="H72" s="42"/>
    </row>
    <row r="73" ht="15.75" customHeight="1">
      <c r="A73" s="41"/>
      <c r="B73" s="42"/>
      <c r="D73" s="42"/>
      <c r="E73" s="42"/>
      <c r="F73" s="42"/>
      <c r="G73" s="42"/>
      <c r="H73" s="42"/>
    </row>
    <row r="74" ht="15.75" customHeight="1">
      <c r="A74" s="41"/>
      <c r="B74" s="42"/>
      <c r="D74" s="42"/>
      <c r="E74" s="42"/>
      <c r="F74" s="42"/>
      <c r="G74" s="42"/>
      <c r="H74" s="42"/>
    </row>
    <row r="75" ht="15.75" customHeight="1">
      <c r="A75" s="41"/>
      <c r="B75" s="42"/>
      <c r="D75" s="42"/>
      <c r="E75" s="42"/>
      <c r="F75" s="42"/>
      <c r="G75" s="42"/>
      <c r="H75" s="42"/>
    </row>
    <row r="76" ht="15.75" customHeight="1">
      <c r="A76" s="41"/>
      <c r="B76" s="42"/>
      <c r="D76" s="42"/>
      <c r="E76" s="42"/>
      <c r="F76" s="42"/>
      <c r="G76" s="42"/>
      <c r="H76" s="42"/>
    </row>
    <row r="77" ht="15.75" customHeight="1">
      <c r="A77" s="41"/>
      <c r="B77" s="42"/>
      <c r="D77" s="42"/>
      <c r="E77" s="42"/>
      <c r="F77" s="42"/>
      <c r="G77" s="42"/>
      <c r="H77" s="42"/>
    </row>
    <row r="78" ht="15.75" customHeight="1">
      <c r="A78" s="41"/>
      <c r="B78" s="42"/>
      <c r="D78" s="42"/>
      <c r="E78" s="42"/>
      <c r="F78" s="42"/>
      <c r="G78" s="42"/>
      <c r="H78" s="42"/>
    </row>
    <row r="79" ht="15.75" customHeight="1">
      <c r="A79" s="41"/>
      <c r="B79" s="42"/>
      <c r="D79" s="42"/>
      <c r="E79" s="42"/>
      <c r="F79" s="42"/>
      <c r="G79" s="42"/>
      <c r="H79" s="42"/>
    </row>
    <row r="80" ht="15.75" customHeight="1">
      <c r="A80" s="41"/>
      <c r="B80" s="42"/>
      <c r="D80" s="42"/>
      <c r="E80" s="42"/>
      <c r="F80" s="42"/>
      <c r="G80" s="42"/>
      <c r="H80" s="42"/>
    </row>
    <row r="81" ht="15.75" customHeight="1">
      <c r="A81" s="41"/>
      <c r="B81" s="42"/>
      <c r="D81" s="42"/>
      <c r="E81" s="42"/>
      <c r="F81" s="42"/>
      <c r="G81" s="42"/>
      <c r="H81" s="42"/>
    </row>
    <row r="82" ht="15.75" customHeight="1">
      <c r="A82" s="41"/>
      <c r="B82" s="42"/>
      <c r="D82" s="42"/>
      <c r="E82" s="42"/>
      <c r="F82" s="42"/>
      <c r="G82" s="42"/>
      <c r="H82" s="42"/>
    </row>
    <row r="83" ht="15.75" customHeight="1">
      <c r="A83" s="41"/>
      <c r="B83" s="42"/>
      <c r="D83" s="42"/>
      <c r="E83" s="42"/>
      <c r="F83" s="42"/>
      <c r="G83" s="42"/>
      <c r="H83" s="42"/>
    </row>
    <row r="84" ht="15.75" customHeight="1">
      <c r="A84" s="41"/>
      <c r="B84" s="42"/>
      <c r="D84" s="42"/>
      <c r="E84" s="42"/>
      <c r="F84" s="42"/>
      <c r="G84" s="42"/>
      <c r="H84" s="42"/>
    </row>
    <row r="85" ht="15.75" customHeight="1">
      <c r="A85" s="41"/>
      <c r="B85" s="42"/>
      <c r="D85" s="42"/>
      <c r="E85" s="42"/>
      <c r="F85" s="42"/>
      <c r="G85" s="42"/>
      <c r="H85" s="42"/>
    </row>
    <row r="86" ht="15.75" customHeight="1">
      <c r="A86" s="41"/>
      <c r="B86" s="42"/>
      <c r="D86" s="42"/>
      <c r="E86" s="42"/>
      <c r="F86" s="42"/>
      <c r="G86" s="42"/>
      <c r="H86" s="42"/>
    </row>
    <row r="87" ht="15.75" customHeight="1">
      <c r="A87" s="41"/>
      <c r="B87" s="42"/>
      <c r="D87" s="42"/>
      <c r="E87" s="42"/>
      <c r="F87" s="42"/>
      <c r="G87" s="42"/>
      <c r="H87" s="42"/>
    </row>
    <row r="88" ht="15.75" customHeight="1">
      <c r="A88" s="41"/>
      <c r="B88" s="42"/>
      <c r="D88" s="42"/>
      <c r="E88" s="42"/>
      <c r="F88" s="42"/>
      <c r="G88" s="42"/>
      <c r="H88" s="42"/>
    </row>
    <row r="89" ht="15.75" customHeight="1">
      <c r="A89" s="41"/>
      <c r="B89" s="42"/>
      <c r="D89" s="42"/>
      <c r="E89" s="42"/>
      <c r="F89" s="42"/>
      <c r="G89" s="42"/>
      <c r="H89" s="42"/>
    </row>
    <row r="90" ht="15.75" customHeight="1">
      <c r="A90" s="41"/>
      <c r="B90" s="42"/>
      <c r="D90" s="42"/>
      <c r="E90" s="42"/>
      <c r="F90" s="42"/>
      <c r="G90" s="42"/>
      <c r="H90" s="42"/>
    </row>
    <row r="91" ht="15.75" customHeight="1">
      <c r="A91" s="41"/>
      <c r="B91" s="42"/>
      <c r="D91" s="42"/>
      <c r="E91" s="42"/>
      <c r="F91" s="42"/>
      <c r="G91" s="42"/>
      <c r="H91" s="42"/>
    </row>
    <row r="92" ht="15.75" customHeight="1">
      <c r="A92" s="41"/>
      <c r="B92" s="42"/>
      <c r="D92" s="42"/>
      <c r="E92" s="42"/>
      <c r="F92" s="42"/>
      <c r="G92" s="42"/>
      <c r="H92" s="42"/>
    </row>
    <row r="93" ht="15.75" customHeight="1">
      <c r="A93" s="41"/>
      <c r="B93" s="42"/>
      <c r="D93" s="42"/>
      <c r="E93" s="42"/>
      <c r="F93" s="42"/>
      <c r="G93" s="42"/>
      <c r="H93" s="42"/>
    </row>
    <row r="94" ht="15.75" customHeight="1">
      <c r="A94" s="41"/>
      <c r="B94" s="42"/>
      <c r="D94" s="42"/>
      <c r="E94" s="42"/>
      <c r="F94" s="42"/>
      <c r="G94" s="42"/>
      <c r="H94" s="42"/>
    </row>
    <row r="95" ht="15.75" customHeight="1">
      <c r="A95" s="41"/>
      <c r="B95" s="42"/>
      <c r="D95" s="42"/>
      <c r="E95" s="42"/>
      <c r="F95" s="42"/>
      <c r="G95" s="42"/>
      <c r="H95" s="42"/>
    </row>
    <row r="96" ht="15.75" customHeight="1">
      <c r="A96" s="41"/>
      <c r="B96" s="42"/>
      <c r="D96" s="42"/>
      <c r="E96" s="42"/>
      <c r="F96" s="42"/>
      <c r="G96" s="42"/>
      <c r="H96" s="42"/>
    </row>
    <row r="97" ht="15.75" customHeight="1">
      <c r="A97" s="41"/>
      <c r="B97" s="42"/>
      <c r="D97" s="42"/>
      <c r="E97" s="42"/>
      <c r="F97" s="42"/>
      <c r="G97" s="42"/>
      <c r="H97" s="42"/>
    </row>
    <row r="98" ht="15.75" customHeight="1">
      <c r="A98" s="41"/>
      <c r="B98" s="42"/>
      <c r="D98" s="42"/>
      <c r="E98" s="42"/>
      <c r="F98" s="42"/>
      <c r="G98" s="42"/>
      <c r="H98" s="42"/>
    </row>
    <row r="99" ht="15.75" customHeight="1">
      <c r="A99" s="41"/>
      <c r="B99" s="42"/>
      <c r="D99" s="42"/>
      <c r="E99" s="42"/>
      <c r="F99" s="42"/>
      <c r="G99" s="42"/>
      <c r="H99" s="42"/>
    </row>
    <row r="100" ht="15.75" customHeight="1">
      <c r="A100" s="41"/>
      <c r="B100" s="42"/>
      <c r="D100" s="42"/>
      <c r="E100" s="42"/>
      <c r="F100" s="42"/>
      <c r="G100" s="42"/>
      <c r="H100" s="42"/>
    </row>
    <row r="101" ht="15.75" customHeight="1">
      <c r="A101" s="41"/>
      <c r="B101" s="42"/>
      <c r="D101" s="42"/>
      <c r="E101" s="42"/>
      <c r="F101" s="42"/>
      <c r="G101" s="42"/>
      <c r="H101" s="42"/>
    </row>
    <row r="102" ht="15.75" customHeight="1">
      <c r="A102" s="41"/>
      <c r="B102" s="42"/>
      <c r="D102" s="42"/>
      <c r="E102" s="42"/>
      <c r="F102" s="42"/>
      <c r="G102" s="42"/>
      <c r="H102" s="42"/>
    </row>
    <row r="103" ht="15.75" customHeight="1">
      <c r="A103" s="41"/>
      <c r="B103" s="42"/>
      <c r="D103" s="42"/>
      <c r="E103" s="42"/>
      <c r="F103" s="42"/>
      <c r="G103" s="42"/>
      <c r="H103" s="42"/>
    </row>
    <row r="104" ht="15.75" customHeight="1">
      <c r="A104" s="41"/>
      <c r="B104" s="42"/>
      <c r="D104" s="42"/>
      <c r="E104" s="42"/>
      <c r="F104" s="42"/>
      <c r="G104" s="42"/>
      <c r="H104" s="42"/>
    </row>
    <row r="105" ht="15.75" customHeight="1">
      <c r="A105" s="41"/>
      <c r="B105" s="42"/>
      <c r="D105" s="42"/>
      <c r="E105" s="42"/>
      <c r="F105" s="42"/>
      <c r="G105" s="42"/>
      <c r="H105" s="42"/>
    </row>
    <row r="106" ht="15.75" customHeight="1">
      <c r="A106" s="41"/>
      <c r="B106" s="42"/>
      <c r="D106" s="42"/>
      <c r="E106" s="42"/>
      <c r="F106" s="42"/>
      <c r="G106" s="42"/>
      <c r="H106" s="42"/>
    </row>
    <row r="107" ht="15.75" customHeight="1">
      <c r="A107" s="41"/>
      <c r="B107" s="42"/>
      <c r="D107" s="42"/>
      <c r="E107" s="42"/>
      <c r="F107" s="42"/>
      <c r="G107" s="42"/>
      <c r="H107" s="42"/>
    </row>
    <row r="108" ht="15.75" customHeight="1">
      <c r="A108" s="41"/>
      <c r="B108" s="42"/>
      <c r="D108" s="42"/>
      <c r="E108" s="42"/>
      <c r="F108" s="42"/>
      <c r="G108" s="42"/>
      <c r="H108" s="42"/>
    </row>
    <row r="109" ht="15.75" customHeight="1">
      <c r="A109" s="41"/>
      <c r="B109" s="42"/>
      <c r="D109" s="42"/>
      <c r="E109" s="42"/>
      <c r="F109" s="42"/>
      <c r="G109" s="42"/>
      <c r="H109" s="42"/>
    </row>
    <row r="110" ht="15.75" customHeight="1">
      <c r="A110" s="41"/>
      <c r="B110" s="42"/>
      <c r="D110" s="42"/>
      <c r="E110" s="42"/>
      <c r="F110" s="42"/>
      <c r="G110" s="42"/>
      <c r="H110" s="42"/>
    </row>
    <row r="111" ht="15.75" customHeight="1">
      <c r="A111" s="41"/>
      <c r="B111" s="42"/>
      <c r="D111" s="42"/>
      <c r="E111" s="42"/>
      <c r="F111" s="42"/>
      <c r="G111" s="42"/>
      <c r="H111" s="42"/>
    </row>
    <row r="112" ht="15.75" customHeight="1">
      <c r="A112" s="41"/>
      <c r="B112" s="42"/>
      <c r="D112" s="42"/>
      <c r="E112" s="42"/>
      <c r="F112" s="42"/>
      <c r="G112" s="42"/>
      <c r="H112" s="42"/>
    </row>
    <row r="113" ht="15.75" customHeight="1">
      <c r="A113" s="41"/>
      <c r="B113" s="42"/>
      <c r="D113" s="42"/>
      <c r="E113" s="42"/>
      <c r="F113" s="42"/>
      <c r="G113" s="42"/>
      <c r="H113" s="42"/>
    </row>
    <row r="114" ht="15.75" customHeight="1">
      <c r="A114" s="41"/>
      <c r="B114" s="42"/>
      <c r="D114" s="42"/>
      <c r="E114" s="42"/>
      <c r="F114" s="42"/>
      <c r="G114" s="42"/>
      <c r="H114" s="42"/>
    </row>
    <row r="115" ht="15.75" customHeight="1">
      <c r="A115" s="41"/>
      <c r="B115" s="42"/>
      <c r="D115" s="42"/>
      <c r="E115" s="42"/>
      <c r="F115" s="42"/>
      <c r="G115" s="42"/>
      <c r="H115" s="42"/>
    </row>
    <row r="116" ht="15.75" customHeight="1">
      <c r="A116" s="41"/>
      <c r="B116" s="42"/>
      <c r="D116" s="42"/>
      <c r="E116" s="42"/>
      <c r="F116" s="42"/>
      <c r="G116" s="42"/>
      <c r="H116" s="42"/>
    </row>
    <row r="117" ht="15.75" customHeight="1">
      <c r="A117" s="41"/>
      <c r="B117" s="42"/>
      <c r="D117" s="42"/>
      <c r="E117" s="42"/>
      <c r="F117" s="42"/>
      <c r="G117" s="42"/>
      <c r="H117" s="42"/>
    </row>
    <row r="118" ht="15.75" customHeight="1">
      <c r="A118" s="41"/>
      <c r="B118" s="42"/>
      <c r="D118" s="42"/>
      <c r="E118" s="42"/>
      <c r="F118" s="42"/>
      <c r="G118" s="42"/>
      <c r="H118" s="42"/>
    </row>
    <row r="119" ht="15.75" customHeight="1">
      <c r="A119" s="41"/>
      <c r="B119" s="42"/>
      <c r="D119" s="42"/>
      <c r="E119" s="42"/>
      <c r="F119" s="42"/>
      <c r="G119" s="42"/>
      <c r="H119" s="42"/>
    </row>
    <row r="120" ht="15.75" customHeight="1">
      <c r="A120" s="41"/>
      <c r="B120" s="42"/>
      <c r="D120" s="42"/>
      <c r="E120" s="42"/>
      <c r="F120" s="42"/>
      <c r="G120" s="42"/>
      <c r="H120" s="42"/>
    </row>
    <row r="121" ht="15.75" customHeight="1">
      <c r="A121" s="41"/>
      <c r="B121" s="42"/>
      <c r="D121" s="42"/>
      <c r="E121" s="42"/>
      <c r="F121" s="42"/>
      <c r="G121" s="42"/>
      <c r="H121" s="42"/>
    </row>
    <row r="122" ht="15.75" customHeight="1">
      <c r="A122" s="41"/>
      <c r="B122" s="42"/>
      <c r="D122" s="42"/>
      <c r="E122" s="42"/>
      <c r="F122" s="42"/>
      <c r="G122" s="42"/>
      <c r="H122" s="42"/>
    </row>
    <row r="123" ht="15.75" customHeight="1">
      <c r="A123" s="41"/>
      <c r="B123" s="42"/>
      <c r="D123" s="42"/>
      <c r="E123" s="42"/>
      <c r="F123" s="42"/>
      <c r="G123" s="42"/>
      <c r="H123" s="42"/>
    </row>
    <row r="124" ht="15.75" customHeight="1">
      <c r="A124" s="41"/>
      <c r="B124" s="42"/>
      <c r="D124" s="42"/>
      <c r="E124" s="42"/>
      <c r="F124" s="42"/>
      <c r="G124" s="42"/>
      <c r="H124" s="42"/>
    </row>
    <row r="125" ht="15.75" customHeight="1">
      <c r="A125" s="41"/>
      <c r="B125" s="42"/>
      <c r="D125" s="42"/>
      <c r="E125" s="42"/>
      <c r="F125" s="42"/>
      <c r="G125" s="42"/>
      <c r="H125" s="42"/>
    </row>
    <row r="126" ht="15.75" customHeight="1">
      <c r="A126" s="41"/>
      <c r="B126" s="42"/>
      <c r="D126" s="42"/>
      <c r="E126" s="42"/>
      <c r="F126" s="42"/>
      <c r="G126" s="42"/>
      <c r="H126" s="42"/>
    </row>
    <row r="127" ht="15.75" customHeight="1">
      <c r="A127" s="41"/>
      <c r="B127" s="42"/>
      <c r="D127" s="42"/>
      <c r="E127" s="42"/>
      <c r="F127" s="42"/>
      <c r="G127" s="42"/>
      <c r="H127" s="42"/>
    </row>
    <row r="128" ht="15.75" customHeight="1">
      <c r="A128" s="41"/>
      <c r="B128" s="42"/>
      <c r="D128" s="42"/>
      <c r="E128" s="42"/>
      <c r="F128" s="42"/>
      <c r="G128" s="42"/>
      <c r="H128" s="42"/>
    </row>
    <row r="129" ht="15.75" customHeight="1">
      <c r="A129" s="41"/>
      <c r="B129" s="42"/>
      <c r="D129" s="42"/>
      <c r="E129" s="42"/>
      <c r="F129" s="42"/>
      <c r="G129" s="42"/>
      <c r="H129" s="42"/>
    </row>
    <row r="130" ht="15.75" customHeight="1">
      <c r="A130" s="41"/>
      <c r="B130" s="42"/>
      <c r="D130" s="42"/>
      <c r="E130" s="42"/>
      <c r="F130" s="42"/>
      <c r="G130" s="42"/>
      <c r="H130" s="42"/>
    </row>
    <row r="131" ht="15.75" customHeight="1">
      <c r="A131" s="41"/>
      <c r="B131" s="42"/>
      <c r="D131" s="42"/>
      <c r="E131" s="42"/>
      <c r="F131" s="42"/>
      <c r="G131" s="42"/>
      <c r="H131" s="42"/>
    </row>
    <row r="132" ht="15.75" customHeight="1">
      <c r="A132" s="41"/>
      <c r="B132" s="42"/>
      <c r="D132" s="42"/>
      <c r="E132" s="42"/>
      <c r="F132" s="42"/>
      <c r="G132" s="42"/>
      <c r="H132" s="42"/>
    </row>
    <row r="133" ht="15.75" customHeight="1">
      <c r="A133" s="41"/>
      <c r="B133" s="42"/>
      <c r="D133" s="42"/>
      <c r="E133" s="42"/>
      <c r="F133" s="42"/>
      <c r="G133" s="42"/>
      <c r="H133" s="42"/>
    </row>
    <row r="134" ht="15.75" customHeight="1">
      <c r="A134" s="41"/>
      <c r="B134" s="42"/>
      <c r="D134" s="42"/>
      <c r="E134" s="42"/>
      <c r="F134" s="42"/>
      <c r="G134" s="42"/>
      <c r="H134" s="42"/>
    </row>
    <row r="135" ht="15.75" customHeight="1">
      <c r="A135" s="41"/>
      <c r="B135" s="42"/>
      <c r="D135" s="42"/>
      <c r="E135" s="42"/>
      <c r="F135" s="42"/>
      <c r="G135" s="42"/>
      <c r="H135" s="42"/>
    </row>
    <row r="136" ht="15.75" customHeight="1">
      <c r="A136" s="41"/>
      <c r="B136" s="42"/>
      <c r="D136" s="42"/>
      <c r="E136" s="42"/>
      <c r="F136" s="42"/>
      <c r="G136" s="42"/>
      <c r="H136" s="42"/>
    </row>
    <row r="137" ht="15.75" customHeight="1">
      <c r="A137" s="41"/>
      <c r="B137" s="42"/>
      <c r="D137" s="42"/>
      <c r="E137" s="42"/>
      <c r="F137" s="42"/>
      <c r="G137" s="42"/>
      <c r="H137" s="42"/>
    </row>
    <row r="138" ht="15.75" customHeight="1">
      <c r="A138" s="41"/>
      <c r="B138" s="42"/>
      <c r="D138" s="42"/>
      <c r="E138" s="42"/>
      <c r="F138" s="42"/>
      <c r="G138" s="42"/>
      <c r="H138" s="42"/>
    </row>
    <row r="139" ht="15.75" customHeight="1">
      <c r="A139" s="41"/>
      <c r="B139" s="42"/>
      <c r="D139" s="42"/>
      <c r="E139" s="42"/>
      <c r="F139" s="42"/>
      <c r="G139" s="42"/>
      <c r="H139" s="42"/>
    </row>
    <row r="140" ht="15.75" customHeight="1">
      <c r="A140" s="41"/>
      <c r="B140" s="42"/>
      <c r="D140" s="42"/>
      <c r="E140" s="42"/>
      <c r="F140" s="42"/>
      <c r="G140" s="42"/>
      <c r="H140" s="42"/>
    </row>
    <row r="141" ht="15.75" customHeight="1">
      <c r="A141" s="41"/>
      <c r="B141" s="42"/>
      <c r="D141" s="42"/>
      <c r="E141" s="42"/>
      <c r="F141" s="42"/>
      <c r="G141" s="42"/>
      <c r="H141" s="42"/>
    </row>
    <row r="142" ht="15.75" customHeight="1">
      <c r="A142" s="41"/>
      <c r="B142" s="42"/>
      <c r="D142" s="42"/>
      <c r="E142" s="42"/>
      <c r="F142" s="42"/>
      <c r="G142" s="42"/>
      <c r="H142" s="42"/>
    </row>
    <row r="143" ht="15.75" customHeight="1">
      <c r="A143" s="41"/>
      <c r="B143" s="42"/>
      <c r="D143" s="42"/>
      <c r="E143" s="42"/>
      <c r="F143" s="42"/>
      <c r="G143" s="42"/>
      <c r="H143" s="42"/>
    </row>
    <row r="144" ht="15.75" customHeight="1">
      <c r="A144" s="41"/>
      <c r="B144" s="42"/>
      <c r="D144" s="42"/>
      <c r="E144" s="42"/>
      <c r="F144" s="42"/>
      <c r="G144" s="42"/>
      <c r="H144" s="42"/>
    </row>
    <row r="145" ht="15.75" customHeight="1">
      <c r="A145" s="41"/>
      <c r="B145" s="42"/>
      <c r="D145" s="42"/>
      <c r="E145" s="42"/>
      <c r="F145" s="42"/>
      <c r="G145" s="42"/>
      <c r="H145" s="42"/>
    </row>
    <row r="146" ht="15.75" customHeight="1">
      <c r="A146" s="41"/>
      <c r="B146" s="42"/>
      <c r="D146" s="42"/>
      <c r="E146" s="42"/>
      <c r="F146" s="42"/>
      <c r="G146" s="42"/>
      <c r="H146" s="42"/>
    </row>
    <row r="147" ht="15.75" customHeight="1">
      <c r="A147" s="41"/>
      <c r="B147" s="42"/>
      <c r="D147" s="42"/>
      <c r="E147" s="42"/>
      <c r="F147" s="42"/>
      <c r="G147" s="42"/>
      <c r="H147" s="42"/>
    </row>
    <row r="148" ht="15.75" customHeight="1">
      <c r="A148" s="41"/>
      <c r="B148" s="42"/>
      <c r="D148" s="42"/>
      <c r="E148" s="42"/>
      <c r="F148" s="42"/>
      <c r="G148" s="42"/>
      <c r="H148" s="42"/>
    </row>
    <row r="149" ht="15.75" customHeight="1">
      <c r="A149" s="41"/>
      <c r="B149" s="42"/>
      <c r="D149" s="42"/>
      <c r="E149" s="42"/>
      <c r="F149" s="42"/>
      <c r="G149" s="42"/>
      <c r="H149" s="42"/>
    </row>
    <row r="150" ht="15.75" customHeight="1">
      <c r="A150" s="41"/>
      <c r="B150" s="42"/>
      <c r="D150" s="42"/>
      <c r="E150" s="42"/>
      <c r="F150" s="42"/>
      <c r="G150" s="42"/>
      <c r="H150" s="42"/>
    </row>
    <row r="151" ht="15.75" customHeight="1">
      <c r="A151" s="41"/>
      <c r="B151" s="42"/>
      <c r="D151" s="42"/>
      <c r="E151" s="42"/>
      <c r="F151" s="42"/>
      <c r="G151" s="42"/>
      <c r="H151" s="42"/>
    </row>
    <row r="152" ht="15.75" customHeight="1">
      <c r="A152" s="41"/>
      <c r="B152" s="42"/>
      <c r="D152" s="42"/>
      <c r="E152" s="42"/>
      <c r="F152" s="42"/>
      <c r="G152" s="42"/>
      <c r="H152" s="42"/>
    </row>
    <row r="153" ht="15.75" customHeight="1">
      <c r="A153" s="41"/>
      <c r="B153" s="42"/>
      <c r="D153" s="42"/>
      <c r="E153" s="42"/>
      <c r="F153" s="42"/>
      <c r="G153" s="42"/>
      <c r="H153" s="42"/>
    </row>
    <row r="154" ht="15.75" customHeight="1">
      <c r="A154" s="41"/>
      <c r="B154" s="42"/>
      <c r="D154" s="42"/>
      <c r="E154" s="42"/>
      <c r="F154" s="42"/>
      <c r="G154" s="42"/>
      <c r="H154" s="42"/>
    </row>
    <row r="155" ht="15.75" customHeight="1">
      <c r="A155" s="41"/>
      <c r="B155" s="42"/>
      <c r="D155" s="42"/>
      <c r="E155" s="42"/>
      <c r="F155" s="42"/>
      <c r="G155" s="42"/>
      <c r="H155" s="42"/>
    </row>
    <row r="156" ht="15.75" customHeight="1">
      <c r="A156" s="41"/>
      <c r="B156" s="42"/>
      <c r="D156" s="42"/>
      <c r="E156" s="42"/>
      <c r="F156" s="42"/>
      <c r="G156" s="42"/>
      <c r="H156" s="42"/>
    </row>
    <row r="157" ht="15.75" customHeight="1">
      <c r="A157" s="41"/>
      <c r="B157" s="42"/>
      <c r="D157" s="42"/>
      <c r="E157" s="42"/>
      <c r="F157" s="42"/>
      <c r="G157" s="42"/>
      <c r="H157" s="42"/>
    </row>
    <row r="158" ht="15.75" customHeight="1">
      <c r="A158" s="41"/>
      <c r="B158" s="42"/>
      <c r="D158" s="42"/>
      <c r="E158" s="42"/>
      <c r="F158" s="42"/>
      <c r="G158" s="42"/>
      <c r="H158" s="42"/>
    </row>
    <row r="159" ht="15.75" customHeight="1">
      <c r="A159" s="41"/>
      <c r="B159" s="42"/>
      <c r="D159" s="42"/>
      <c r="E159" s="42"/>
      <c r="F159" s="42"/>
      <c r="G159" s="42"/>
      <c r="H159" s="42"/>
    </row>
    <row r="160" ht="15.75" customHeight="1">
      <c r="A160" s="41"/>
      <c r="B160" s="42"/>
      <c r="D160" s="42"/>
      <c r="E160" s="42"/>
      <c r="F160" s="42"/>
      <c r="G160" s="42"/>
      <c r="H160" s="42"/>
    </row>
    <row r="161" ht="15.75" customHeight="1">
      <c r="A161" s="41"/>
      <c r="B161" s="42"/>
      <c r="D161" s="42"/>
      <c r="E161" s="42"/>
      <c r="F161" s="42"/>
      <c r="G161" s="42"/>
      <c r="H161" s="42"/>
    </row>
    <row r="162" ht="15.75" customHeight="1">
      <c r="A162" s="41"/>
      <c r="B162" s="42"/>
      <c r="D162" s="42"/>
      <c r="E162" s="42"/>
      <c r="F162" s="42"/>
      <c r="G162" s="42"/>
      <c r="H162" s="42"/>
    </row>
    <row r="163" ht="15.75" customHeight="1">
      <c r="A163" s="41"/>
      <c r="B163" s="42"/>
      <c r="D163" s="42"/>
      <c r="E163" s="42"/>
      <c r="F163" s="42"/>
      <c r="G163" s="42"/>
      <c r="H163" s="42"/>
    </row>
    <row r="164" ht="15.75" customHeight="1">
      <c r="A164" s="41"/>
      <c r="B164" s="42"/>
      <c r="D164" s="42"/>
      <c r="E164" s="42"/>
      <c r="F164" s="42"/>
      <c r="G164" s="42"/>
      <c r="H164" s="42"/>
    </row>
    <row r="165" ht="15.75" customHeight="1">
      <c r="A165" s="41"/>
      <c r="B165" s="42"/>
      <c r="D165" s="42"/>
      <c r="E165" s="42"/>
      <c r="F165" s="42"/>
      <c r="G165" s="42"/>
      <c r="H165" s="42"/>
    </row>
    <row r="166" ht="15.75" customHeight="1">
      <c r="A166" s="41"/>
      <c r="B166" s="42"/>
      <c r="D166" s="42"/>
      <c r="E166" s="42"/>
      <c r="F166" s="42"/>
      <c r="G166" s="42"/>
      <c r="H166" s="42"/>
    </row>
    <row r="167" ht="15.75" customHeight="1">
      <c r="A167" s="41"/>
      <c r="B167" s="42"/>
      <c r="D167" s="42"/>
      <c r="E167" s="42"/>
      <c r="F167" s="42"/>
      <c r="G167" s="42"/>
      <c r="H167" s="42"/>
    </row>
    <row r="168" ht="15.75" customHeight="1">
      <c r="A168" s="41"/>
      <c r="B168" s="42"/>
      <c r="D168" s="42"/>
      <c r="E168" s="42"/>
      <c r="F168" s="42"/>
      <c r="G168" s="42"/>
      <c r="H168" s="42"/>
    </row>
    <row r="169" ht="15.75" customHeight="1">
      <c r="A169" s="41"/>
      <c r="B169" s="42"/>
      <c r="D169" s="42"/>
      <c r="E169" s="42"/>
      <c r="F169" s="42"/>
      <c r="G169" s="42"/>
      <c r="H169" s="42"/>
    </row>
    <row r="170" ht="15.75" customHeight="1">
      <c r="A170" s="41"/>
      <c r="B170" s="42"/>
      <c r="D170" s="42"/>
      <c r="E170" s="42"/>
      <c r="F170" s="42"/>
      <c r="G170" s="42"/>
      <c r="H170" s="42"/>
    </row>
    <row r="171" ht="15.75" customHeight="1">
      <c r="A171" s="41"/>
      <c r="B171" s="42"/>
      <c r="D171" s="42"/>
      <c r="E171" s="42"/>
      <c r="F171" s="42"/>
      <c r="G171" s="42"/>
      <c r="H171" s="42"/>
    </row>
    <row r="172" ht="15.75" customHeight="1">
      <c r="A172" s="41"/>
      <c r="B172" s="42"/>
      <c r="D172" s="42"/>
      <c r="E172" s="42"/>
      <c r="F172" s="42"/>
      <c r="G172" s="42"/>
      <c r="H172" s="42"/>
    </row>
    <row r="173" ht="15.75" customHeight="1">
      <c r="A173" s="41"/>
      <c r="B173" s="42"/>
      <c r="D173" s="42"/>
      <c r="E173" s="42"/>
      <c r="F173" s="42"/>
      <c r="G173" s="42"/>
      <c r="H173" s="42"/>
    </row>
    <row r="174" ht="15.75" customHeight="1">
      <c r="A174" s="41"/>
      <c r="B174" s="42"/>
      <c r="D174" s="42"/>
      <c r="E174" s="42"/>
      <c r="F174" s="42"/>
      <c r="G174" s="42"/>
      <c r="H174" s="42"/>
    </row>
    <row r="175" ht="15.75" customHeight="1">
      <c r="A175" s="41"/>
      <c r="B175" s="42"/>
      <c r="D175" s="42"/>
      <c r="E175" s="42"/>
      <c r="F175" s="42"/>
      <c r="G175" s="42"/>
      <c r="H175" s="42"/>
    </row>
    <row r="176" ht="15.75" customHeight="1">
      <c r="A176" s="41"/>
      <c r="B176" s="42"/>
      <c r="D176" s="42"/>
      <c r="E176" s="42"/>
      <c r="F176" s="42"/>
      <c r="G176" s="42"/>
      <c r="H176" s="42"/>
    </row>
    <row r="177" ht="15.75" customHeight="1">
      <c r="A177" s="41"/>
      <c r="B177" s="42"/>
      <c r="D177" s="42"/>
      <c r="E177" s="42"/>
      <c r="F177" s="42"/>
      <c r="G177" s="42"/>
      <c r="H177" s="42"/>
    </row>
    <row r="178" ht="15.75" customHeight="1">
      <c r="A178" s="41"/>
      <c r="B178" s="42"/>
      <c r="D178" s="42"/>
      <c r="E178" s="42"/>
      <c r="F178" s="42"/>
      <c r="G178" s="42"/>
      <c r="H178" s="42"/>
    </row>
    <row r="179" ht="15.75" customHeight="1">
      <c r="A179" s="41"/>
      <c r="B179" s="42"/>
      <c r="D179" s="42"/>
      <c r="E179" s="42"/>
      <c r="F179" s="42"/>
      <c r="G179" s="42"/>
      <c r="H179" s="42"/>
    </row>
    <row r="180" ht="15.75" customHeight="1">
      <c r="A180" s="41"/>
      <c r="B180" s="42"/>
      <c r="D180" s="42"/>
      <c r="E180" s="42"/>
      <c r="F180" s="42"/>
      <c r="G180" s="42"/>
      <c r="H180" s="42"/>
    </row>
    <row r="181" ht="15.75" customHeight="1">
      <c r="A181" s="41"/>
      <c r="B181" s="42"/>
      <c r="D181" s="42"/>
      <c r="E181" s="42"/>
      <c r="F181" s="42"/>
      <c r="G181" s="42"/>
      <c r="H181" s="42"/>
    </row>
    <row r="182" ht="15.75" customHeight="1">
      <c r="A182" s="41"/>
      <c r="B182" s="42"/>
      <c r="D182" s="42"/>
      <c r="E182" s="42"/>
      <c r="F182" s="42"/>
      <c r="G182" s="42"/>
      <c r="H182" s="42"/>
    </row>
    <row r="183" ht="15.75" customHeight="1">
      <c r="A183" s="41"/>
      <c r="B183" s="42"/>
      <c r="D183" s="42"/>
      <c r="E183" s="42"/>
      <c r="F183" s="42"/>
      <c r="G183" s="42"/>
      <c r="H183" s="42"/>
    </row>
    <row r="184" ht="15.75" customHeight="1">
      <c r="A184" s="41"/>
      <c r="B184" s="42"/>
      <c r="D184" s="42"/>
      <c r="E184" s="42"/>
      <c r="F184" s="42"/>
      <c r="G184" s="42"/>
      <c r="H184" s="42"/>
    </row>
    <row r="185" ht="15.75" customHeight="1">
      <c r="A185" s="41"/>
      <c r="B185" s="42"/>
      <c r="D185" s="42"/>
      <c r="E185" s="42"/>
      <c r="F185" s="42"/>
      <c r="G185" s="42"/>
      <c r="H185" s="42"/>
    </row>
    <row r="186" ht="15.75" customHeight="1">
      <c r="A186" s="41"/>
      <c r="B186" s="42"/>
      <c r="D186" s="42"/>
      <c r="E186" s="42"/>
      <c r="F186" s="42"/>
      <c r="G186" s="42"/>
      <c r="H186" s="42"/>
    </row>
    <row r="187" ht="15.75" customHeight="1">
      <c r="A187" s="41"/>
      <c r="B187" s="42"/>
      <c r="D187" s="42"/>
      <c r="E187" s="42"/>
      <c r="F187" s="42"/>
      <c r="G187" s="42"/>
      <c r="H187" s="42"/>
    </row>
    <row r="188" ht="15.75" customHeight="1">
      <c r="A188" s="41"/>
      <c r="B188" s="42"/>
      <c r="D188" s="42"/>
      <c r="E188" s="42"/>
      <c r="F188" s="42"/>
      <c r="G188" s="42"/>
      <c r="H188" s="42"/>
    </row>
    <row r="189" ht="15.75" customHeight="1">
      <c r="A189" s="41"/>
      <c r="B189" s="42"/>
      <c r="D189" s="42"/>
      <c r="E189" s="42"/>
      <c r="F189" s="42"/>
      <c r="G189" s="42"/>
      <c r="H189" s="42"/>
    </row>
    <row r="190" ht="15.75" customHeight="1">
      <c r="A190" s="41"/>
      <c r="B190" s="42"/>
      <c r="D190" s="42"/>
      <c r="E190" s="42"/>
      <c r="F190" s="42"/>
      <c r="G190" s="42"/>
      <c r="H190" s="42"/>
    </row>
    <row r="191" ht="15.75" customHeight="1">
      <c r="A191" s="41"/>
      <c r="B191" s="42"/>
      <c r="D191" s="42"/>
      <c r="E191" s="42"/>
      <c r="F191" s="42"/>
      <c r="G191" s="42"/>
      <c r="H191" s="42"/>
    </row>
    <row r="192" ht="15.75" customHeight="1">
      <c r="A192" s="41"/>
      <c r="B192" s="42"/>
      <c r="D192" s="42"/>
      <c r="E192" s="42"/>
      <c r="F192" s="42"/>
      <c r="G192" s="42"/>
      <c r="H192" s="42"/>
    </row>
    <row r="193" ht="15.75" customHeight="1">
      <c r="A193" s="41"/>
      <c r="B193" s="42"/>
      <c r="D193" s="42"/>
      <c r="E193" s="42"/>
      <c r="F193" s="42"/>
      <c r="G193" s="42"/>
      <c r="H193" s="42"/>
    </row>
    <row r="194" ht="15.75" customHeight="1">
      <c r="A194" s="41"/>
      <c r="B194" s="42"/>
      <c r="D194" s="42"/>
      <c r="E194" s="42"/>
      <c r="F194" s="42"/>
      <c r="G194" s="42"/>
      <c r="H194" s="42"/>
    </row>
    <row r="195" ht="15.75" customHeight="1">
      <c r="A195" s="41"/>
      <c r="B195" s="42"/>
      <c r="D195" s="42"/>
      <c r="E195" s="42"/>
      <c r="F195" s="42"/>
      <c r="G195" s="42"/>
      <c r="H195" s="42"/>
    </row>
    <row r="196" ht="15.75" customHeight="1">
      <c r="A196" s="41"/>
      <c r="B196" s="42"/>
      <c r="D196" s="42"/>
      <c r="E196" s="42"/>
      <c r="F196" s="42"/>
      <c r="G196" s="42"/>
      <c r="H196" s="42"/>
    </row>
    <row r="197" ht="15.75" customHeight="1">
      <c r="A197" s="41"/>
      <c r="B197" s="42"/>
      <c r="D197" s="42"/>
      <c r="E197" s="42"/>
      <c r="F197" s="42"/>
      <c r="G197" s="42"/>
      <c r="H197" s="42"/>
    </row>
    <row r="198" ht="15.75" customHeight="1">
      <c r="A198" s="41"/>
      <c r="B198" s="42"/>
      <c r="D198" s="42"/>
      <c r="E198" s="42"/>
      <c r="F198" s="42"/>
      <c r="G198" s="42"/>
      <c r="H198" s="42"/>
    </row>
    <row r="199" ht="15.75" customHeight="1">
      <c r="A199" s="41"/>
      <c r="B199" s="42"/>
      <c r="D199" s="42"/>
      <c r="E199" s="42"/>
      <c r="F199" s="42"/>
      <c r="G199" s="42"/>
      <c r="H199" s="42"/>
    </row>
    <row r="200" ht="15.75" customHeight="1">
      <c r="A200" s="41"/>
      <c r="B200" s="42"/>
      <c r="D200" s="42"/>
      <c r="E200" s="42"/>
      <c r="F200" s="42"/>
      <c r="G200" s="42"/>
      <c r="H200" s="42"/>
    </row>
    <row r="201" ht="15.75" customHeight="1">
      <c r="A201" s="41"/>
      <c r="B201" s="42"/>
      <c r="D201" s="42"/>
      <c r="E201" s="42"/>
      <c r="F201" s="42"/>
      <c r="G201" s="42"/>
      <c r="H201" s="42"/>
    </row>
    <row r="202" ht="15.75" customHeight="1">
      <c r="A202" s="41"/>
      <c r="B202" s="42"/>
      <c r="D202" s="42"/>
      <c r="E202" s="42"/>
      <c r="F202" s="42"/>
      <c r="G202" s="42"/>
      <c r="H202" s="42"/>
    </row>
    <row r="203" ht="15.75" customHeight="1">
      <c r="A203" s="41"/>
      <c r="B203" s="42"/>
      <c r="D203" s="42"/>
      <c r="E203" s="42"/>
      <c r="F203" s="42"/>
      <c r="G203" s="42"/>
      <c r="H203" s="42"/>
    </row>
    <row r="204" ht="15.75" customHeight="1">
      <c r="A204" s="41"/>
      <c r="B204" s="42"/>
      <c r="D204" s="42"/>
      <c r="E204" s="42"/>
      <c r="F204" s="42"/>
      <c r="G204" s="42"/>
      <c r="H204" s="42"/>
    </row>
    <row r="205" ht="15.75" customHeight="1">
      <c r="A205" s="41"/>
      <c r="B205" s="42"/>
      <c r="D205" s="42"/>
      <c r="E205" s="42"/>
      <c r="F205" s="42"/>
      <c r="G205" s="42"/>
      <c r="H205" s="42"/>
    </row>
    <row r="206" ht="15.75" customHeight="1">
      <c r="A206" s="41"/>
      <c r="B206" s="42"/>
      <c r="D206" s="42"/>
      <c r="E206" s="42"/>
      <c r="F206" s="42"/>
      <c r="G206" s="42"/>
      <c r="H206" s="42"/>
    </row>
    <row r="207" ht="15.75" customHeight="1">
      <c r="A207" s="41"/>
      <c r="B207" s="42"/>
      <c r="D207" s="42"/>
      <c r="E207" s="42"/>
      <c r="F207" s="42"/>
      <c r="G207" s="42"/>
      <c r="H207" s="42"/>
    </row>
    <row r="208" ht="15.75" customHeight="1">
      <c r="A208" s="41"/>
      <c r="B208" s="42"/>
      <c r="D208" s="42"/>
      <c r="E208" s="42"/>
      <c r="F208" s="42"/>
      <c r="G208" s="42"/>
      <c r="H208" s="42"/>
    </row>
    <row r="209" ht="15.75" customHeight="1">
      <c r="A209" s="41"/>
      <c r="B209" s="42"/>
      <c r="D209" s="42"/>
      <c r="E209" s="42"/>
      <c r="F209" s="42"/>
      <c r="G209" s="42"/>
      <c r="H209" s="42"/>
    </row>
    <row r="210" ht="15.75" customHeight="1">
      <c r="A210" s="41"/>
      <c r="B210" s="42"/>
      <c r="D210" s="42"/>
      <c r="E210" s="42"/>
      <c r="F210" s="42"/>
      <c r="G210" s="42"/>
      <c r="H210" s="42"/>
    </row>
    <row r="211" ht="15.75" customHeight="1">
      <c r="A211" s="41"/>
      <c r="B211" s="42"/>
      <c r="D211" s="42"/>
      <c r="E211" s="42"/>
      <c r="F211" s="42"/>
      <c r="G211" s="42"/>
      <c r="H211" s="42"/>
    </row>
    <row r="212" ht="15.75" customHeight="1">
      <c r="A212" s="41"/>
      <c r="B212" s="42"/>
      <c r="D212" s="42"/>
      <c r="E212" s="42"/>
      <c r="F212" s="42"/>
      <c r="G212" s="42"/>
      <c r="H212" s="42"/>
    </row>
    <row r="213" ht="15.75" customHeight="1">
      <c r="A213" s="41"/>
      <c r="B213" s="42"/>
      <c r="D213" s="42"/>
      <c r="E213" s="42"/>
      <c r="F213" s="42"/>
      <c r="G213" s="42"/>
      <c r="H213" s="42"/>
    </row>
    <row r="214" ht="15.75" customHeight="1">
      <c r="A214" s="41"/>
      <c r="B214" s="42"/>
      <c r="D214" s="42"/>
      <c r="E214" s="42"/>
      <c r="F214" s="42"/>
      <c r="G214" s="42"/>
      <c r="H214" s="42"/>
    </row>
    <row r="215" ht="15.75" customHeight="1">
      <c r="A215" s="41"/>
      <c r="B215" s="42"/>
      <c r="D215" s="42"/>
      <c r="E215" s="42"/>
      <c r="F215" s="42"/>
      <c r="G215" s="42"/>
      <c r="H215" s="42"/>
    </row>
    <row r="216" ht="15.75" customHeight="1">
      <c r="A216" s="41"/>
      <c r="B216" s="42"/>
      <c r="D216" s="42"/>
      <c r="E216" s="42"/>
      <c r="F216" s="42"/>
      <c r="G216" s="42"/>
      <c r="H216" s="42"/>
    </row>
    <row r="217" ht="15.75" customHeight="1">
      <c r="A217" s="41"/>
      <c r="B217" s="42"/>
      <c r="D217" s="42"/>
      <c r="E217" s="42"/>
      <c r="F217" s="42"/>
      <c r="G217" s="42"/>
      <c r="H217" s="42"/>
    </row>
    <row r="218" ht="15.75" customHeight="1">
      <c r="A218" s="41"/>
      <c r="B218" s="42"/>
      <c r="D218" s="42"/>
      <c r="E218" s="42"/>
      <c r="F218" s="42"/>
      <c r="G218" s="42"/>
      <c r="H218" s="42"/>
    </row>
    <row r="219" ht="15.75" customHeight="1">
      <c r="A219" s="41"/>
      <c r="B219" s="42"/>
      <c r="D219" s="42"/>
      <c r="E219" s="42"/>
      <c r="F219" s="42"/>
      <c r="G219" s="42"/>
      <c r="H219" s="42"/>
    </row>
    <row r="220" ht="15.75" customHeight="1">
      <c r="A220" s="41"/>
      <c r="B220" s="42"/>
      <c r="D220" s="42"/>
      <c r="E220" s="42"/>
      <c r="F220" s="42"/>
      <c r="G220" s="42"/>
      <c r="H220" s="4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15" width="14.43"/>
    <col customWidth="1" min="16" max="16" width="1.71"/>
    <col customWidth="1" min="17" max="18" width="14.43"/>
  </cols>
  <sheetData>
    <row r="1" ht="15.75" customHeight="1">
      <c r="A1" s="1"/>
      <c r="B1" s="43">
        <f>(K1-L2-M3-N4-O5-Q6)</f>
        <v>-42</v>
      </c>
      <c r="C1" s="43"/>
      <c r="D1" s="43"/>
      <c r="E1" s="43"/>
      <c r="F1" s="43"/>
      <c r="G1" s="43"/>
      <c r="H1" s="43"/>
      <c r="I1" s="43"/>
      <c r="J1" s="43"/>
      <c r="K1" s="43">
        <f>L2-M3-N4-O5-Q6</f>
        <v>-16</v>
      </c>
      <c r="L1" s="43">
        <f>M2-N3-O4-Q5-R6</f>
        <v>0</v>
      </c>
      <c r="M1" s="43">
        <f>N2-O3-Q4-R5-S6</f>
        <v>15</v>
      </c>
      <c r="N1" s="43">
        <f>O2-Q3-R4-S5-T6</f>
        <v>-1</v>
      </c>
      <c r="O1" s="43">
        <f>Q2-R3-S4-T5-U6</f>
        <v>7</v>
      </c>
      <c r="P1" s="44"/>
      <c r="Q1" s="43">
        <f t="shared" ref="Q1:Y1" si="1">(R2-S3-T4-U5-V6)</f>
        <v>-12</v>
      </c>
      <c r="R1" s="43">
        <f t="shared" si="1"/>
        <v>7</v>
      </c>
      <c r="S1" s="43">
        <f t="shared" si="1"/>
        <v>10</v>
      </c>
      <c r="T1" s="43">
        <f t="shared" si="1"/>
        <v>-4</v>
      </c>
      <c r="U1" s="43">
        <f t="shared" si="1"/>
        <v>3</v>
      </c>
      <c r="V1" s="43">
        <f t="shared" si="1"/>
        <v>-19</v>
      </c>
      <c r="W1" s="43">
        <f t="shared" si="1"/>
        <v>-10</v>
      </c>
      <c r="X1" s="43">
        <f t="shared" si="1"/>
        <v>5</v>
      </c>
      <c r="Y1" s="43">
        <f t="shared" si="1"/>
        <v>0</v>
      </c>
      <c r="Z1" s="43"/>
    </row>
    <row r="2" ht="15.75" customHeight="1">
      <c r="A2" s="1" t="s">
        <v>3</v>
      </c>
      <c r="B2" s="45">
        <f>(B1)+(SUM(L1:Y1))</f>
        <v>-41</v>
      </c>
      <c r="C2" s="46"/>
      <c r="D2" s="46"/>
      <c r="E2" s="46"/>
      <c r="F2" s="46"/>
      <c r="G2" s="46"/>
      <c r="H2" s="46"/>
      <c r="I2" s="46"/>
      <c r="J2" s="46"/>
      <c r="K2" s="46">
        <f t="shared" ref="K2:O2" si="2">K4-K3</f>
        <v>3</v>
      </c>
      <c r="L2" s="46">
        <f t="shared" si="2"/>
        <v>5</v>
      </c>
      <c r="M2" s="46">
        <f t="shared" si="2"/>
        <v>4</v>
      </c>
      <c r="N2" s="46">
        <f t="shared" si="2"/>
        <v>7</v>
      </c>
      <c r="O2" s="46">
        <f t="shared" si="2"/>
        <v>6</v>
      </c>
      <c r="P2" s="47"/>
      <c r="Q2" s="46">
        <f t="shared" ref="Q2:Y2" si="3">Q4-Q3</f>
        <v>-7</v>
      </c>
      <c r="R2" s="46">
        <f t="shared" si="3"/>
        <v>-4</v>
      </c>
      <c r="S2" s="46">
        <f t="shared" si="3"/>
        <v>2</v>
      </c>
      <c r="T2" s="46">
        <f t="shared" si="3"/>
        <v>5</v>
      </c>
      <c r="U2" s="46">
        <f t="shared" si="3"/>
        <v>-2</v>
      </c>
      <c r="V2" s="46">
        <f t="shared" si="3"/>
        <v>2</v>
      </c>
      <c r="W2" s="46">
        <f t="shared" si="3"/>
        <v>-3</v>
      </c>
      <c r="X2" s="46">
        <f t="shared" si="3"/>
        <v>-2</v>
      </c>
      <c r="Y2" s="46">
        <f t="shared" si="3"/>
        <v>9</v>
      </c>
      <c r="Z2" s="46"/>
    </row>
    <row r="3" ht="15.75" customHeight="1">
      <c r="A3" s="48">
        <f>'Decimalisation  1i'!I4</f>
        <v>0.7703703704</v>
      </c>
      <c r="B3" s="49"/>
      <c r="C3" s="50"/>
      <c r="D3" s="50"/>
      <c r="E3" s="50"/>
      <c r="F3" s="50"/>
      <c r="G3" s="50"/>
      <c r="H3" s="50"/>
      <c r="I3" s="50"/>
      <c r="J3" s="50"/>
      <c r="K3" s="51">
        <v>0.0</v>
      </c>
      <c r="L3" s="51">
        <v>0.0</v>
      </c>
      <c r="M3" s="51">
        <v>0.0</v>
      </c>
      <c r="N3" s="51">
        <v>0.0</v>
      </c>
      <c r="O3" s="51">
        <v>0.0</v>
      </c>
      <c r="P3" s="47"/>
      <c r="Q3" s="51">
        <v>7.0</v>
      </c>
      <c r="R3" s="51">
        <v>7.0</v>
      </c>
      <c r="S3" s="51">
        <v>0.0</v>
      </c>
      <c r="T3" s="51">
        <v>3.0</v>
      </c>
      <c r="U3" s="52">
        <v>7.0</v>
      </c>
      <c r="V3" s="53">
        <v>0.0</v>
      </c>
      <c r="W3" s="53">
        <v>3.0</v>
      </c>
      <c r="X3" s="53">
        <v>7.0</v>
      </c>
      <c r="Y3" s="53">
        <v>0.0</v>
      </c>
      <c r="Z3" s="53">
        <v>4.0</v>
      </c>
    </row>
    <row r="4" ht="15.75" customHeight="1">
      <c r="A4" s="48">
        <f>'Decimalisation  1i'!I6</f>
        <v>35476.03285</v>
      </c>
      <c r="B4" s="49">
        <f>B5+B2</f>
        <v>-139</v>
      </c>
      <c r="C4" s="50"/>
      <c r="D4" s="50"/>
      <c r="E4" s="50"/>
      <c r="F4" s="50"/>
      <c r="G4" s="50"/>
      <c r="H4" s="50"/>
      <c r="I4" s="50"/>
      <c r="J4" s="50"/>
      <c r="K4" s="51">
        <v>3.0</v>
      </c>
      <c r="L4" s="51">
        <v>5.0</v>
      </c>
      <c r="M4" s="51">
        <v>4.0</v>
      </c>
      <c r="N4" s="51">
        <v>7.0</v>
      </c>
      <c r="O4" s="51">
        <v>6.0</v>
      </c>
      <c r="P4" s="47"/>
      <c r="Q4" s="51">
        <v>0.0</v>
      </c>
      <c r="R4" s="51">
        <v>3.0</v>
      </c>
      <c r="S4" s="50">
        <v>2.0</v>
      </c>
      <c r="T4" s="51">
        <v>8.0</v>
      </c>
      <c r="U4" s="51">
        <v>5.0</v>
      </c>
      <c r="V4" s="50">
        <v>2.0</v>
      </c>
      <c r="W4" s="51">
        <v>0.0</v>
      </c>
      <c r="X4" s="51">
        <v>5.0</v>
      </c>
      <c r="Y4" s="51">
        <v>9.0</v>
      </c>
      <c r="Z4" s="51">
        <v>8.0</v>
      </c>
    </row>
    <row r="5" ht="15.75" customHeight="1">
      <c r="A5" s="1"/>
      <c r="B5" s="54">
        <f>(B6)+(SUM(L6:Y6))</f>
        <v>-98</v>
      </c>
      <c r="C5" s="55"/>
      <c r="D5" s="55"/>
      <c r="E5" s="55"/>
      <c r="F5" s="55"/>
      <c r="G5" s="55"/>
      <c r="H5" s="55"/>
      <c r="I5" s="55"/>
      <c r="J5" s="55"/>
      <c r="K5" s="55">
        <f t="shared" ref="K5:O5" si="4">K3-K4</f>
        <v>-3</v>
      </c>
      <c r="L5" s="55">
        <f t="shared" si="4"/>
        <v>-5</v>
      </c>
      <c r="M5" s="55">
        <f t="shared" si="4"/>
        <v>-4</v>
      </c>
      <c r="N5" s="55">
        <f t="shared" si="4"/>
        <v>-7</v>
      </c>
      <c r="O5" s="55">
        <f t="shared" si="4"/>
        <v>-6</v>
      </c>
      <c r="P5" s="56"/>
      <c r="Q5" s="55">
        <f t="shared" ref="Q5:Y5" si="5">Q3-Q4</f>
        <v>7</v>
      </c>
      <c r="R5" s="55">
        <f t="shared" si="5"/>
        <v>4</v>
      </c>
      <c r="S5" s="55">
        <f t="shared" si="5"/>
        <v>-2</v>
      </c>
      <c r="T5" s="55">
        <f t="shared" si="5"/>
        <v>-5</v>
      </c>
      <c r="U5" s="55">
        <f t="shared" si="5"/>
        <v>2</v>
      </c>
      <c r="V5" s="55">
        <f t="shared" si="5"/>
        <v>-2</v>
      </c>
      <c r="W5" s="55">
        <f t="shared" si="5"/>
        <v>3</v>
      </c>
      <c r="X5" s="55">
        <f t="shared" si="5"/>
        <v>2</v>
      </c>
      <c r="Y5" s="55">
        <f t="shared" si="5"/>
        <v>-9</v>
      </c>
      <c r="Z5" s="55"/>
    </row>
    <row r="6" ht="15.75" customHeight="1">
      <c r="A6" s="1"/>
      <c r="B6" s="43">
        <f>K6-L5-M4-N3-O2-Q1</f>
        <v>4</v>
      </c>
      <c r="C6" s="43"/>
      <c r="D6" s="43"/>
      <c r="E6" s="43"/>
      <c r="F6" s="43"/>
      <c r="G6" s="43"/>
      <c r="H6" s="43"/>
      <c r="I6" s="43"/>
      <c r="J6" s="43"/>
      <c r="K6" s="43">
        <f>L5-M4-N3-O2-Q1</f>
        <v>-3</v>
      </c>
      <c r="L6" s="43">
        <f>M5-N4-O3-Q2-R1</f>
        <v>-11</v>
      </c>
      <c r="M6" s="43">
        <f>N5-O4-Q3-R2-S1</f>
        <v>-26</v>
      </c>
      <c r="N6" s="43">
        <f>O5-Q4-R3-S2-T1</f>
        <v>-11</v>
      </c>
      <c r="O6" s="43">
        <f>Q5-R4-S3-T2-U1</f>
        <v>-4</v>
      </c>
      <c r="P6" s="44"/>
      <c r="Q6" s="43">
        <f t="shared" ref="Q6:Y6" si="6">(R5-S4-T3-U2-V1)</f>
        <v>20</v>
      </c>
      <c r="R6" s="43">
        <f t="shared" si="6"/>
        <v>-9</v>
      </c>
      <c r="S6" s="43">
        <f t="shared" si="6"/>
        <v>-12</v>
      </c>
      <c r="T6" s="43">
        <f t="shared" si="6"/>
        <v>-1</v>
      </c>
      <c r="U6" s="43">
        <f t="shared" si="6"/>
        <v>-18</v>
      </c>
      <c r="V6" s="43">
        <f t="shared" si="6"/>
        <v>-2</v>
      </c>
      <c r="W6" s="43">
        <f t="shared" si="6"/>
        <v>-11</v>
      </c>
      <c r="X6" s="43">
        <f t="shared" si="6"/>
        <v>-17</v>
      </c>
      <c r="Y6" s="43">
        <f t="shared" si="6"/>
        <v>0</v>
      </c>
      <c r="Z6" s="43"/>
    </row>
    <row r="7" ht="15.75" customHeight="1">
      <c r="A7" s="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5.75" customHeight="1">
      <c r="A8" s="3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5.75" customHeight="1">
      <c r="A9" s="3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5.75" customHeight="1">
      <c r="A10" s="31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5.75" customHeight="1">
      <c r="A11" s="31"/>
      <c r="B11" s="43">
        <f>(G11-H12-I13-J14-K15-L16)</f>
        <v>6</v>
      </c>
      <c r="C11" s="43"/>
      <c r="D11" s="43"/>
      <c r="E11" s="43"/>
      <c r="F11" s="43"/>
      <c r="G11" s="43">
        <f t="shared" ref="G11:J11" si="7">H12-I13-J14-K15-L16</f>
        <v>6</v>
      </c>
      <c r="H11" s="43">
        <f t="shared" si="7"/>
        <v>1</v>
      </c>
      <c r="I11" s="43">
        <f t="shared" si="7"/>
        <v>18</v>
      </c>
      <c r="J11" s="43">
        <f t="shared" si="7"/>
        <v>4</v>
      </c>
      <c r="K11" s="43">
        <f>L12-M13-N14-O15-Q16</f>
        <v>4</v>
      </c>
      <c r="L11" s="43">
        <f>M12-N13-O14-Q15-R16</f>
        <v>11</v>
      </c>
      <c r="M11" s="43">
        <f>N12-O13-Q14-R15-S16</f>
        <v>-5</v>
      </c>
      <c r="N11" s="43">
        <f>O12-Q13-R14-S15-T16</f>
        <v>15</v>
      </c>
      <c r="O11" s="43">
        <f>Q12-R13-S14-T15-U16</f>
        <v>-3</v>
      </c>
      <c r="P11" s="44"/>
      <c r="Q11" s="43">
        <f t="shared" ref="Q11:Y11" si="8">(R12-S13-T14-U15-V16)</f>
        <v>-21</v>
      </c>
      <c r="R11" s="43">
        <f t="shared" si="8"/>
        <v>-17</v>
      </c>
      <c r="S11" s="43">
        <f t="shared" si="8"/>
        <v>-18</v>
      </c>
      <c r="T11" s="43">
        <f t="shared" si="8"/>
        <v>-4</v>
      </c>
      <c r="U11" s="43">
        <f t="shared" si="8"/>
        <v>-7</v>
      </c>
      <c r="V11" s="43">
        <f t="shared" si="8"/>
        <v>-11</v>
      </c>
      <c r="W11" s="43">
        <f t="shared" si="8"/>
        <v>-3</v>
      </c>
      <c r="X11" s="43">
        <f t="shared" si="8"/>
        <v>-2</v>
      </c>
      <c r="Y11" s="43">
        <f t="shared" si="8"/>
        <v>0</v>
      </c>
      <c r="Z11" s="43"/>
    </row>
    <row r="12" ht="15.75" customHeight="1">
      <c r="A12" s="1" t="s">
        <v>14</v>
      </c>
      <c r="B12" s="57">
        <f>(B11)+(SUM(H11:Y11))</f>
        <v>-32</v>
      </c>
      <c r="C12" s="58"/>
      <c r="D12" s="58"/>
      <c r="E12" s="58"/>
      <c r="F12" s="58"/>
      <c r="G12" s="46">
        <f t="shared" ref="G12:O12" si="9">G14-G13</f>
        <v>1</v>
      </c>
      <c r="H12" s="46">
        <f t="shared" si="9"/>
        <v>3</v>
      </c>
      <c r="I12" s="46">
        <f t="shared" si="9"/>
        <v>8</v>
      </c>
      <c r="J12" s="46">
        <f t="shared" si="9"/>
        <v>2</v>
      </c>
      <c r="K12" s="46">
        <f t="shared" si="9"/>
        <v>5</v>
      </c>
      <c r="L12" s="46">
        <f t="shared" si="9"/>
        <v>5</v>
      </c>
      <c r="M12" s="46">
        <f t="shared" si="9"/>
        <v>7</v>
      </c>
      <c r="N12" s="46">
        <f t="shared" si="9"/>
        <v>6</v>
      </c>
      <c r="O12" s="46">
        <f t="shared" si="9"/>
        <v>7</v>
      </c>
      <c r="P12" s="44"/>
      <c r="Q12" s="43">
        <f t="shared" ref="Q12:Y12" si="10">Q14-Q13</f>
        <v>3</v>
      </c>
      <c r="R12" s="43">
        <f t="shared" si="10"/>
        <v>-5</v>
      </c>
      <c r="S12" s="43">
        <f t="shared" si="10"/>
        <v>-1</v>
      </c>
      <c r="T12" s="43">
        <f t="shared" si="10"/>
        <v>-1</v>
      </c>
      <c r="U12" s="43">
        <f t="shared" si="10"/>
        <v>3</v>
      </c>
      <c r="V12" s="43">
        <f t="shared" si="10"/>
        <v>1</v>
      </c>
      <c r="W12" s="43">
        <f t="shared" si="10"/>
        <v>-8</v>
      </c>
      <c r="X12" s="43">
        <f t="shared" si="10"/>
        <v>-3</v>
      </c>
      <c r="Y12" s="43">
        <f t="shared" si="10"/>
        <v>0</v>
      </c>
      <c r="Z12" s="43"/>
    </row>
    <row r="13" ht="15.75" customHeight="1">
      <c r="A13" s="59">
        <f>'Decimalisation  1i'!I9</f>
        <v>1.27394483</v>
      </c>
      <c r="B13" s="49"/>
      <c r="C13" s="50"/>
      <c r="D13" s="50"/>
      <c r="E13" s="50"/>
      <c r="F13" s="50"/>
      <c r="G13" s="51">
        <v>0.0</v>
      </c>
      <c r="H13" s="51">
        <v>0.0</v>
      </c>
      <c r="I13" s="51">
        <v>0.0</v>
      </c>
      <c r="J13" s="51">
        <v>0.0</v>
      </c>
      <c r="K13" s="51">
        <v>0.0</v>
      </c>
      <c r="L13" s="51">
        <v>0.0</v>
      </c>
      <c r="M13" s="51">
        <v>0.0</v>
      </c>
      <c r="N13" s="51">
        <v>0.0</v>
      </c>
      <c r="O13" s="51">
        <v>1.0</v>
      </c>
      <c r="P13" s="47"/>
      <c r="Q13" s="51">
        <v>2.0</v>
      </c>
      <c r="R13" s="51">
        <v>7.0</v>
      </c>
      <c r="S13" s="51">
        <v>3.0</v>
      </c>
      <c r="T13" s="51">
        <v>9.0</v>
      </c>
      <c r="U13" s="51">
        <v>4.0</v>
      </c>
      <c r="V13" s="51">
        <v>4.0</v>
      </c>
      <c r="W13" s="51">
        <v>8.0</v>
      </c>
      <c r="X13" s="51">
        <v>3.0</v>
      </c>
      <c r="Y13" s="51">
        <v>0.0</v>
      </c>
      <c r="Z13" s="51">
        <v>2.0</v>
      </c>
    </row>
    <row r="14" ht="15.75" customHeight="1">
      <c r="A14" s="59">
        <f>'Decimalisation  1i'!I11</f>
        <v>138255768.5</v>
      </c>
      <c r="B14" s="49">
        <f>B15+B12</f>
        <v>-152</v>
      </c>
      <c r="C14" s="50"/>
      <c r="D14" s="50"/>
      <c r="E14" s="50"/>
      <c r="F14" s="50"/>
      <c r="G14" s="51">
        <v>1.0</v>
      </c>
      <c r="H14" s="51">
        <v>3.0</v>
      </c>
      <c r="I14" s="51">
        <v>8.0</v>
      </c>
      <c r="J14" s="51">
        <v>2.0</v>
      </c>
      <c r="K14" s="51">
        <v>5.0</v>
      </c>
      <c r="L14" s="51">
        <v>5.0</v>
      </c>
      <c r="M14" s="51">
        <v>7.0</v>
      </c>
      <c r="N14" s="51">
        <v>6.0</v>
      </c>
      <c r="O14" s="51">
        <v>8.0</v>
      </c>
      <c r="P14" s="47"/>
      <c r="Q14" s="51">
        <v>5.0</v>
      </c>
      <c r="R14" s="51">
        <v>2.0</v>
      </c>
      <c r="S14" s="50">
        <v>2.0</v>
      </c>
      <c r="T14" s="51">
        <v>8.0</v>
      </c>
      <c r="U14" s="51">
        <v>7.0</v>
      </c>
      <c r="V14" s="51">
        <v>5.0</v>
      </c>
      <c r="W14" s="51">
        <v>0.0</v>
      </c>
      <c r="X14" s="51">
        <v>0.0</v>
      </c>
      <c r="Y14" s="51">
        <v>0.0</v>
      </c>
      <c r="Z14" s="51">
        <v>0.0</v>
      </c>
    </row>
    <row r="15" ht="15.75" customHeight="1">
      <c r="A15" s="31"/>
      <c r="B15" s="60">
        <f>(B16)+(SUM(H16:Y16))</f>
        <v>-120</v>
      </c>
      <c r="C15" s="43"/>
      <c r="D15" s="43"/>
      <c r="E15" s="43"/>
      <c r="F15" s="43"/>
      <c r="G15" s="55">
        <f t="shared" ref="G15:O15" si="11">G13-G14</f>
        <v>-1</v>
      </c>
      <c r="H15" s="55">
        <f t="shared" si="11"/>
        <v>-3</v>
      </c>
      <c r="I15" s="55">
        <f t="shared" si="11"/>
        <v>-8</v>
      </c>
      <c r="J15" s="55">
        <f t="shared" si="11"/>
        <v>-2</v>
      </c>
      <c r="K15" s="55">
        <f t="shared" si="11"/>
        <v>-5</v>
      </c>
      <c r="L15" s="55">
        <f t="shared" si="11"/>
        <v>-5</v>
      </c>
      <c r="M15" s="55">
        <f t="shared" si="11"/>
        <v>-7</v>
      </c>
      <c r="N15" s="55">
        <f t="shared" si="11"/>
        <v>-6</v>
      </c>
      <c r="O15" s="55">
        <f t="shared" si="11"/>
        <v>-7</v>
      </c>
      <c r="P15" s="44"/>
      <c r="Q15" s="43">
        <f t="shared" ref="Q15:Y15" si="12">Q13-Q14</f>
        <v>-3</v>
      </c>
      <c r="R15" s="43">
        <f t="shared" si="12"/>
        <v>5</v>
      </c>
      <c r="S15" s="43">
        <f t="shared" si="12"/>
        <v>1</v>
      </c>
      <c r="T15" s="43">
        <f t="shared" si="12"/>
        <v>1</v>
      </c>
      <c r="U15" s="43">
        <f t="shared" si="12"/>
        <v>-3</v>
      </c>
      <c r="V15" s="43">
        <f t="shared" si="12"/>
        <v>-1</v>
      </c>
      <c r="W15" s="43">
        <f t="shared" si="12"/>
        <v>8</v>
      </c>
      <c r="X15" s="43">
        <f t="shared" si="12"/>
        <v>3</v>
      </c>
      <c r="Y15" s="43">
        <f t="shared" si="12"/>
        <v>0</v>
      </c>
      <c r="Z15" s="43"/>
    </row>
    <row r="16" ht="15.75" customHeight="1">
      <c r="A16" s="31"/>
      <c r="B16" s="43">
        <f>(G16-H15-I14-J13-K12-L11)</f>
        <v>-48</v>
      </c>
      <c r="C16" s="43"/>
      <c r="D16" s="43"/>
      <c r="E16" s="43"/>
      <c r="F16" s="43"/>
      <c r="G16" s="43">
        <f t="shared" ref="G16:J16" si="13">H15-I14-J13-K12-L11</f>
        <v>-27</v>
      </c>
      <c r="H16" s="43">
        <f t="shared" si="13"/>
        <v>-10</v>
      </c>
      <c r="I16" s="43">
        <f t="shared" si="13"/>
        <v>-29</v>
      </c>
      <c r="J16" s="43">
        <f t="shared" si="13"/>
        <v>-13</v>
      </c>
      <c r="K16" s="43">
        <f>L15-M14-N13-O12-Q11</f>
        <v>2</v>
      </c>
      <c r="L16" s="43">
        <f>M15-N14-O13-Q12-R11</f>
        <v>0</v>
      </c>
      <c r="M16" s="43">
        <f>N15-O14-Q13-R12-S11</f>
        <v>7</v>
      </c>
      <c r="N16" s="43">
        <f>O15-Q14-R13-S12-T11</f>
        <v>-14</v>
      </c>
      <c r="O16" s="43">
        <f>Q15-R14-S13-T12-U11</f>
        <v>0</v>
      </c>
      <c r="P16" s="44"/>
      <c r="Q16" s="43">
        <f t="shared" ref="Q16:Y16" si="14">(R15-S14-T13-U12-V11)</f>
        <v>2</v>
      </c>
      <c r="R16" s="43">
        <f t="shared" si="14"/>
        <v>-9</v>
      </c>
      <c r="S16" s="43">
        <f t="shared" si="14"/>
        <v>0</v>
      </c>
      <c r="T16" s="43">
        <f t="shared" si="14"/>
        <v>-13</v>
      </c>
      <c r="U16" s="43">
        <f t="shared" si="14"/>
        <v>-4</v>
      </c>
      <c r="V16" s="43">
        <f t="shared" si="14"/>
        <v>8</v>
      </c>
      <c r="W16" s="43">
        <f t="shared" si="14"/>
        <v>1</v>
      </c>
      <c r="X16" s="43">
        <f t="shared" si="14"/>
        <v>0</v>
      </c>
      <c r="Y16" s="43">
        <f t="shared" si="14"/>
        <v>0</v>
      </c>
      <c r="Z16" s="43"/>
    </row>
    <row r="17" ht="15.75" customHeight="1">
      <c r="A17" s="3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5.75" customHeight="1">
      <c r="A18" s="31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61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15.75" customHeight="1">
      <c r="A19" s="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58"/>
      <c r="P19" s="61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5.75" customHeight="1">
      <c r="A20" s="1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58"/>
      <c r="P20" s="61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75" customHeight="1">
      <c r="A21" s="1"/>
      <c r="B21" s="43">
        <f>(K21-L22-M23-N24-O25-Q26)</f>
        <v>-16</v>
      </c>
      <c r="C21" s="43"/>
      <c r="D21" s="43"/>
      <c r="E21" s="43"/>
      <c r="F21" s="43"/>
      <c r="G21" s="43"/>
      <c r="H21" s="43"/>
      <c r="I21" s="43"/>
      <c r="J21" s="43"/>
      <c r="K21" s="43">
        <f>L22-M23-N24-O25-Q26</f>
        <v>1</v>
      </c>
      <c r="L21" s="43">
        <f>M22-N23-O24-Q25-R26</f>
        <v>-8</v>
      </c>
      <c r="M21" s="43">
        <f>N22-O23-Q24-R25-S26</f>
        <v>10</v>
      </c>
      <c r="N21" s="43">
        <f>O22-Q23-R24-S25-T26</f>
        <v>-26</v>
      </c>
      <c r="O21" s="43">
        <f>Q22-R23-S24-T25-U26</f>
        <v>3</v>
      </c>
      <c r="P21" s="44"/>
      <c r="Q21" s="43">
        <f t="shared" ref="Q21:Y21" si="15">(R22-S23-T24-U25-V26)</f>
        <v>-8</v>
      </c>
      <c r="R21" s="43">
        <f t="shared" si="15"/>
        <v>-14</v>
      </c>
      <c r="S21" s="43">
        <f t="shared" si="15"/>
        <v>10</v>
      </c>
      <c r="T21" s="43">
        <f t="shared" si="15"/>
        <v>-5</v>
      </c>
      <c r="U21" s="43">
        <f t="shared" si="15"/>
        <v>1</v>
      </c>
      <c r="V21" s="43">
        <f t="shared" si="15"/>
        <v>-15</v>
      </c>
      <c r="W21" s="43">
        <f t="shared" si="15"/>
        <v>-12</v>
      </c>
      <c r="X21" s="43">
        <f t="shared" si="15"/>
        <v>5</v>
      </c>
      <c r="Y21" s="43">
        <f t="shared" si="15"/>
        <v>0</v>
      </c>
      <c r="Z21" s="43"/>
    </row>
    <row r="22" ht="15.75" customHeight="1">
      <c r="A22" s="1" t="s">
        <v>15</v>
      </c>
      <c r="B22" s="57">
        <f>(B21)+(SUM(L21:Y21))</f>
        <v>-75</v>
      </c>
      <c r="C22" s="58"/>
      <c r="D22" s="58"/>
      <c r="E22" s="58"/>
      <c r="F22" s="58"/>
      <c r="G22" s="58"/>
      <c r="H22" s="58"/>
      <c r="I22" s="58"/>
      <c r="J22" s="58"/>
      <c r="K22" s="46">
        <f t="shared" ref="K22:O22" si="16">K24-K23</f>
        <v>6</v>
      </c>
      <c r="L22" s="46">
        <f t="shared" si="16"/>
        <v>9</v>
      </c>
      <c r="M22" s="46">
        <f t="shared" si="16"/>
        <v>5</v>
      </c>
      <c r="N22" s="46">
        <f t="shared" si="16"/>
        <v>2</v>
      </c>
      <c r="O22" s="46">
        <f t="shared" si="16"/>
        <v>0</v>
      </c>
      <c r="P22" s="44"/>
      <c r="Q22" s="43">
        <f t="shared" ref="Q22:Y22" si="17">Q24-Q23</f>
        <v>-5</v>
      </c>
      <c r="R22" s="43">
        <f t="shared" si="17"/>
        <v>2</v>
      </c>
      <c r="S22" s="43">
        <f t="shared" si="17"/>
        <v>-7</v>
      </c>
      <c r="T22" s="43">
        <f t="shared" si="17"/>
        <v>-1</v>
      </c>
      <c r="U22" s="43">
        <f t="shared" si="17"/>
        <v>-1</v>
      </c>
      <c r="V22" s="43">
        <f t="shared" si="17"/>
        <v>-1</v>
      </c>
      <c r="W22" s="43">
        <f t="shared" si="17"/>
        <v>0</v>
      </c>
      <c r="X22" s="43">
        <f t="shared" si="17"/>
        <v>-3</v>
      </c>
      <c r="Y22" s="43">
        <f t="shared" si="17"/>
        <v>7</v>
      </c>
      <c r="Z22" s="43"/>
    </row>
    <row r="23" ht="15.75" customHeight="1">
      <c r="A23" s="59">
        <f>'Decimalisation  1i'!I14</f>
        <v>0.8578510802</v>
      </c>
      <c r="B23" s="49"/>
      <c r="C23" s="50"/>
      <c r="D23" s="50"/>
      <c r="E23" s="50"/>
      <c r="F23" s="50"/>
      <c r="G23" s="50"/>
      <c r="H23" s="50"/>
      <c r="I23" s="50"/>
      <c r="J23" s="50"/>
      <c r="K23" s="51">
        <v>0.0</v>
      </c>
      <c r="L23" s="51">
        <v>0.0</v>
      </c>
      <c r="M23" s="51">
        <v>0.0</v>
      </c>
      <c r="N23" s="51">
        <v>0.0</v>
      </c>
      <c r="O23" s="51">
        <v>0.0</v>
      </c>
      <c r="P23" s="47"/>
      <c r="Q23" s="51">
        <v>8.0</v>
      </c>
      <c r="R23" s="51">
        <v>5.0</v>
      </c>
      <c r="S23" s="51">
        <v>7.0</v>
      </c>
      <c r="T23" s="51">
        <v>8.0</v>
      </c>
      <c r="U23" s="51">
        <v>5.0</v>
      </c>
      <c r="V23" s="51">
        <v>1.0</v>
      </c>
      <c r="W23" s="51">
        <v>0.0</v>
      </c>
      <c r="X23" s="51">
        <v>8.0</v>
      </c>
      <c r="Y23" s="50">
        <v>0.0</v>
      </c>
      <c r="Z23" s="51">
        <v>2.0</v>
      </c>
    </row>
    <row r="24" ht="15.75" customHeight="1">
      <c r="A24" s="59">
        <f>'Decimalisation  1i'!I16</f>
        <v>69520.37074</v>
      </c>
      <c r="B24" s="49">
        <f>B25+B22</f>
        <v>-116</v>
      </c>
      <c r="C24" s="50"/>
      <c r="D24" s="50"/>
      <c r="E24" s="50"/>
      <c r="F24" s="50"/>
      <c r="G24" s="50"/>
      <c r="H24" s="50"/>
      <c r="I24" s="50"/>
      <c r="J24" s="50"/>
      <c r="K24" s="51">
        <v>6.0</v>
      </c>
      <c r="L24" s="51">
        <v>9.0</v>
      </c>
      <c r="M24" s="51">
        <v>5.0</v>
      </c>
      <c r="N24" s="51">
        <v>2.0</v>
      </c>
      <c r="O24" s="51">
        <v>0.0</v>
      </c>
      <c r="P24" s="47"/>
      <c r="Q24" s="51">
        <v>3.0</v>
      </c>
      <c r="R24" s="50">
        <v>7.0</v>
      </c>
      <c r="S24" s="51">
        <v>0.0</v>
      </c>
      <c r="T24" s="51">
        <v>7.0</v>
      </c>
      <c r="U24" s="51">
        <v>4.0</v>
      </c>
      <c r="V24" s="50">
        <v>0.0</v>
      </c>
      <c r="W24" s="51">
        <v>0.0</v>
      </c>
      <c r="X24" s="51">
        <v>5.0</v>
      </c>
      <c r="Y24" s="51">
        <v>7.0</v>
      </c>
      <c r="Z24" s="51">
        <v>9.0</v>
      </c>
    </row>
    <row r="25" ht="15.75" customHeight="1">
      <c r="A25" s="1"/>
      <c r="B25" s="60">
        <f>(B26)+(SUM(L26:Y26))</f>
        <v>-41</v>
      </c>
      <c r="C25" s="43"/>
      <c r="D25" s="43"/>
      <c r="E25" s="43"/>
      <c r="F25" s="43"/>
      <c r="G25" s="43"/>
      <c r="H25" s="43"/>
      <c r="I25" s="43"/>
      <c r="J25" s="43"/>
      <c r="K25" s="55">
        <f t="shared" ref="K25:O25" si="18">K23-K24</f>
        <v>-6</v>
      </c>
      <c r="L25" s="55">
        <f t="shared" si="18"/>
        <v>-9</v>
      </c>
      <c r="M25" s="55">
        <f t="shared" si="18"/>
        <v>-5</v>
      </c>
      <c r="N25" s="55">
        <f t="shared" si="18"/>
        <v>-2</v>
      </c>
      <c r="O25" s="55">
        <f t="shared" si="18"/>
        <v>0</v>
      </c>
      <c r="P25" s="44"/>
      <c r="Q25" s="43">
        <f t="shared" ref="Q25:Y25" si="19">Q23-Q24</f>
        <v>5</v>
      </c>
      <c r="R25" s="43">
        <f t="shared" si="19"/>
        <v>-2</v>
      </c>
      <c r="S25" s="43">
        <f t="shared" si="19"/>
        <v>7</v>
      </c>
      <c r="T25" s="43">
        <f t="shared" si="19"/>
        <v>1</v>
      </c>
      <c r="U25" s="43">
        <f t="shared" si="19"/>
        <v>1</v>
      </c>
      <c r="V25" s="43">
        <f t="shared" si="19"/>
        <v>1</v>
      </c>
      <c r="W25" s="43">
        <f t="shared" si="19"/>
        <v>0</v>
      </c>
      <c r="X25" s="43">
        <f t="shared" si="19"/>
        <v>3</v>
      </c>
      <c r="Y25" s="43">
        <f t="shared" si="19"/>
        <v>-7</v>
      </c>
      <c r="Z25" s="43"/>
    </row>
    <row r="26" ht="15.75" customHeight="1">
      <c r="A26" s="1"/>
      <c r="B26" s="43">
        <f>(K26-L25-M24-N23-O22-Q21)</f>
        <v>6</v>
      </c>
      <c r="C26" s="43"/>
      <c r="D26" s="43"/>
      <c r="E26" s="43"/>
      <c r="F26" s="43"/>
      <c r="G26" s="43"/>
      <c r="H26" s="43"/>
      <c r="I26" s="43"/>
      <c r="J26" s="43"/>
      <c r="K26" s="43">
        <f>L25-M24-N23-O22-Q21</f>
        <v>-6</v>
      </c>
      <c r="L26" s="43">
        <f>M25-N24-O23-Q22-R21</f>
        <v>12</v>
      </c>
      <c r="M26" s="43">
        <f>N25-O24-Q23-R22-S21</f>
        <v>-22</v>
      </c>
      <c r="N26" s="43">
        <f>O25-Q24-R23-S22-T21</f>
        <v>4</v>
      </c>
      <c r="O26" s="43">
        <f>Q25-R24-S23-T22-U21</f>
        <v>-9</v>
      </c>
      <c r="P26" s="44"/>
      <c r="Q26" s="43">
        <f t="shared" ref="Q26:Y26" si="20">(R25-S24-T23-U22-V21)</f>
        <v>6</v>
      </c>
      <c r="R26" s="43">
        <f t="shared" si="20"/>
        <v>8</v>
      </c>
      <c r="S26" s="43">
        <f t="shared" si="20"/>
        <v>-9</v>
      </c>
      <c r="T26" s="43">
        <f t="shared" si="20"/>
        <v>4</v>
      </c>
      <c r="U26" s="43">
        <f t="shared" si="20"/>
        <v>-14</v>
      </c>
      <c r="V26" s="43">
        <f t="shared" si="20"/>
        <v>-5</v>
      </c>
      <c r="W26" s="43">
        <f t="shared" si="20"/>
        <v>-6</v>
      </c>
      <c r="X26" s="43">
        <f t="shared" si="20"/>
        <v>-16</v>
      </c>
      <c r="Y26" s="43">
        <f t="shared" si="20"/>
        <v>0</v>
      </c>
      <c r="Z26" s="43"/>
    </row>
    <row r="27" ht="15.75" customHeight="1">
      <c r="A27" s="1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61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44.43"/>
    <col customWidth="1" min="3" max="3" width="33.29"/>
    <col customWidth="1" min="4" max="6" width="14.43"/>
  </cols>
  <sheetData>
    <row r="1" ht="15.75" customHeight="1">
      <c r="A1" s="1"/>
      <c r="B1" s="63"/>
      <c r="C1" s="64"/>
    </row>
    <row r="2" ht="15.75" customHeight="1">
      <c r="A2" s="1" t="s">
        <v>3</v>
      </c>
      <c r="B2" s="65" t="s">
        <v>16</v>
      </c>
      <c r="C2" s="65">
        <f>('Reaction Complex  2i'!B4)/(1000*1000)</f>
        <v>-0.000139</v>
      </c>
    </row>
    <row r="3" ht="15.75" customHeight="1">
      <c r="A3" s="1">
        <f>'Decimalisation  1i'!I4</f>
        <v>0.7703703704</v>
      </c>
      <c r="B3" s="66" t="s">
        <v>17</v>
      </c>
      <c r="C3" s="66">
        <f>C5^-6</f>
        <v>0</v>
      </c>
    </row>
    <row r="4" ht="15.75" customHeight="1">
      <c r="A4" s="1">
        <f>'Decimalisation  1i'!I6</f>
        <v>35476.03285</v>
      </c>
      <c r="B4" s="66" t="s">
        <v>18</v>
      </c>
      <c r="C4" s="66">
        <f>C2+C3</f>
        <v>-0.000139</v>
      </c>
    </row>
    <row r="5" ht="15.75" customHeight="1">
      <c r="A5" s="1"/>
      <c r="B5" s="67" t="s">
        <v>12</v>
      </c>
      <c r="C5" s="67">
        <f>A3*A4</f>
        <v>27329.68457</v>
      </c>
    </row>
    <row r="6" ht="15.75" customHeight="1">
      <c r="A6" s="1"/>
      <c r="B6" s="68"/>
      <c r="C6" s="69"/>
    </row>
    <row r="7" ht="15.75" customHeight="1">
      <c r="A7" s="1"/>
      <c r="B7" s="70"/>
      <c r="C7" s="71"/>
    </row>
    <row r="8" ht="15.75" customHeight="1">
      <c r="A8" s="31" t="s">
        <v>14</v>
      </c>
      <c r="B8" s="65" t="s">
        <v>16</v>
      </c>
      <c r="C8" s="65">
        <f>('Reaction Complex  2i'!B14)/(1000*1000)</f>
        <v>-0.000152</v>
      </c>
    </row>
    <row r="9" ht="15.75" customHeight="1">
      <c r="A9" s="31">
        <f>'Decimalisation  1i'!I9</f>
        <v>1.27394483</v>
      </c>
      <c r="B9" s="66" t="s">
        <v>17</v>
      </c>
      <c r="C9" s="66">
        <f>C11^-6</f>
        <v>0</v>
      </c>
    </row>
    <row r="10" ht="15.75" customHeight="1">
      <c r="A10" s="31">
        <f>'Decimalisation  1i'!I11</f>
        <v>138255768.5</v>
      </c>
      <c r="B10" s="66" t="s">
        <v>18</v>
      </c>
      <c r="C10" s="66">
        <f>C8+C9</f>
        <v>-0.000152</v>
      </c>
    </row>
    <row r="11" ht="15.75" customHeight="1">
      <c r="A11" s="31"/>
      <c r="B11" s="67" t="s">
        <v>12</v>
      </c>
      <c r="C11" s="67">
        <f>A9*A10</f>
        <v>176130221.6</v>
      </c>
    </row>
    <row r="12" ht="15.75" customHeight="1">
      <c r="A12" s="1"/>
      <c r="B12" s="70"/>
      <c r="C12" s="72"/>
    </row>
    <row r="13" ht="15.75" customHeight="1">
      <c r="A13" s="31"/>
      <c r="B13" s="70"/>
      <c r="C13" s="72"/>
    </row>
    <row r="14" ht="15.75" customHeight="1">
      <c r="A14" s="31" t="s">
        <v>15</v>
      </c>
      <c r="B14" s="65" t="s">
        <v>16</v>
      </c>
      <c r="C14" s="65">
        <f>('Reaction Complex  2i'!B24)/(1000*1000)</f>
        <v>-0.000116</v>
      </c>
    </row>
    <row r="15" ht="15.75" customHeight="1">
      <c r="A15" s="31">
        <f>'Decimalisation  1i'!I14</f>
        <v>0.8578510802</v>
      </c>
      <c r="B15" s="66" t="s">
        <v>17</v>
      </c>
      <c r="C15" s="66">
        <f>C17^-6</f>
        <v>0</v>
      </c>
    </row>
    <row r="16" ht="15.75" customHeight="1">
      <c r="A16" s="31">
        <f>'Decimalisation  1i'!I16</f>
        <v>69520.37074</v>
      </c>
      <c r="B16" s="66" t="s">
        <v>18</v>
      </c>
      <c r="C16" s="66">
        <f>C14+C15</f>
        <v>-0.000116</v>
      </c>
    </row>
    <row r="17" ht="15.75" customHeight="1">
      <c r="A17" s="31"/>
      <c r="B17" s="67" t="s">
        <v>12</v>
      </c>
      <c r="C17" s="67">
        <f>A15*A16</f>
        <v>59638.12514</v>
      </c>
    </row>
    <row r="18" ht="15.75" customHeight="1">
      <c r="A18" s="31"/>
      <c r="B18" s="70"/>
      <c r="C18" s="73"/>
    </row>
    <row r="19" ht="15.75" customHeight="1">
      <c r="A19" s="41"/>
      <c r="B19" s="70"/>
      <c r="C19" s="73"/>
    </row>
    <row r="20" ht="15.75" customHeight="1">
      <c r="A20" s="41"/>
      <c r="B20" s="67" t="s">
        <v>19</v>
      </c>
      <c r="C20" s="67">
        <f>C4+C10+C16</f>
        <v>-0.000407</v>
      </c>
    </row>
    <row r="21" ht="15.75" customHeight="1">
      <c r="A21" s="41"/>
      <c r="B21" s="67" t="s">
        <v>20</v>
      </c>
      <c r="C21" s="67">
        <f>0.9+C20</f>
        <v>0.899593</v>
      </c>
    </row>
    <row r="22" ht="15.75" customHeight="1">
      <c r="A22" s="41"/>
      <c r="B22" s="70"/>
      <c r="C22" s="73"/>
    </row>
    <row r="23" ht="15.75" customHeight="1">
      <c r="A23" s="41"/>
      <c r="B23" s="70"/>
      <c r="C23" s="73"/>
    </row>
    <row r="24" ht="15.75" customHeight="1">
      <c r="A24" s="41"/>
      <c r="C24" s="74"/>
    </row>
    <row r="25" ht="15.75" customHeight="1">
      <c r="A25" s="41"/>
      <c r="C25" s="74"/>
    </row>
    <row r="26" ht="15.75" customHeight="1">
      <c r="A26" s="41"/>
      <c r="C26" s="74"/>
    </row>
    <row r="27" ht="15.75" customHeight="1">
      <c r="A27" s="41"/>
      <c r="C27" s="74"/>
    </row>
    <row r="28" ht="15.75" customHeight="1">
      <c r="A28" s="41"/>
      <c r="C28" s="74"/>
    </row>
    <row r="29" ht="15.75" customHeight="1">
      <c r="A29" s="41"/>
      <c r="C29" s="74"/>
    </row>
    <row r="30" ht="15.75" customHeight="1">
      <c r="A30" s="41"/>
      <c r="C30" s="74"/>
    </row>
    <row r="31" ht="15.75" customHeight="1">
      <c r="A31" s="41"/>
      <c r="C31" s="74"/>
    </row>
    <row r="32" ht="15.75" customHeight="1">
      <c r="A32" s="41"/>
      <c r="C32" s="74"/>
    </row>
    <row r="33" ht="15.75" customHeight="1">
      <c r="A33" s="41"/>
      <c r="C33" s="74"/>
    </row>
    <row r="34" ht="15.75" customHeight="1">
      <c r="A34" s="41"/>
      <c r="C34" s="74"/>
    </row>
    <row r="35" ht="15.75" customHeight="1">
      <c r="A35" s="41"/>
      <c r="C35" s="74"/>
    </row>
    <row r="36" ht="15.75" customHeight="1">
      <c r="A36" s="41"/>
      <c r="C36" s="74"/>
    </row>
    <row r="37" ht="15.75" customHeight="1">
      <c r="A37" s="41"/>
      <c r="C37" s="74"/>
    </row>
    <row r="38" ht="15.75" customHeight="1">
      <c r="A38" s="41"/>
      <c r="C38" s="74"/>
    </row>
    <row r="39" ht="15.75" customHeight="1">
      <c r="A39" s="41"/>
      <c r="C39" s="74"/>
    </row>
    <row r="40" ht="15.75" customHeight="1">
      <c r="A40" s="41"/>
      <c r="C40" s="74"/>
    </row>
    <row r="41" ht="15.75" customHeight="1">
      <c r="A41" s="41"/>
      <c r="C41" s="74"/>
    </row>
    <row r="42" ht="15.75" customHeight="1">
      <c r="A42" s="41"/>
      <c r="C42" s="74"/>
    </row>
    <row r="43" ht="15.75" customHeight="1">
      <c r="A43" s="41"/>
      <c r="C43" s="74"/>
    </row>
    <row r="44" ht="15.75" customHeight="1">
      <c r="A44" s="41"/>
      <c r="C44" s="74"/>
    </row>
    <row r="45" ht="15.75" customHeight="1">
      <c r="A45" s="41"/>
      <c r="C45" s="74"/>
    </row>
    <row r="46" ht="15.75" customHeight="1">
      <c r="A46" s="41"/>
      <c r="C46" s="74"/>
    </row>
    <row r="47" ht="15.75" customHeight="1">
      <c r="A47" s="41"/>
      <c r="C47" s="74"/>
    </row>
    <row r="48" ht="15.75" customHeight="1">
      <c r="A48" s="41"/>
      <c r="C48" s="74"/>
    </row>
    <row r="49" ht="15.75" customHeight="1">
      <c r="A49" s="41"/>
      <c r="C49" s="74"/>
    </row>
    <row r="50" ht="15.75" customHeight="1">
      <c r="A50" s="41"/>
      <c r="C50" s="74"/>
    </row>
    <row r="51" ht="15.75" customHeight="1">
      <c r="A51" s="41"/>
      <c r="C51" s="74"/>
    </row>
    <row r="52" ht="15.75" customHeight="1">
      <c r="A52" s="41"/>
      <c r="C52" s="74"/>
    </row>
    <row r="53" ht="15.75" customHeight="1">
      <c r="A53" s="41"/>
      <c r="C53" s="74"/>
    </row>
    <row r="54" ht="15.75" customHeight="1">
      <c r="A54" s="41"/>
      <c r="C54" s="74"/>
    </row>
    <row r="55" ht="15.75" customHeight="1">
      <c r="A55" s="41"/>
      <c r="C55" s="74"/>
    </row>
    <row r="56" ht="15.75" customHeight="1">
      <c r="A56" s="41"/>
      <c r="C56" s="74"/>
    </row>
    <row r="57" ht="15.75" customHeight="1">
      <c r="A57" s="41"/>
      <c r="C57" s="74"/>
    </row>
    <row r="58" ht="15.75" customHeight="1">
      <c r="A58" s="41"/>
      <c r="C58" s="74"/>
    </row>
    <row r="59" ht="15.75" customHeight="1">
      <c r="A59" s="41"/>
      <c r="C59" s="74"/>
    </row>
    <row r="60" ht="15.75" customHeight="1">
      <c r="A60" s="41"/>
      <c r="C60" s="74"/>
    </row>
    <row r="61" ht="15.75" customHeight="1">
      <c r="A61" s="41"/>
      <c r="C61" s="74"/>
    </row>
    <row r="62" ht="15.75" customHeight="1">
      <c r="A62" s="41"/>
      <c r="C62" s="74"/>
    </row>
    <row r="63" ht="15.75" customHeight="1">
      <c r="A63" s="41"/>
      <c r="C63" s="74"/>
    </row>
    <row r="64" ht="15.75" customHeight="1">
      <c r="A64" s="41"/>
      <c r="C64" s="74"/>
    </row>
    <row r="65" ht="15.75" customHeight="1">
      <c r="A65" s="41"/>
      <c r="C65" s="74"/>
    </row>
    <row r="66" ht="15.75" customHeight="1">
      <c r="A66" s="41"/>
      <c r="C66" s="74"/>
    </row>
    <row r="67" ht="15.75" customHeight="1">
      <c r="A67" s="41"/>
      <c r="C67" s="74"/>
    </row>
    <row r="68" ht="15.75" customHeight="1">
      <c r="A68" s="41"/>
      <c r="C68" s="74"/>
    </row>
    <row r="69" ht="15.75" customHeight="1">
      <c r="A69" s="41"/>
      <c r="C69" s="74"/>
    </row>
    <row r="70" ht="15.75" customHeight="1">
      <c r="A70" s="41"/>
      <c r="C70" s="74"/>
    </row>
    <row r="71" ht="15.75" customHeight="1">
      <c r="A71" s="41"/>
      <c r="C71" s="74"/>
    </row>
    <row r="72" ht="15.75" customHeight="1">
      <c r="A72" s="41"/>
      <c r="C72" s="74"/>
    </row>
    <row r="73" ht="15.75" customHeight="1">
      <c r="A73" s="41"/>
      <c r="C73" s="74"/>
    </row>
    <row r="74" ht="15.75" customHeight="1">
      <c r="A74" s="41"/>
      <c r="C74" s="74"/>
    </row>
    <row r="75" ht="15.75" customHeight="1">
      <c r="A75" s="41"/>
      <c r="C75" s="74"/>
    </row>
    <row r="76" ht="15.75" customHeight="1">
      <c r="A76" s="41"/>
      <c r="C76" s="74"/>
    </row>
    <row r="77" ht="15.75" customHeight="1">
      <c r="A77" s="41"/>
      <c r="C77" s="74"/>
    </row>
    <row r="78" ht="15.75" customHeight="1">
      <c r="A78" s="41"/>
      <c r="C78" s="74"/>
    </row>
    <row r="79" ht="15.75" customHeight="1">
      <c r="A79" s="41"/>
      <c r="C79" s="74"/>
    </row>
    <row r="80" ht="15.75" customHeight="1">
      <c r="A80" s="41"/>
      <c r="C80" s="74"/>
    </row>
    <row r="81" ht="15.75" customHeight="1">
      <c r="A81" s="41"/>
      <c r="C81" s="74"/>
    </row>
    <row r="82" ht="15.75" customHeight="1">
      <c r="A82" s="41"/>
      <c r="C82" s="74"/>
    </row>
    <row r="83" ht="15.75" customHeight="1">
      <c r="A83" s="41"/>
      <c r="C83" s="74"/>
    </row>
    <row r="84" ht="15.75" customHeight="1">
      <c r="A84" s="41"/>
      <c r="C84" s="74"/>
    </row>
    <row r="85" ht="15.75" customHeight="1">
      <c r="A85" s="41"/>
      <c r="C85" s="74"/>
    </row>
    <row r="86" ht="15.75" customHeight="1">
      <c r="A86" s="41"/>
      <c r="C86" s="74"/>
    </row>
    <row r="87" ht="15.75" customHeight="1">
      <c r="A87" s="41"/>
      <c r="C87" s="74"/>
    </row>
    <row r="88" ht="15.75" customHeight="1">
      <c r="A88" s="41"/>
      <c r="C88" s="74"/>
    </row>
    <row r="89" ht="15.75" customHeight="1">
      <c r="A89" s="41"/>
      <c r="C89" s="74"/>
    </row>
    <row r="90" ht="15.75" customHeight="1">
      <c r="A90" s="41"/>
      <c r="C90" s="74"/>
    </row>
    <row r="91" ht="15.75" customHeight="1">
      <c r="A91" s="41"/>
      <c r="C91" s="74"/>
    </row>
    <row r="92" ht="15.75" customHeight="1">
      <c r="A92" s="41"/>
      <c r="C92" s="74"/>
    </row>
    <row r="93" ht="15.75" customHeight="1">
      <c r="A93" s="41"/>
      <c r="C93" s="74"/>
    </row>
    <row r="94" ht="15.75" customHeight="1">
      <c r="A94" s="41"/>
      <c r="C94" s="74"/>
    </row>
    <row r="95" ht="15.75" customHeight="1">
      <c r="A95" s="41"/>
      <c r="C95" s="74"/>
    </row>
    <row r="96" ht="15.75" customHeight="1">
      <c r="A96" s="41"/>
      <c r="C96" s="74"/>
    </row>
    <row r="97" ht="15.75" customHeight="1">
      <c r="A97" s="41"/>
      <c r="C97" s="74"/>
    </row>
    <row r="98" ht="15.75" customHeight="1">
      <c r="A98" s="41"/>
      <c r="C98" s="74"/>
    </row>
    <row r="99" ht="15.75" customHeight="1">
      <c r="A99" s="41"/>
      <c r="C99" s="74"/>
    </row>
    <row r="100" ht="15.75" customHeight="1">
      <c r="A100" s="41"/>
      <c r="C100" s="74"/>
    </row>
    <row r="101" ht="15.75" customHeight="1">
      <c r="A101" s="41"/>
      <c r="C101" s="74"/>
    </row>
    <row r="102" ht="15.75" customHeight="1">
      <c r="A102" s="41"/>
      <c r="C102" s="74"/>
    </row>
    <row r="103" ht="15.75" customHeight="1">
      <c r="A103" s="41"/>
      <c r="C103" s="74"/>
    </row>
    <row r="104" ht="15.75" customHeight="1">
      <c r="A104" s="41"/>
      <c r="C104" s="74"/>
    </row>
    <row r="105" ht="15.75" customHeight="1">
      <c r="A105" s="41"/>
      <c r="C105" s="74"/>
    </row>
    <row r="106" ht="15.75" customHeight="1">
      <c r="A106" s="41"/>
      <c r="C106" s="74"/>
    </row>
    <row r="107" ht="15.75" customHeight="1">
      <c r="A107" s="41"/>
      <c r="C107" s="74"/>
    </row>
    <row r="108" ht="15.75" customHeight="1">
      <c r="A108" s="41"/>
      <c r="C108" s="74"/>
    </row>
    <row r="109" ht="15.75" customHeight="1">
      <c r="A109" s="41"/>
      <c r="C109" s="74"/>
    </row>
    <row r="110" ht="15.75" customHeight="1">
      <c r="A110" s="41"/>
      <c r="C110" s="74"/>
    </row>
    <row r="111" ht="15.75" customHeight="1">
      <c r="A111" s="41"/>
      <c r="C111" s="74"/>
    </row>
    <row r="112" ht="15.75" customHeight="1">
      <c r="A112" s="41"/>
      <c r="C112" s="74"/>
    </row>
    <row r="113" ht="15.75" customHeight="1">
      <c r="A113" s="41"/>
      <c r="C113" s="74"/>
    </row>
    <row r="114" ht="15.75" customHeight="1">
      <c r="A114" s="41"/>
      <c r="C114" s="74"/>
    </row>
    <row r="115" ht="15.75" customHeight="1">
      <c r="A115" s="41"/>
      <c r="C115" s="74"/>
    </row>
    <row r="116" ht="15.75" customHeight="1">
      <c r="A116" s="41"/>
      <c r="C116" s="74"/>
    </row>
    <row r="117" ht="15.75" customHeight="1">
      <c r="A117" s="41"/>
      <c r="C117" s="74"/>
    </row>
    <row r="118" ht="15.75" customHeight="1">
      <c r="A118" s="41"/>
      <c r="C118" s="74"/>
    </row>
    <row r="119" ht="15.75" customHeight="1">
      <c r="A119" s="41"/>
      <c r="C119" s="74"/>
    </row>
    <row r="120" ht="15.75" customHeight="1">
      <c r="A120" s="41"/>
      <c r="C120" s="74"/>
    </row>
    <row r="121" ht="15.75" customHeight="1">
      <c r="A121" s="41"/>
      <c r="C121" s="74"/>
    </row>
    <row r="122" ht="15.75" customHeight="1">
      <c r="A122" s="41"/>
      <c r="C122" s="74"/>
    </row>
    <row r="123" ht="15.75" customHeight="1">
      <c r="A123" s="41"/>
      <c r="C123" s="74"/>
    </row>
    <row r="124" ht="15.75" customHeight="1">
      <c r="A124" s="41"/>
      <c r="C124" s="74"/>
    </row>
    <row r="125" ht="15.75" customHeight="1">
      <c r="A125" s="41"/>
      <c r="C125" s="74"/>
    </row>
    <row r="126" ht="15.75" customHeight="1">
      <c r="A126" s="41"/>
      <c r="C126" s="74"/>
    </row>
    <row r="127" ht="15.75" customHeight="1">
      <c r="A127" s="41"/>
      <c r="C127" s="74"/>
    </row>
    <row r="128" ht="15.75" customHeight="1">
      <c r="A128" s="41"/>
      <c r="C128" s="74"/>
    </row>
    <row r="129" ht="15.75" customHeight="1">
      <c r="A129" s="41"/>
      <c r="C129" s="74"/>
    </row>
    <row r="130" ht="15.75" customHeight="1">
      <c r="A130" s="41"/>
      <c r="C130" s="74"/>
    </row>
    <row r="131" ht="15.75" customHeight="1">
      <c r="A131" s="41"/>
      <c r="C131" s="74"/>
    </row>
    <row r="132" ht="15.75" customHeight="1">
      <c r="A132" s="41"/>
      <c r="C132" s="74"/>
    </row>
    <row r="133" ht="15.75" customHeight="1">
      <c r="A133" s="41"/>
      <c r="C133" s="74"/>
    </row>
    <row r="134" ht="15.75" customHeight="1">
      <c r="A134" s="41"/>
      <c r="C134" s="74"/>
    </row>
    <row r="135" ht="15.75" customHeight="1">
      <c r="A135" s="41"/>
      <c r="C135" s="74"/>
    </row>
    <row r="136" ht="15.75" customHeight="1">
      <c r="A136" s="41"/>
      <c r="C136" s="74"/>
    </row>
    <row r="137" ht="15.75" customHeight="1">
      <c r="A137" s="41"/>
      <c r="C137" s="74"/>
    </row>
    <row r="138" ht="15.75" customHeight="1">
      <c r="A138" s="41"/>
      <c r="C138" s="74"/>
    </row>
    <row r="139" ht="15.75" customHeight="1">
      <c r="A139" s="41"/>
      <c r="C139" s="74"/>
    </row>
    <row r="140" ht="15.75" customHeight="1">
      <c r="A140" s="41"/>
      <c r="C140" s="74"/>
    </row>
    <row r="141" ht="15.75" customHeight="1">
      <c r="A141" s="41"/>
      <c r="C141" s="74"/>
    </row>
    <row r="142" ht="15.75" customHeight="1">
      <c r="A142" s="41"/>
      <c r="C142" s="74"/>
    </row>
    <row r="143" ht="15.75" customHeight="1">
      <c r="A143" s="41"/>
      <c r="C143" s="74"/>
    </row>
    <row r="144" ht="15.75" customHeight="1">
      <c r="A144" s="41"/>
      <c r="C144" s="74"/>
    </row>
    <row r="145" ht="15.75" customHeight="1">
      <c r="A145" s="41"/>
      <c r="C145" s="74"/>
    </row>
    <row r="146" ht="15.75" customHeight="1">
      <c r="A146" s="41"/>
      <c r="C146" s="74"/>
    </row>
    <row r="147" ht="15.75" customHeight="1">
      <c r="A147" s="41"/>
      <c r="C147" s="74"/>
    </row>
    <row r="148" ht="15.75" customHeight="1">
      <c r="A148" s="41"/>
      <c r="C148" s="74"/>
    </row>
    <row r="149" ht="15.75" customHeight="1">
      <c r="A149" s="41"/>
      <c r="C149" s="74"/>
    </row>
    <row r="150" ht="15.75" customHeight="1">
      <c r="A150" s="41"/>
      <c r="C150" s="74"/>
    </row>
    <row r="151" ht="15.75" customHeight="1">
      <c r="A151" s="41"/>
      <c r="C151" s="74"/>
    </row>
    <row r="152" ht="15.75" customHeight="1">
      <c r="A152" s="41"/>
      <c r="C152" s="74"/>
    </row>
    <row r="153" ht="15.75" customHeight="1">
      <c r="A153" s="41"/>
      <c r="C153" s="74"/>
    </row>
    <row r="154" ht="15.75" customHeight="1">
      <c r="A154" s="41"/>
      <c r="C154" s="74"/>
    </row>
    <row r="155" ht="15.75" customHeight="1">
      <c r="A155" s="41"/>
      <c r="C155" s="74"/>
    </row>
    <row r="156" ht="15.75" customHeight="1">
      <c r="A156" s="41"/>
      <c r="C156" s="74"/>
    </row>
    <row r="157" ht="15.75" customHeight="1">
      <c r="A157" s="41"/>
      <c r="C157" s="74"/>
    </row>
    <row r="158" ht="15.75" customHeight="1">
      <c r="A158" s="41"/>
      <c r="C158" s="74"/>
    </row>
    <row r="159" ht="15.75" customHeight="1">
      <c r="A159" s="41"/>
      <c r="C159" s="74"/>
    </row>
    <row r="160" ht="15.75" customHeight="1">
      <c r="A160" s="41"/>
      <c r="C160" s="74"/>
    </row>
    <row r="161" ht="15.75" customHeight="1">
      <c r="A161" s="41"/>
      <c r="C161" s="74"/>
    </row>
    <row r="162" ht="15.75" customHeight="1">
      <c r="A162" s="41"/>
      <c r="C162" s="74"/>
    </row>
    <row r="163" ht="15.75" customHeight="1">
      <c r="A163" s="41"/>
      <c r="C163" s="74"/>
    </row>
    <row r="164" ht="15.75" customHeight="1">
      <c r="A164" s="41"/>
      <c r="C164" s="74"/>
    </row>
    <row r="165" ht="15.75" customHeight="1">
      <c r="A165" s="41"/>
      <c r="C165" s="74"/>
    </row>
    <row r="166" ht="15.75" customHeight="1">
      <c r="A166" s="41"/>
      <c r="C166" s="74"/>
    </row>
    <row r="167" ht="15.75" customHeight="1">
      <c r="A167" s="41"/>
      <c r="C167" s="74"/>
    </row>
    <row r="168" ht="15.75" customHeight="1">
      <c r="A168" s="41"/>
      <c r="C168" s="74"/>
    </row>
    <row r="169" ht="15.75" customHeight="1">
      <c r="A169" s="41"/>
      <c r="C169" s="74"/>
    </row>
    <row r="170" ht="15.75" customHeight="1">
      <c r="A170" s="41"/>
      <c r="C170" s="74"/>
    </row>
    <row r="171" ht="15.75" customHeight="1">
      <c r="A171" s="41"/>
      <c r="C171" s="74"/>
    </row>
    <row r="172" ht="15.75" customHeight="1">
      <c r="A172" s="41"/>
      <c r="C172" s="74"/>
    </row>
    <row r="173" ht="15.75" customHeight="1">
      <c r="A173" s="41"/>
      <c r="C173" s="74"/>
    </row>
    <row r="174" ht="15.75" customHeight="1">
      <c r="A174" s="41"/>
      <c r="C174" s="74"/>
    </row>
    <row r="175" ht="15.75" customHeight="1">
      <c r="A175" s="41"/>
      <c r="C175" s="74"/>
    </row>
    <row r="176" ht="15.75" customHeight="1">
      <c r="A176" s="41"/>
      <c r="C176" s="74"/>
    </row>
    <row r="177" ht="15.75" customHeight="1">
      <c r="A177" s="41"/>
      <c r="C177" s="74"/>
    </row>
    <row r="178" ht="15.75" customHeight="1">
      <c r="A178" s="41"/>
      <c r="C178" s="74"/>
    </row>
    <row r="179" ht="15.75" customHeight="1">
      <c r="A179" s="41"/>
      <c r="C179" s="74"/>
    </row>
    <row r="180" ht="15.75" customHeight="1">
      <c r="A180" s="41"/>
      <c r="C180" s="74"/>
    </row>
    <row r="181" ht="15.75" customHeight="1">
      <c r="A181" s="41"/>
      <c r="C181" s="74"/>
    </row>
    <row r="182" ht="15.75" customHeight="1">
      <c r="A182" s="41"/>
      <c r="C182" s="74"/>
    </row>
    <row r="183" ht="15.75" customHeight="1">
      <c r="A183" s="41"/>
      <c r="C183" s="74"/>
    </row>
    <row r="184" ht="15.75" customHeight="1">
      <c r="A184" s="41"/>
      <c r="C184" s="74"/>
    </row>
    <row r="185" ht="15.75" customHeight="1">
      <c r="A185" s="41"/>
      <c r="C185" s="74"/>
    </row>
    <row r="186" ht="15.75" customHeight="1">
      <c r="A186" s="41"/>
      <c r="C186" s="74"/>
    </row>
    <row r="187" ht="15.75" customHeight="1">
      <c r="A187" s="41"/>
      <c r="C187" s="74"/>
    </row>
    <row r="188" ht="15.75" customHeight="1">
      <c r="A188" s="41"/>
      <c r="C188" s="74"/>
    </row>
    <row r="189" ht="15.75" customHeight="1">
      <c r="A189" s="41"/>
      <c r="C189" s="74"/>
    </row>
    <row r="190" ht="15.75" customHeight="1">
      <c r="A190" s="41"/>
      <c r="C190" s="74"/>
    </row>
    <row r="191" ht="15.75" customHeight="1">
      <c r="A191" s="41"/>
      <c r="C191" s="74"/>
    </row>
    <row r="192" ht="15.75" customHeight="1">
      <c r="A192" s="41"/>
      <c r="C192" s="74"/>
    </row>
    <row r="193" ht="15.75" customHeight="1">
      <c r="A193" s="41"/>
      <c r="C193" s="74"/>
    </row>
    <row r="194" ht="15.75" customHeight="1">
      <c r="A194" s="41"/>
      <c r="C194" s="74"/>
    </row>
    <row r="195" ht="15.75" customHeight="1">
      <c r="A195" s="41"/>
      <c r="C195" s="74"/>
    </row>
    <row r="196" ht="15.75" customHeight="1">
      <c r="A196" s="41"/>
      <c r="C196" s="74"/>
    </row>
    <row r="197" ht="15.75" customHeight="1">
      <c r="A197" s="41"/>
      <c r="C197" s="74"/>
    </row>
    <row r="198" ht="15.75" customHeight="1">
      <c r="A198" s="41"/>
      <c r="C198" s="74"/>
    </row>
    <row r="199" ht="15.75" customHeight="1">
      <c r="A199" s="41"/>
      <c r="C199" s="74"/>
    </row>
    <row r="200" ht="15.75" customHeight="1">
      <c r="A200" s="41"/>
      <c r="C200" s="74"/>
    </row>
    <row r="201" ht="15.75" customHeight="1">
      <c r="A201" s="41"/>
      <c r="C201" s="74"/>
    </row>
    <row r="202" ht="15.75" customHeight="1">
      <c r="A202" s="41"/>
      <c r="C202" s="74"/>
    </row>
    <row r="203" ht="15.75" customHeight="1">
      <c r="A203" s="41"/>
      <c r="C203" s="74"/>
    </row>
    <row r="204" ht="15.75" customHeight="1">
      <c r="A204" s="41"/>
      <c r="C204" s="74"/>
    </row>
    <row r="205" ht="15.75" customHeight="1">
      <c r="A205" s="41"/>
      <c r="C205" s="74"/>
    </row>
    <row r="206" ht="15.75" customHeight="1">
      <c r="A206" s="41"/>
      <c r="C206" s="74"/>
    </row>
    <row r="207" ht="15.75" customHeight="1">
      <c r="A207" s="41"/>
      <c r="C207" s="74"/>
    </row>
    <row r="208" ht="15.75" customHeight="1">
      <c r="A208" s="41"/>
      <c r="C208" s="74"/>
    </row>
    <row r="209" ht="15.75" customHeight="1">
      <c r="A209" s="41"/>
      <c r="C209" s="74"/>
    </row>
    <row r="210" ht="15.75" customHeight="1">
      <c r="A210" s="41"/>
      <c r="C210" s="74"/>
    </row>
    <row r="211" ht="15.75" customHeight="1">
      <c r="A211" s="41"/>
      <c r="C211" s="74"/>
    </row>
    <row r="212" ht="15.75" customHeight="1">
      <c r="A212" s="41"/>
      <c r="C212" s="74"/>
    </row>
    <row r="213" ht="15.75" customHeight="1">
      <c r="A213" s="41"/>
      <c r="C213" s="74"/>
    </row>
    <row r="214" ht="15.75" customHeight="1">
      <c r="A214" s="41"/>
      <c r="C214" s="74"/>
    </row>
    <row r="215" ht="15.75" customHeight="1">
      <c r="A215" s="41"/>
      <c r="C215" s="74"/>
    </row>
    <row r="216" ht="15.75" customHeight="1">
      <c r="A216" s="41"/>
      <c r="C216" s="74"/>
    </row>
    <row r="217" ht="15.75" customHeight="1">
      <c r="A217" s="41"/>
      <c r="C217" s="74"/>
    </row>
    <row r="218" ht="15.75" customHeight="1">
      <c r="A218" s="41"/>
      <c r="C218" s="74"/>
    </row>
    <row r="219" ht="15.75" customHeight="1">
      <c r="A219" s="41"/>
      <c r="C219" s="74"/>
    </row>
    <row r="220" ht="15.75" customHeight="1">
      <c r="A220" s="41"/>
      <c r="C220" s="74"/>
    </row>
    <row r="221" ht="15.75" customHeight="1">
      <c r="A221" s="41"/>
      <c r="C221" s="7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30.14"/>
    <col customWidth="1" min="4" max="9" width="17.29"/>
    <col customWidth="1" min="10" max="10" width="22.86"/>
  </cols>
  <sheetData>
    <row r="1" ht="15.75" customHeight="1">
      <c r="A1" s="75" t="s">
        <v>21</v>
      </c>
      <c r="B1" s="1" t="s">
        <v>0</v>
      </c>
      <c r="C1" s="76" t="s">
        <v>21</v>
      </c>
      <c r="D1" s="77" t="s">
        <v>22</v>
      </c>
      <c r="E1" s="78" t="s">
        <v>23</v>
      </c>
      <c r="F1" s="78" t="s">
        <v>24</v>
      </c>
      <c r="G1" s="78" t="s">
        <v>25</v>
      </c>
      <c r="H1" s="78"/>
      <c r="I1" s="78" t="s">
        <v>26</v>
      </c>
      <c r="J1" s="1" t="s">
        <v>27</v>
      </c>
    </row>
    <row r="2" ht="15.75" customHeight="1">
      <c r="A2" s="75"/>
      <c r="B2" s="1" t="s">
        <v>1</v>
      </c>
      <c r="C2" s="76"/>
      <c r="D2" s="77"/>
      <c r="E2" s="78"/>
      <c r="F2" s="78"/>
      <c r="G2" s="78"/>
      <c r="H2" s="78"/>
      <c r="I2" s="78"/>
      <c r="J2" s="1"/>
    </row>
    <row r="3" ht="15.75" customHeight="1">
      <c r="A3" s="75"/>
      <c r="B3" s="1"/>
      <c r="C3" s="76"/>
      <c r="D3" s="77"/>
      <c r="E3" s="78"/>
      <c r="F3" s="79"/>
      <c r="G3" s="79"/>
      <c r="H3" s="79"/>
      <c r="I3" s="79"/>
      <c r="J3" s="1"/>
    </row>
    <row r="4" ht="15.75" customHeight="1">
      <c r="A4" s="75"/>
      <c r="B4" s="1" t="s">
        <v>3</v>
      </c>
      <c r="C4" s="76"/>
      <c r="D4" s="77" t="s">
        <v>3</v>
      </c>
      <c r="E4" s="78"/>
      <c r="F4" s="77" t="s">
        <v>3</v>
      </c>
      <c r="G4" s="77" t="s">
        <v>3</v>
      </c>
      <c r="H4" s="77" t="s">
        <v>4</v>
      </c>
      <c r="I4" s="77" t="s">
        <v>3</v>
      </c>
      <c r="J4" s="1" t="s">
        <v>3</v>
      </c>
    </row>
    <row r="5" ht="15.75" customHeight="1">
      <c r="A5" s="80">
        <f>B6-'Square Root'!C20</f>
        <v>5898.900407</v>
      </c>
      <c r="B5" s="1">
        <f>'Decimalisation  1i'!A5</f>
        <v>6796.5</v>
      </c>
      <c r="C5" s="76">
        <f>B5+'Square Root'!C20</f>
        <v>6796.499593</v>
      </c>
      <c r="D5" s="77">
        <f>((B5+C5+C6)^-'Square Root'!C21)</f>
        <v>0.0001328275035</v>
      </c>
      <c r="E5" s="79">
        <f t="shared" ref="E5:E6" si="1">B5^D5</f>
        <v>1.001172779</v>
      </c>
      <c r="F5" s="81">
        <v>0.9004</v>
      </c>
      <c r="G5" s="81">
        <v>0.4996</v>
      </c>
      <c r="H5" s="79">
        <f>G5-F5</f>
        <v>-0.4008</v>
      </c>
      <c r="I5" s="79">
        <f>((B5)*H5%)</f>
        <v>-27.240372</v>
      </c>
      <c r="J5" s="1">
        <f t="shared" ref="J5:J6" si="2">(B5*I5%)+B5</f>
        <v>4945.108117</v>
      </c>
    </row>
    <row r="6" ht="15.75" customHeight="1">
      <c r="A6" s="80">
        <f>B6+'Square Root'!C20</f>
        <v>5898.899593</v>
      </c>
      <c r="B6" s="1">
        <f>'Decimalisation  1i'!A6</f>
        <v>5898.9</v>
      </c>
      <c r="C6" s="76">
        <f>B5-'Square Root'!C20</f>
        <v>6796.500407</v>
      </c>
      <c r="D6" s="77">
        <f>((A5+A6+B6)^-'Square Root'!C21)</f>
        <v>0.0001508779701</v>
      </c>
      <c r="E6" s="79">
        <f t="shared" si="1"/>
        <v>1.00131086</v>
      </c>
      <c r="F6" s="82"/>
      <c r="G6" s="82"/>
      <c r="H6" s="79"/>
      <c r="I6" s="79">
        <f>((B6)*H5%)</f>
        <v>-23.6427912</v>
      </c>
      <c r="J6" s="1">
        <f t="shared" si="2"/>
        <v>4504.23539</v>
      </c>
    </row>
    <row r="7" ht="15.75" customHeight="1">
      <c r="A7" s="75"/>
      <c r="B7" s="1"/>
      <c r="C7" s="76"/>
      <c r="D7" s="77"/>
      <c r="E7" s="79"/>
      <c r="F7" s="82"/>
      <c r="G7" s="82"/>
      <c r="H7" s="79"/>
      <c r="I7" s="79"/>
      <c r="J7" s="1"/>
    </row>
    <row r="8" ht="15.75" customHeight="1">
      <c r="A8" s="80"/>
      <c r="B8" s="1"/>
      <c r="C8" s="76"/>
      <c r="D8" s="83"/>
      <c r="E8" s="79"/>
      <c r="F8" s="82"/>
      <c r="G8" s="82"/>
      <c r="H8" s="79"/>
      <c r="I8" s="79"/>
      <c r="J8" s="1"/>
    </row>
    <row r="9" ht="15.75" customHeight="1">
      <c r="A9" s="84"/>
      <c r="B9" s="31" t="s">
        <v>14</v>
      </c>
      <c r="C9" s="76"/>
      <c r="D9" s="83" t="s">
        <v>14</v>
      </c>
      <c r="E9" s="79"/>
      <c r="F9" s="83" t="s">
        <v>14</v>
      </c>
      <c r="G9" s="83" t="s">
        <v>14</v>
      </c>
      <c r="H9" s="77" t="s">
        <v>4</v>
      </c>
      <c r="I9" s="83" t="s">
        <v>15</v>
      </c>
      <c r="J9" s="31" t="s">
        <v>14</v>
      </c>
    </row>
    <row r="10" ht="15.75" customHeight="1">
      <c r="A10" s="80">
        <f>B11-'Square Root'!C20</f>
        <v>5537.000407</v>
      </c>
      <c r="B10" s="31">
        <f>'Decimalisation  1i'!A10</f>
        <v>7104</v>
      </c>
      <c r="C10" s="76">
        <f>B10+'Square Root'!C20</f>
        <v>7103.999593</v>
      </c>
      <c r="D10" s="77">
        <f>((B10+C10+C11)^-'Square Root'!C21)</f>
        <v>0.0001276438701</v>
      </c>
      <c r="E10" s="79">
        <f t="shared" ref="E10:E11" si="3">B10^D10</f>
        <v>1.00113264</v>
      </c>
      <c r="F10" s="81">
        <v>4.0E-4</v>
      </c>
      <c r="G10" s="81">
        <v>0.9996</v>
      </c>
      <c r="H10" s="79">
        <f>G10-F10</f>
        <v>0.9992</v>
      </c>
      <c r="I10" s="79">
        <f>((B10)*H10%)</f>
        <v>70.983168</v>
      </c>
      <c r="J10" s="31">
        <f t="shared" ref="J10:J11" si="4">(B10*I10%)+B10</f>
        <v>12146.64425</v>
      </c>
    </row>
    <row r="11" ht="15.75" customHeight="1">
      <c r="A11" s="80">
        <f>B11+'Square Root'!C20</f>
        <v>5536.999593</v>
      </c>
      <c r="B11" s="31">
        <f>'Decimalisation  1i'!A11</f>
        <v>5537</v>
      </c>
      <c r="C11" s="76">
        <f>B10-'Square Root'!C20</f>
        <v>7104.000407</v>
      </c>
      <c r="D11" s="77">
        <f>((A10+A11+B11)^-'Square Root'!C21)</f>
        <v>0.0001597208088</v>
      </c>
      <c r="E11" s="79">
        <f t="shared" si="3"/>
        <v>1.001377615</v>
      </c>
      <c r="F11" s="82"/>
      <c r="G11" s="82"/>
      <c r="H11" s="79"/>
      <c r="I11" s="79">
        <f>((B11)*H10%)</f>
        <v>55.325704</v>
      </c>
      <c r="J11" s="31">
        <f t="shared" si="4"/>
        <v>8600.38423</v>
      </c>
    </row>
    <row r="12" ht="15.75" customHeight="1">
      <c r="A12" s="75"/>
      <c r="B12" s="31"/>
      <c r="C12" s="76"/>
      <c r="D12" s="77"/>
      <c r="E12" s="79"/>
      <c r="F12" s="82"/>
      <c r="G12" s="82"/>
      <c r="H12" s="79"/>
      <c r="I12" s="79"/>
      <c r="J12" s="31"/>
    </row>
    <row r="13" ht="15.75" customHeight="1">
      <c r="A13" s="80"/>
      <c r="B13" s="1"/>
      <c r="C13" s="76"/>
      <c r="D13" s="83"/>
      <c r="E13" s="79"/>
      <c r="F13" s="82"/>
      <c r="G13" s="82"/>
      <c r="H13" s="79"/>
      <c r="I13" s="79"/>
      <c r="J13" s="1"/>
    </row>
    <row r="14" ht="15.75" customHeight="1">
      <c r="A14" s="80"/>
      <c r="B14" s="31" t="s">
        <v>15</v>
      </c>
      <c r="C14" s="76"/>
      <c r="D14" s="83" t="s">
        <v>15</v>
      </c>
      <c r="E14" s="78"/>
      <c r="F14" s="83" t="s">
        <v>15</v>
      </c>
      <c r="G14" s="83" t="s">
        <v>15</v>
      </c>
      <c r="H14" s="77" t="s">
        <v>4</v>
      </c>
      <c r="I14" s="83" t="s">
        <v>15</v>
      </c>
      <c r="J14" s="31" t="s">
        <v>15</v>
      </c>
    </row>
    <row r="15" ht="15.75" customHeight="1">
      <c r="A15" s="80">
        <f>B16-'Square Root'!C20</f>
        <v>5537.000407</v>
      </c>
      <c r="B15" s="31">
        <f>'Decimalisation  1i'!A15</f>
        <v>6201.1</v>
      </c>
      <c r="C15" s="76">
        <f>B15+'Square Root'!C20</f>
        <v>6201.099593</v>
      </c>
      <c r="D15" s="77">
        <f>((B15+C15+C16)^-'Square Root'!C21)</f>
        <v>0.000144246981</v>
      </c>
      <c r="E15" s="79">
        <f t="shared" ref="E15:E16" si="5">B15^D15</f>
        <v>1.001260428</v>
      </c>
      <c r="F15" s="81">
        <v>4.0E-4</v>
      </c>
      <c r="G15" s="81">
        <v>0.0996</v>
      </c>
      <c r="H15" s="79">
        <f>G15-F15</f>
        <v>0.0992</v>
      </c>
      <c r="I15" s="79">
        <f>((B15)*H15%)</f>
        <v>6.1514912</v>
      </c>
      <c r="J15" s="31">
        <f t="shared" ref="J15:J16" si="6">(B15*I15%)+B15</f>
        <v>6582.560121</v>
      </c>
    </row>
    <row r="16" ht="15.75" customHeight="1">
      <c r="A16" s="80">
        <f>B16+'Square Root'!C20</f>
        <v>5536.999593</v>
      </c>
      <c r="B16" s="31">
        <f>'Decimalisation  1i'!A16</f>
        <v>5537</v>
      </c>
      <c r="C16" s="76">
        <f>B15-'Square Root'!C20</f>
        <v>6201.100407</v>
      </c>
      <c r="D16" s="77">
        <f>((A15+A16+B16)^-'Square Root'!C21)</f>
        <v>0.0001597208088</v>
      </c>
      <c r="E16" s="79">
        <f t="shared" si="5"/>
        <v>1.001377615</v>
      </c>
      <c r="F16" s="79"/>
      <c r="G16" s="79"/>
      <c r="H16" s="79"/>
      <c r="I16" s="79">
        <f>((B16)*H15%)</f>
        <v>5.492704</v>
      </c>
      <c r="J16" s="31">
        <f t="shared" si="6"/>
        <v>5841.13102</v>
      </c>
    </row>
    <row r="17" ht="15.75" customHeight="1">
      <c r="A17" s="80"/>
      <c r="B17" s="31"/>
      <c r="C17" s="76"/>
      <c r="D17" s="83"/>
      <c r="E17" s="79"/>
      <c r="F17" s="79"/>
      <c r="G17" s="79"/>
      <c r="H17" s="79"/>
      <c r="I17" s="79"/>
      <c r="J17" s="31"/>
    </row>
    <row r="18" ht="15.75" customHeight="1">
      <c r="B18" s="31"/>
      <c r="J18" s="31"/>
    </row>
    <row r="19" ht="15.75" customHeight="1">
      <c r="B19" s="31"/>
      <c r="J19" s="31"/>
    </row>
    <row r="20" ht="15.75" customHeight="1">
      <c r="B20" s="41"/>
      <c r="J20" s="41"/>
    </row>
    <row r="21" ht="15.75" customHeight="1">
      <c r="B21" s="41"/>
      <c r="J21" s="41"/>
    </row>
    <row r="22" ht="15.75" customHeight="1">
      <c r="B22" s="41"/>
      <c r="J22" s="41"/>
    </row>
    <row r="23" ht="15.75" customHeight="1">
      <c r="B23" s="41"/>
      <c r="J23" s="41"/>
    </row>
    <row r="24" ht="15.75" customHeight="1">
      <c r="B24" s="41"/>
      <c r="J24" s="41"/>
    </row>
    <row r="25" ht="15.75" customHeight="1">
      <c r="B25" s="41"/>
      <c r="J25" s="41"/>
    </row>
    <row r="26" ht="15.75" customHeight="1">
      <c r="B26" s="41"/>
      <c r="J26" s="41"/>
    </row>
    <row r="27" ht="15.75" customHeight="1">
      <c r="B27" s="41"/>
      <c r="J27" s="41"/>
    </row>
    <row r="28" ht="15.75" customHeight="1">
      <c r="B28" s="41"/>
      <c r="J28" s="41"/>
    </row>
    <row r="29" ht="15.75" customHeight="1">
      <c r="B29" s="41"/>
      <c r="J29" s="41"/>
    </row>
    <row r="30" ht="15.75" customHeight="1">
      <c r="B30" s="41"/>
      <c r="J30" s="41"/>
    </row>
    <row r="31" ht="15.75" customHeight="1">
      <c r="B31" s="41"/>
      <c r="J31" s="41"/>
    </row>
    <row r="32" ht="15.75" customHeight="1">
      <c r="B32" s="41"/>
      <c r="J32" s="41"/>
    </row>
    <row r="33" ht="15.75" customHeight="1">
      <c r="B33" s="41"/>
      <c r="J33" s="41"/>
    </row>
    <row r="34" ht="15.75" customHeight="1">
      <c r="B34" s="41"/>
      <c r="J34" s="41"/>
    </row>
    <row r="35" ht="15.75" customHeight="1">
      <c r="B35" s="41"/>
      <c r="J35" s="41"/>
    </row>
    <row r="36" ht="15.75" customHeight="1">
      <c r="B36" s="41"/>
      <c r="J36" s="41"/>
    </row>
    <row r="37" ht="15.75" customHeight="1">
      <c r="B37" s="41"/>
      <c r="J37" s="41"/>
    </row>
    <row r="38" ht="15.75" customHeight="1">
      <c r="B38" s="41"/>
      <c r="J38" s="41"/>
    </row>
    <row r="39" ht="15.75" customHeight="1">
      <c r="B39" s="41"/>
      <c r="J39" s="41"/>
    </row>
    <row r="40" ht="15.75" customHeight="1">
      <c r="B40" s="41"/>
      <c r="J40" s="41"/>
    </row>
    <row r="41" ht="15.75" customHeight="1">
      <c r="B41" s="41"/>
      <c r="J41" s="41"/>
    </row>
    <row r="42" ht="15.75" customHeight="1">
      <c r="B42" s="41"/>
      <c r="J42" s="41"/>
    </row>
    <row r="43" ht="15.75" customHeight="1">
      <c r="B43" s="41"/>
      <c r="J43" s="41"/>
    </row>
    <row r="44" ht="15.75" customHeight="1">
      <c r="B44" s="41"/>
      <c r="J44" s="41"/>
    </row>
    <row r="45" ht="15.75" customHeight="1">
      <c r="B45" s="41"/>
      <c r="J45" s="41"/>
    </row>
    <row r="46" ht="15.75" customHeight="1">
      <c r="B46" s="41"/>
      <c r="J46" s="41"/>
    </row>
    <row r="47" ht="15.75" customHeight="1">
      <c r="B47" s="41"/>
      <c r="J47" s="41"/>
    </row>
    <row r="48" ht="15.75" customHeight="1">
      <c r="B48" s="41"/>
      <c r="J48" s="41"/>
    </row>
    <row r="49" ht="15.75" customHeight="1">
      <c r="B49" s="41"/>
      <c r="J49" s="41"/>
    </row>
    <row r="50" ht="15.75" customHeight="1">
      <c r="B50" s="41"/>
      <c r="J50" s="41"/>
    </row>
    <row r="51" ht="15.75" customHeight="1">
      <c r="B51" s="41"/>
      <c r="J51" s="41"/>
    </row>
    <row r="52" ht="15.75" customHeight="1">
      <c r="B52" s="41"/>
      <c r="J52" s="41"/>
    </row>
    <row r="53" ht="15.75" customHeight="1">
      <c r="B53" s="41"/>
      <c r="J53" s="41"/>
    </row>
    <row r="54" ht="15.75" customHeight="1">
      <c r="B54" s="41"/>
      <c r="J54" s="41"/>
    </row>
    <row r="55" ht="15.75" customHeight="1">
      <c r="B55" s="41"/>
      <c r="J55" s="41"/>
    </row>
    <row r="56" ht="15.75" customHeight="1">
      <c r="B56" s="41"/>
      <c r="J56" s="41"/>
    </row>
    <row r="57" ht="15.75" customHeight="1">
      <c r="B57" s="41"/>
      <c r="J57" s="41"/>
    </row>
    <row r="58" ht="15.75" customHeight="1">
      <c r="B58" s="41"/>
      <c r="J58" s="41"/>
    </row>
    <row r="59" ht="15.75" customHeight="1">
      <c r="B59" s="41"/>
      <c r="J59" s="41"/>
    </row>
    <row r="60" ht="15.75" customHeight="1">
      <c r="B60" s="41"/>
      <c r="J60" s="41"/>
    </row>
    <row r="61" ht="15.75" customHeight="1">
      <c r="B61" s="41"/>
      <c r="J61" s="41"/>
    </row>
    <row r="62" ht="15.75" customHeight="1">
      <c r="B62" s="41"/>
      <c r="J62" s="41"/>
    </row>
    <row r="63" ht="15.75" customHeight="1">
      <c r="B63" s="41"/>
      <c r="J63" s="41"/>
    </row>
    <row r="64" ht="15.75" customHeight="1">
      <c r="B64" s="41"/>
      <c r="J64" s="41"/>
    </row>
    <row r="65" ht="15.75" customHeight="1">
      <c r="B65" s="41"/>
      <c r="J65" s="41"/>
    </row>
    <row r="66" ht="15.75" customHeight="1">
      <c r="B66" s="41"/>
      <c r="J66" s="41"/>
    </row>
    <row r="67" ht="15.75" customHeight="1">
      <c r="B67" s="41"/>
      <c r="J67" s="41"/>
    </row>
    <row r="68" ht="15.75" customHeight="1">
      <c r="B68" s="41"/>
      <c r="J68" s="41"/>
    </row>
    <row r="69" ht="15.75" customHeight="1">
      <c r="B69" s="41"/>
      <c r="J69" s="41"/>
    </row>
    <row r="70" ht="15.75" customHeight="1">
      <c r="B70" s="41"/>
      <c r="J70" s="41"/>
    </row>
    <row r="71" ht="15.75" customHeight="1">
      <c r="B71" s="41"/>
      <c r="J71" s="41"/>
    </row>
    <row r="72" ht="15.75" customHeight="1">
      <c r="B72" s="41"/>
      <c r="J72" s="41"/>
    </row>
    <row r="73" ht="15.75" customHeight="1">
      <c r="B73" s="41"/>
      <c r="J73" s="41"/>
    </row>
    <row r="74" ht="15.75" customHeight="1">
      <c r="B74" s="41"/>
      <c r="J74" s="41"/>
    </row>
    <row r="75" ht="15.75" customHeight="1">
      <c r="B75" s="41"/>
      <c r="J75" s="41"/>
    </row>
    <row r="76" ht="15.75" customHeight="1">
      <c r="B76" s="41"/>
      <c r="J76" s="41"/>
    </row>
    <row r="77" ht="15.75" customHeight="1">
      <c r="B77" s="41"/>
      <c r="J77" s="41"/>
    </row>
    <row r="78" ht="15.75" customHeight="1">
      <c r="B78" s="41"/>
      <c r="J78" s="41"/>
    </row>
    <row r="79" ht="15.75" customHeight="1">
      <c r="B79" s="41"/>
      <c r="J79" s="41"/>
    </row>
    <row r="80" ht="15.75" customHeight="1">
      <c r="B80" s="41"/>
      <c r="J80" s="41"/>
    </row>
    <row r="81" ht="15.75" customHeight="1">
      <c r="B81" s="41"/>
      <c r="J81" s="41"/>
    </row>
    <row r="82" ht="15.75" customHeight="1">
      <c r="B82" s="41"/>
      <c r="J82" s="41"/>
    </row>
    <row r="83" ht="15.75" customHeight="1">
      <c r="B83" s="41"/>
      <c r="J83" s="41"/>
    </row>
    <row r="84" ht="15.75" customHeight="1">
      <c r="B84" s="41"/>
      <c r="J84" s="41"/>
    </row>
    <row r="85" ht="15.75" customHeight="1">
      <c r="B85" s="41"/>
      <c r="J85" s="41"/>
    </row>
    <row r="86" ht="15.75" customHeight="1">
      <c r="B86" s="41"/>
      <c r="J86" s="41"/>
    </row>
    <row r="87" ht="15.75" customHeight="1">
      <c r="B87" s="41"/>
      <c r="J87" s="41"/>
    </row>
    <row r="88" ht="15.75" customHeight="1">
      <c r="B88" s="41"/>
      <c r="J88" s="41"/>
    </row>
    <row r="89" ht="15.75" customHeight="1">
      <c r="B89" s="41"/>
      <c r="J89" s="41"/>
    </row>
    <row r="90" ht="15.75" customHeight="1">
      <c r="B90" s="41"/>
      <c r="J90" s="41"/>
    </row>
    <row r="91" ht="15.75" customHeight="1">
      <c r="B91" s="41"/>
      <c r="J91" s="41"/>
    </row>
    <row r="92" ht="15.75" customHeight="1">
      <c r="B92" s="41"/>
      <c r="J92" s="41"/>
    </row>
    <row r="93" ht="15.75" customHeight="1">
      <c r="B93" s="41"/>
      <c r="J93" s="41"/>
    </row>
    <row r="94" ht="15.75" customHeight="1">
      <c r="B94" s="41"/>
      <c r="J94" s="41"/>
    </row>
    <row r="95" ht="15.75" customHeight="1">
      <c r="B95" s="41"/>
      <c r="J95" s="41"/>
    </row>
    <row r="96" ht="15.75" customHeight="1">
      <c r="B96" s="41"/>
      <c r="J96" s="41"/>
    </row>
    <row r="97" ht="15.75" customHeight="1">
      <c r="B97" s="41"/>
      <c r="J97" s="41"/>
    </row>
    <row r="98" ht="15.75" customHeight="1">
      <c r="B98" s="41"/>
      <c r="J98" s="41"/>
    </row>
    <row r="99" ht="15.75" customHeight="1">
      <c r="B99" s="41"/>
      <c r="J99" s="41"/>
    </row>
    <row r="100" ht="15.75" customHeight="1">
      <c r="B100" s="41"/>
      <c r="J100" s="41"/>
    </row>
    <row r="101" ht="15.75" customHeight="1">
      <c r="B101" s="41"/>
      <c r="J101" s="41"/>
    </row>
    <row r="102" ht="15.75" customHeight="1">
      <c r="B102" s="41"/>
      <c r="J102" s="41"/>
    </row>
    <row r="103" ht="15.75" customHeight="1">
      <c r="B103" s="41"/>
      <c r="J103" s="41"/>
    </row>
    <row r="104" ht="15.75" customHeight="1">
      <c r="B104" s="41"/>
      <c r="J104" s="41"/>
    </row>
    <row r="105" ht="15.75" customHeight="1">
      <c r="B105" s="41"/>
      <c r="J105" s="41"/>
    </row>
    <row r="106" ht="15.75" customHeight="1">
      <c r="B106" s="41"/>
      <c r="J106" s="41"/>
    </row>
    <row r="107" ht="15.75" customHeight="1">
      <c r="B107" s="41"/>
      <c r="J107" s="41"/>
    </row>
    <row r="108" ht="15.75" customHeight="1">
      <c r="B108" s="41"/>
      <c r="J108" s="41"/>
    </row>
    <row r="109" ht="15.75" customHeight="1">
      <c r="B109" s="41"/>
      <c r="J109" s="41"/>
    </row>
    <row r="110" ht="15.75" customHeight="1">
      <c r="B110" s="41"/>
      <c r="J110" s="41"/>
    </row>
    <row r="111" ht="15.75" customHeight="1">
      <c r="B111" s="41"/>
      <c r="J111" s="41"/>
    </row>
    <row r="112" ht="15.75" customHeight="1">
      <c r="B112" s="41"/>
      <c r="J112" s="41"/>
    </row>
    <row r="113" ht="15.75" customHeight="1">
      <c r="B113" s="41"/>
      <c r="J113" s="41"/>
    </row>
    <row r="114" ht="15.75" customHeight="1">
      <c r="B114" s="41"/>
      <c r="J114" s="41"/>
    </row>
    <row r="115" ht="15.75" customHeight="1">
      <c r="B115" s="41"/>
      <c r="J115" s="41"/>
    </row>
    <row r="116" ht="15.75" customHeight="1">
      <c r="B116" s="41"/>
      <c r="J116" s="41"/>
    </row>
    <row r="117" ht="15.75" customHeight="1">
      <c r="B117" s="41"/>
      <c r="J117" s="41"/>
    </row>
    <row r="118" ht="15.75" customHeight="1">
      <c r="B118" s="41"/>
      <c r="J118" s="41"/>
    </row>
    <row r="119" ht="15.75" customHeight="1">
      <c r="B119" s="41"/>
      <c r="J119" s="41"/>
    </row>
    <row r="120" ht="15.75" customHeight="1">
      <c r="B120" s="41"/>
      <c r="J120" s="41"/>
    </row>
    <row r="121" ht="15.75" customHeight="1">
      <c r="B121" s="41"/>
      <c r="J121" s="41"/>
    </row>
    <row r="122" ht="15.75" customHeight="1">
      <c r="B122" s="41"/>
      <c r="J122" s="41"/>
    </row>
    <row r="123" ht="15.75" customHeight="1">
      <c r="B123" s="41"/>
      <c r="J123" s="41"/>
    </row>
    <row r="124" ht="15.75" customHeight="1">
      <c r="B124" s="41"/>
      <c r="J124" s="41"/>
    </row>
    <row r="125" ht="15.75" customHeight="1">
      <c r="B125" s="41"/>
      <c r="J125" s="41"/>
    </row>
    <row r="126" ht="15.75" customHeight="1">
      <c r="B126" s="41"/>
      <c r="J126" s="41"/>
    </row>
    <row r="127" ht="15.75" customHeight="1">
      <c r="B127" s="41"/>
      <c r="J127" s="41"/>
    </row>
    <row r="128" ht="15.75" customHeight="1">
      <c r="B128" s="41"/>
      <c r="J128" s="41"/>
    </row>
    <row r="129" ht="15.75" customHeight="1">
      <c r="B129" s="41"/>
      <c r="J129" s="41"/>
    </row>
    <row r="130" ht="15.75" customHeight="1">
      <c r="B130" s="41"/>
      <c r="J130" s="41"/>
    </row>
    <row r="131" ht="15.75" customHeight="1">
      <c r="B131" s="41"/>
      <c r="J131" s="41"/>
    </row>
    <row r="132" ht="15.75" customHeight="1">
      <c r="B132" s="41"/>
      <c r="J132" s="41"/>
    </row>
    <row r="133" ht="15.75" customHeight="1">
      <c r="B133" s="41"/>
      <c r="J133" s="41"/>
    </row>
    <row r="134" ht="15.75" customHeight="1">
      <c r="B134" s="41"/>
      <c r="J134" s="41"/>
    </row>
    <row r="135" ht="15.75" customHeight="1">
      <c r="B135" s="41"/>
      <c r="J135" s="41"/>
    </row>
    <row r="136" ht="15.75" customHeight="1">
      <c r="B136" s="41"/>
      <c r="J136" s="41"/>
    </row>
    <row r="137" ht="15.75" customHeight="1">
      <c r="B137" s="41"/>
      <c r="J137" s="41"/>
    </row>
    <row r="138" ht="15.75" customHeight="1">
      <c r="B138" s="41"/>
      <c r="J138" s="41"/>
    </row>
    <row r="139" ht="15.75" customHeight="1">
      <c r="B139" s="41"/>
      <c r="J139" s="41"/>
    </row>
    <row r="140" ht="15.75" customHeight="1">
      <c r="B140" s="41"/>
      <c r="J140" s="41"/>
    </row>
    <row r="141" ht="15.75" customHeight="1">
      <c r="B141" s="41"/>
      <c r="J141" s="41"/>
    </row>
    <row r="142" ht="15.75" customHeight="1">
      <c r="B142" s="41"/>
      <c r="J142" s="41"/>
    </row>
    <row r="143" ht="15.75" customHeight="1">
      <c r="B143" s="41"/>
      <c r="J143" s="41"/>
    </row>
    <row r="144" ht="15.75" customHeight="1">
      <c r="B144" s="41"/>
      <c r="J144" s="41"/>
    </row>
    <row r="145" ht="15.75" customHeight="1">
      <c r="B145" s="41"/>
      <c r="J145" s="41"/>
    </row>
    <row r="146" ht="15.75" customHeight="1">
      <c r="B146" s="41"/>
      <c r="J146" s="41"/>
    </row>
    <row r="147" ht="15.75" customHeight="1">
      <c r="B147" s="41"/>
      <c r="J147" s="41"/>
    </row>
    <row r="148" ht="15.75" customHeight="1">
      <c r="B148" s="41"/>
      <c r="J148" s="41"/>
    </row>
    <row r="149" ht="15.75" customHeight="1">
      <c r="B149" s="41"/>
      <c r="J149" s="41"/>
    </row>
    <row r="150" ht="15.75" customHeight="1">
      <c r="B150" s="41"/>
      <c r="J150" s="41"/>
    </row>
    <row r="151" ht="15.75" customHeight="1">
      <c r="B151" s="41"/>
      <c r="J151" s="41"/>
    </row>
    <row r="152" ht="15.75" customHeight="1">
      <c r="B152" s="41"/>
      <c r="J152" s="41"/>
    </row>
    <row r="153" ht="15.75" customHeight="1">
      <c r="B153" s="41"/>
      <c r="J153" s="41"/>
    </row>
    <row r="154" ht="15.75" customHeight="1">
      <c r="B154" s="41"/>
      <c r="J154" s="41"/>
    </row>
    <row r="155" ht="15.75" customHeight="1">
      <c r="B155" s="41"/>
      <c r="J155" s="41"/>
    </row>
    <row r="156" ht="15.75" customHeight="1">
      <c r="B156" s="41"/>
      <c r="J156" s="41"/>
    </row>
    <row r="157" ht="15.75" customHeight="1">
      <c r="B157" s="41"/>
      <c r="J157" s="41"/>
    </row>
    <row r="158" ht="15.75" customHeight="1">
      <c r="B158" s="41"/>
      <c r="J158" s="41"/>
    </row>
    <row r="159" ht="15.75" customHeight="1">
      <c r="B159" s="41"/>
      <c r="J159" s="41"/>
    </row>
    <row r="160" ht="15.75" customHeight="1">
      <c r="B160" s="41"/>
      <c r="J160" s="41"/>
    </row>
    <row r="161" ht="15.75" customHeight="1">
      <c r="B161" s="41"/>
      <c r="J161" s="41"/>
    </row>
    <row r="162" ht="15.75" customHeight="1">
      <c r="B162" s="41"/>
      <c r="J162" s="41"/>
    </row>
    <row r="163" ht="15.75" customHeight="1">
      <c r="B163" s="41"/>
      <c r="J163" s="41"/>
    </row>
    <row r="164" ht="15.75" customHeight="1">
      <c r="B164" s="41"/>
      <c r="J164" s="41"/>
    </row>
    <row r="165" ht="15.75" customHeight="1">
      <c r="B165" s="41"/>
      <c r="J165" s="41"/>
    </row>
    <row r="166" ht="15.75" customHeight="1">
      <c r="B166" s="41"/>
      <c r="J166" s="41"/>
    </row>
    <row r="167" ht="15.75" customHeight="1">
      <c r="B167" s="41"/>
      <c r="J167" s="41"/>
    </row>
    <row r="168" ht="15.75" customHeight="1">
      <c r="B168" s="41"/>
      <c r="J168" s="41"/>
    </row>
    <row r="169" ht="15.75" customHeight="1">
      <c r="B169" s="41"/>
      <c r="J169" s="41"/>
    </row>
    <row r="170" ht="15.75" customHeight="1">
      <c r="B170" s="41"/>
      <c r="J170" s="41"/>
    </row>
    <row r="171" ht="15.75" customHeight="1">
      <c r="B171" s="41"/>
      <c r="J171" s="41"/>
    </row>
    <row r="172" ht="15.75" customHeight="1">
      <c r="B172" s="41"/>
      <c r="J172" s="41"/>
    </row>
    <row r="173" ht="15.75" customHeight="1">
      <c r="B173" s="41"/>
      <c r="J173" s="41"/>
    </row>
    <row r="174" ht="15.75" customHeight="1">
      <c r="B174" s="41"/>
      <c r="J174" s="41"/>
    </row>
    <row r="175" ht="15.75" customHeight="1">
      <c r="B175" s="41"/>
      <c r="J175" s="41"/>
    </row>
    <row r="176" ht="15.75" customHeight="1">
      <c r="B176" s="41"/>
      <c r="J176" s="41"/>
    </row>
    <row r="177" ht="15.75" customHeight="1">
      <c r="B177" s="41"/>
      <c r="J177" s="41"/>
    </row>
    <row r="178" ht="15.75" customHeight="1">
      <c r="B178" s="41"/>
      <c r="J178" s="41"/>
    </row>
    <row r="179" ht="15.75" customHeight="1">
      <c r="B179" s="41"/>
      <c r="J179" s="41"/>
    </row>
    <row r="180" ht="15.75" customHeight="1">
      <c r="B180" s="41"/>
      <c r="J180" s="41"/>
    </row>
    <row r="181" ht="15.75" customHeight="1">
      <c r="B181" s="41"/>
      <c r="J181" s="41"/>
    </row>
    <row r="182" ht="15.75" customHeight="1">
      <c r="B182" s="41"/>
      <c r="J182" s="41"/>
    </row>
    <row r="183" ht="15.75" customHeight="1">
      <c r="B183" s="41"/>
      <c r="J183" s="41"/>
    </row>
    <row r="184" ht="15.75" customHeight="1">
      <c r="B184" s="41"/>
      <c r="J184" s="41"/>
    </row>
    <row r="185" ht="15.75" customHeight="1">
      <c r="B185" s="41"/>
      <c r="J185" s="41"/>
    </row>
    <row r="186" ht="15.75" customHeight="1">
      <c r="B186" s="41"/>
      <c r="J186" s="41"/>
    </row>
    <row r="187" ht="15.75" customHeight="1">
      <c r="B187" s="41"/>
      <c r="J187" s="41"/>
    </row>
    <row r="188" ht="15.75" customHeight="1">
      <c r="B188" s="41"/>
      <c r="J188" s="41"/>
    </row>
    <row r="189" ht="15.75" customHeight="1">
      <c r="B189" s="41"/>
      <c r="J189" s="41"/>
    </row>
    <row r="190" ht="15.75" customHeight="1">
      <c r="B190" s="41"/>
      <c r="J190" s="41"/>
    </row>
    <row r="191" ht="15.75" customHeight="1">
      <c r="B191" s="41"/>
      <c r="J191" s="41"/>
    </row>
    <row r="192" ht="15.75" customHeight="1">
      <c r="B192" s="41"/>
      <c r="J192" s="41"/>
    </row>
    <row r="193" ht="15.75" customHeight="1">
      <c r="B193" s="41"/>
      <c r="J193" s="41"/>
    </row>
    <row r="194" ht="15.75" customHeight="1">
      <c r="B194" s="41"/>
      <c r="J194" s="41"/>
    </row>
    <row r="195" ht="15.75" customHeight="1">
      <c r="B195" s="41"/>
      <c r="J195" s="41"/>
    </row>
    <row r="196" ht="15.75" customHeight="1">
      <c r="B196" s="41"/>
      <c r="J196" s="41"/>
    </row>
    <row r="197" ht="15.75" customHeight="1">
      <c r="B197" s="41"/>
      <c r="J197" s="41"/>
    </row>
    <row r="198" ht="15.75" customHeight="1">
      <c r="B198" s="41"/>
      <c r="J198" s="41"/>
    </row>
    <row r="199" ht="15.75" customHeight="1">
      <c r="B199" s="41"/>
      <c r="J199" s="41"/>
    </row>
    <row r="200" ht="15.75" customHeight="1">
      <c r="B200" s="41"/>
      <c r="J200" s="41"/>
    </row>
    <row r="201" ht="15.75" customHeight="1">
      <c r="B201" s="41"/>
      <c r="J201" s="41"/>
    </row>
    <row r="202" ht="15.75" customHeight="1">
      <c r="B202" s="41"/>
      <c r="J202" s="41"/>
    </row>
    <row r="203" ht="15.75" customHeight="1">
      <c r="B203" s="41"/>
      <c r="J203" s="41"/>
    </row>
    <row r="204" ht="15.75" customHeight="1">
      <c r="B204" s="41"/>
      <c r="J204" s="41"/>
    </row>
    <row r="205" ht="15.75" customHeight="1">
      <c r="B205" s="41"/>
      <c r="J205" s="41"/>
    </row>
    <row r="206" ht="15.75" customHeight="1">
      <c r="B206" s="41"/>
      <c r="J206" s="41"/>
    </row>
    <row r="207" ht="15.75" customHeight="1">
      <c r="B207" s="41"/>
      <c r="J207" s="41"/>
    </row>
    <row r="208" ht="15.75" customHeight="1">
      <c r="B208" s="41"/>
      <c r="J208" s="41"/>
    </row>
    <row r="209" ht="15.75" customHeight="1">
      <c r="B209" s="41"/>
      <c r="J209" s="41"/>
    </row>
    <row r="210" ht="15.75" customHeight="1">
      <c r="B210" s="41"/>
      <c r="J210" s="41"/>
    </row>
    <row r="211" ht="15.75" customHeight="1">
      <c r="B211" s="41"/>
      <c r="J211" s="41"/>
    </row>
    <row r="212" ht="15.75" customHeight="1">
      <c r="B212" s="41"/>
      <c r="J212" s="41"/>
    </row>
    <row r="213" ht="15.75" customHeight="1">
      <c r="B213" s="41"/>
      <c r="J213" s="41"/>
    </row>
    <row r="214" ht="15.75" customHeight="1">
      <c r="B214" s="41"/>
      <c r="J214" s="41"/>
    </row>
    <row r="215" ht="15.75" customHeight="1">
      <c r="B215" s="41"/>
      <c r="J215" s="41"/>
    </row>
    <row r="216" ht="15.75" customHeight="1">
      <c r="B216" s="41"/>
      <c r="J216" s="41"/>
    </row>
    <row r="217" ht="15.75" customHeight="1">
      <c r="B217" s="41"/>
      <c r="J217" s="41"/>
    </row>
    <row r="218" ht="15.75" customHeight="1">
      <c r="B218" s="41"/>
      <c r="J218" s="41"/>
    </row>
    <row r="219" ht="15.75" customHeight="1">
      <c r="B219" s="41"/>
      <c r="J219" s="41"/>
    </row>
    <row r="220" ht="15.75" customHeight="1">
      <c r="B220" s="41"/>
      <c r="J220" s="4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3" width="19.57"/>
    <col customWidth="1" min="4" max="4" width="22.86"/>
    <col customWidth="1" min="5" max="5" width="19.57"/>
    <col customWidth="1" min="6" max="6" width="14.43"/>
  </cols>
  <sheetData>
    <row r="1" ht="15.75" customHeight="1">
      <c r="A1" s="1"/>
      <c r="B1" s="85" t="s">
        <v>28</v>
      </c>
      <c r="C1" s="85" t="s">
        <v>29</v>
      </c>
      <c r="D1" s="85" t="s">
        <v>30</v>
      </c>
      <c r="E1" s="86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</row>
    <row r="2" ht="15.75" customHeight="1">
      <c r="A2" s="1"/>
      <c r="B2" s="85">
        <f>Calculator!J10</f>
        <v>12146.64425</v>
      </c>
      <c r="C2" s="85">
        <f>Calculator!J6</f>
        <v>4504.23539</v>
      </c>
      <c r="D2" s="86">
        <f>B2-C2</f>
        <v>7642.408865</v>
      </c>
      <c r="E2" s="86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ht="15.75" customHeight="1">
      <c r="A3" s="1"/>
      <c r="B3" s="86"/>
      <c r="C3" s="86"/>
      <c r="D3" s="86"/>
      <c r="E3" s="86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ht="15.75" customHeight="1">
      <c r="A4" s="1"/>
      <c r="B4" s="86" t="s">
        <v>31</v>
      </c>
      <c r="C4" s="86" t="s">
        <v>4</v>
      </c>
      <c r="D4" s="88"/>
      <c r="E4" s="88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ht="15.75" customHeight="1">
      <c r="A5" s="1"/>
      <c r="B5" s="89">
        <v>5.0</v>
      </c>
      <c r="C5" s="90">
        <f>D2</f>
        <v>7642.408865</v>
      </c>
      <c r="D5" s="91">
        <f>C2+C5</f>
        <v>12146.64425</v>
      </c>
      <c r="E5" s="92" t="s">
        <v>32</v>
      </c>
      <c r="F5" s="93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ht="15.75" customHeight="1">
      <c r="A6" s="1"/>
      <c r="B6" s="89">
        <v>4.0</v>
      </c>
      <c r="C6" s="86">
        <f>(C5/'Square Root'!C21)</f>
        <v>8495.407217</v>
      </c>
      <c r="D6" s="91">
        <f>C2+C6</f>
        <v>12999.64261</v>
      </c>
      <c r="E6" s="94" t="s">
        <v>33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ht="15.75" customHeight="1">
      <c r="A7" s="1"/>
      <c r="B7" s="89">
        <v>3.0</v>
      </c>
      <c r="C7" s="86">
        <f>(C6/'Square Root'!C21)</f>
        <v>9443.611964</v>
      </c>
      <c r="D7" s="91">
        <f>C2+C7</f>
        <v>13947.84735</v>
      </c>
      <c r="E7" s="86" t="s">
        <v>34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ht="15.75" customHeight="1">
      <c r="A8" s="31"/>
      <c r="B8" s="89">
        <v>2.0</v>
      </c>
      <c r="C8" s="86">
        <f>(C7/'Square Root'!C21)</f>
        <v>10497.64945</v>
      </c>
      <c r="D8" s="91">
        <f>C2+C8</f>
        <v>15001.88484</v>
      </c>
      <c r="E8" s="86" t="s">
        <v>35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</row>
    <row r="9" ht="15.75" customHeight="1">
      <c r="A9" s="31"/>
      <c r="B9" s="89">
        <v>1.0</v>
      </c>
      <c r="C9" s="86">
        <f>(C8/'Square Root'!C21)</f>
        <v>11669.33208</v>
      </c>
      <c r="D9" s="91">
        <f>C2+C9</f>
        <v>16173.56747</v>
      </c>
      <c r="E9" s="92" t="s">
        <v>36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</row>
    <row r="10" ht="15.75" customHeight="1">
      <c r="A10" s="31"/>
      <c r="B10" s="86"/>
      <c r="C10" s="86"/>
      <c r="D10" s="1"/>
      <c r="E10" s="85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</row>
    <row r="11" ht="15.75" customHeight="1">
      <c r="A11" s="31"/>
      <c r="B11" s="86"/>
      <c r="C11" s="86"/>
      <c r="D11" s="1"/>
      <c r="E11" s="85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</row>
    <row r="12" ht="15.75" customHeight="1">
      <c r="A12" s="1"/>
      <c r="B12" s="86"/>
      <c r="C12" s="86"/>
      <c r="D12" s="31"/>
      <c r="E12" s="85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</row>
    <row r="13" ht="15.75" customHeight="1">
      <c r="A13" s="31"/>
      <c r="B13" s="86"/>
      <c r="C13" s="86"/>
      <c r="D13" s="31"/>
      <c r="E13" s="85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ht="15.75" customHeight="1">
      <c r="A14" s="31"/>
      <c r="B14" s="86"/>
      <c r="C14" s="86"/>
      <c r="D14" s="31"/>
      <c r="E14" s="85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</row>
    <row r="15" ht="15.75" customHeight="1">
      <c r="A15" s="31"/>
      <c r="B15" s="86"/>
      <c r="C15" s="86"/>
      <c r="D15" s="31"/>
      <c r="E15" s="85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ht="15.75" customHeight="1">
      <c r="A16" s="31"/>
      <c r="B16" s="87"/>
      <c r="C16" s="87"/>
      <c r="D16" s="1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</row>
    <row r="17" ht="15.75" customHeight="1">
      <c r="A17" s="31"/>
      <c r="B17" s="87"/>
      <c r="C17" s="87"/>
      <c r="D17" s="31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ht="15.75" customHeight="1">
      <c r="A18" s="31"/>
      <c r="B18" s="87"/>
      <c r="C18" s="87"/>
      <c r="D18" s="3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 ht="15.75" customHeight="1">
      <c r="A19" s="41"/>
      <c r="B19" s="87"/>
      <c r="C19" s="87"/>
      <c r="D19" s="3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ht="15.75" customHeight="1">
      <c r="A20" s="41"/>
      <c r="B20" s="87"/>
      <c r="C20" s="87"/>
      <c r="D20" s="3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</row>
    <row r="21" ht="15.75" customHeight="1">
      <c r="A21" s="41"/>
      <c r="B21" s="87"/>
      <c r="C21" s="87"/>
      <c r="D21" s="3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ht="15.75" customHeight="1">
      <c r="A22" s="41"/>
      <c r="B22" s="87"/>
      <c r="C22" s="87"/>
      <c r="D22" s="3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</row>
    <row r="23" ht="15.75" customHeight="1">
      <c r="A23" s="41"/>
      <c r="B23" s="87"/>
      <c r="C23" s="87"/>
      <c r="D23" s="4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 ht="15.75" customHeight="1">
      <c r="A24" s="41"/>
      <c r="B24" s="87"/>
      <c r="C24" s="87"/>
      <c r="D24" s="4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 ht="15.75" customHeight="1">
      <c r="A25" s="41"/>
      <c r="B25" s="87"/>
      <c r="C25" s="87"/>
      <c r="D25" s="41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</row>
    <row r="26" ht="15.75" customHeight="1">
      <c r="A26" s="41"/>
      <c r="B26" s="87"/>
      <c r="C26" s="87"/>
      <c r="D26" s="41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</row>
    <row r="27" ht="15.75" customHeight="1">
      <c r="A27" s="41"/>
      <c r="B27" s="87"/>
      <c r="C27" s="87"/>
      <c r="D27" s="41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</row>
    <row r="28" ht="15.75" customHeight="1">
      <c r="A28" s="41"/>
      <c r="B28" s="87"/>
      <c r="C28" s="87"/>
      <c r="D28" s="41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 ht="15.75" customHeight="1">
      <c r="A29" s="41"/>
      <c r="B29" s="87"/>
      <c r="C29" s="87"/>
      <c r="D29" s="41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</row>
    <row r="30" ht="15.75" customHeight="1">
      <c r="A30" s="41"/>
      <c r="B30" s="87"/>
      <c r="C30" s="87"/>
      <c r="D30" s="41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</row>
    <row r="31" ht="15.75" customHeight="1">
      <c r="A31" s="41"/>
      <c r="B31" s="87"/>
      <c r="C31" s="87"/>
      <c r="D31" s="41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</row>
    <row r="32" ht="15.75" customHeight="1">
      <c r="A32" s="41"/>
      <c r="B32" s="87"/>
      <c r="C32" s="87"/>
      <c r="D32" s="41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</row>
    <row r="33" ht="15.75" customHeight="1">
      <c r="A33" s="41"/>
      <c r="B33" s="87"/>
      <c r="C33" s="87"/>
      <c r="D33" s="41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 ht="15.75" customHeight="1">
      <c r="A34" s="41"/>
      <c r="B34" s="87"/>
      <c r="C34" s="87"/>
      <c r="D34" s="41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</row>
    <row r="35" ht="15.75" customHeight="1">
      <c r="A35" s="41"/>
      <c r="B35" s="87"/>
      <c r="C35" s="87"/>
      <c r="D35" s="41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 ht="15.75" customHeight="1">
      <c r="A36" s="41"/>
      <c r="B36" s="87"/>
      <c r="C36" s="87"/>
      <c r="D36" s="41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</row>
    <row r="37" ht="15.75" customHeight="1">
      <c r="A37" s="41"/>
      <c r="B37" s="87"/>
      <c r="C37" s="87"/>
      <c r="D37" s="41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ht="15.75" customHeight="1">
      <c r="A38" s="41"/>
      <c r="B38" s="87"/>
      <c r="C38" s="87"/>
      <c r="D38" s="41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</row>
    <row r="39" ht="15.75" customHeight="1">
      <c r="A39" s="41"/>
      <c r="B39" s="87"/>
      <c r="C39" s="87"/>
      <c r="D39" s="41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</row>
    <row r="40" ht="15.75" customHeight="1">
      <c r="A40" s="41"/>
      <c r="B40" s="87"/>
      <c r="C40" s="87"/>
      <c r="D40" s="41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</row>
    <row r="41" ht="15.75" customHeight="1">
      <c r="A41" s="41"/>
      <c r="B41" s="87"/>
      <c r="C41" s="87"/>
      <c r="D41" s="41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 ht="15.75" customHeight="1">
      <c r="A42" s="41"/>
      <c r="B42" s="87"/>
      <c r="C42" s="87"/>
      <c r="D42" s="41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</row>
    <row r="43" ht="15.75" customHeight="1">
      <c r="A43" s="41"/>
      <c r="B43" s="87"/>
      <c r="C43" s="87"/>
      <c r="D43" s="41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</row>
    <row r="44" ht="15.75" customHeight="1">
      <c r="A44" s="41"/>
      <c r="B44" s="87"/>
      <c r="C44" s="87"/>
      <c r="D44" s="41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 ht="15.75" customHeight="1">
      <c r="A45" s="41"/>
      <c r="B45" s="87"/>
      <c r="C45" s="87"/>
      <c r="D45" s="41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</row>
    <row r="46" ht="15.75" customHeight="1">
      <c r="A46" s="41"/>
      <c r="B46" s="87"/>
      <c r="C46" s="87"/>
      <c r="D46" s="41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</row>
    <row r="47" ht="15.75" customHeight="1">
      <c r="A47" s="41"/>
      <c r="B47" s="87"/>
      <c r="C47" s="87"/>
      <c r="D47" s="41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</row>
    <row r="48" ht="15.75" customHeight="1">
      <c r="A48" s="41"/>
      <c r="B48" s="87"/>
      <c r="C48" s="87"/>
      <c r="D48" s="41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</row>
    <row r="49" ht="15.75" customHeight="1">
      <c r="A49" s="41"/>
      <c r="B49" s="87"/>
      <c r="C49" s="87"/>
      <c r="D49" s="41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</row>
    <row r="50" ht="15.75" customHeight="1">
      <c r="A50" s="41"/>
      <c r="B50" s="87"/>
      <c r="C50" s="87"/>
      <c r="D50" s="41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</row>
    <row r="51" ht="15.75" customHeight="1">
      <c r="A51" s="41"/>
      <c r="B51" s="87"/>
      <c r="C51" s="87"/>
      <c r="D51" s="41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</row>
    <row r="52" ht="15.75" customHeight="1">
      <c r="A52" s="41"/>
      <c r="B52" s="87"/>
      <c r="C52" s="87"/>
      <c r="D52" s="41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</row>
    <row r="53" ht="15.75" customHeight="1">
      <c r="A53" s="41"/>
      <c r="B53" s="87"/>
      <c r="C53" s="87"/>
      <c r="D53" s="41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 ht="15.75" customHeight="1">
      <c r="A54" s="41"/>
      <c r="B54" s="87"/>
      <c r="C54" s="87"/>
      <c r="D54" s="41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</row>
    <row r="55" ht="15.75" customHeight="1">
      <c r="A55" s="41"/>
      <c r="B55" s="87"/>
      <c r="C55" s="87"/>
      <c r="D55" s="41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 ht="15.75" customHeight="1">
      <c r="A56" s="41"/>
      <c r="B56" s="87"/>
      <c r="C56" s="87"/>
      <c r="D56" s="41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</row>
    <row r="57" ht="15.75" customHeight="1">
      <c r="A57" s="41"/>
      <c r="B57" s="87"/>
      <c r="C57" s="87"/>
      <c r="D57" s="41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ht="15.75" customHeight="1">
      <c r="A58" s="41"/>
      <c r="B58" s="87"/>
      <c r="C58" s="87"/>
      <c r="D58" s="41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</row>
    <row r="59" ht="15.75" customHeight="1">
      <c r="A59" s="41"/>
      <c r="B59" s="87"/>
      <c r="C59" s="87"/>
      <c r="D59" s="41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ht="15.75" customHeight="1">
      <c r="A60" s="41"/>
      <c r="B60" s="87"/>
      <c r="C60" s="87"/>
      <c r="D60" s="41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 ht="15.75" customHeight="1">
      <c r="A61" s="41"/>
      <c r="B61" s="87"/>
      <c r="C61" s="87"/>
      <c r="D61" s="41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ht="15.75" customHeight="1">
      <c r="A62" s="41"/>
      <c r="B62" s="87"/>
      <c r="C62" s="87"/>
      <c r="D62" s="41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</row>
    <row r="63" ht="15.75" customHeight="1">
      <c r="A63" s="41"/>
      <c r="B63" s="87"/>
      <c r="C63" s="87"/>
      <c r="D63" s="41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</row>
    <row r="64" ht="15.75" customHeight="1">
      <c r="A64" s="41"/>
      <c r="B64" s="87"/>
      <c r="C64" s="87"/>
      <c r="D64" s="41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</row>
    <row r="65" ht="15.75" customHeight="1">
      <c r="A65" s="41"/>
      <c r="B65" s="87"/>
      <c r="C65" s="87"/>
      <c r="D65" s="41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</row>
    <row r="66" ht="15.75" customHeight="1">
      <c r="A66" s="41"/>
      <c r="B66" s="87"/>
      <c r="C66" s="87"/>
      <c r="D66" s="41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</row>
    <row r="67" ht="15.75" customHeight="1">
      <c r="A67" s="41"/>
      <c r="B67" s="87"/>
      <c r="C67" s="87"/>
      <c r="D67" s="41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</row>
    <row r="68" ht="15.75" customHeight="1">
      <c r="A68" s="41"/>
      <c r="B68" s="87"/>
      <c r="C68" s="87"/>
      <c r="D68" s="41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</row>
    <row r="69" ht="15.75" customHeight="1">
      <c r="A69" s="41"/>
      <c r="B69" s="87"/>
      <c r="C69" s="87"/>
      <c r="D69" s="41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</row>
    <row r="70" ht="15.75" customHeight="1">
      <c r="A70" s="41"/>
      <c r="B70" s="87"/>
      <c r="C70" s="87"/>
      <c r="D70" s="41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</row>
    <row r="71" ht="15.75" customHeight="1">
      <c r="A71" s="41"/>
      <c r="B71" s="87"/>
      <c r="C71" s="87"/>
      <c r="D71" s="41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</row>
    <row r="72" ht="15.75" customHeight="1">
      <c r="A72" s="41"/>
      <c r="B72" s="87"/>
      <c r="C72" s="87"/>
      <c r="D72" s="41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 ht="15.75" customHeight="1">
      <c r="A73" s="41"/>
      <c r="B73" s="87"/>
      <c r="C73" s="87"/>
      <c r="D73" s="41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ht="15.75" customHeight="1">
      <c r="A74" s="41"/>
      <c r="B74" s="87"/>
      <c r="C74" s="87"/>
      <c r="D74" s="41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ht="15.75" customHeight="1">
      <c r="A75" s="41"/>
      <c r="B75" s="87"/>
      <c r="C75" s="87"/>
      <c r="D75" s="41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ht="15.75" customHeight="1">
      <c r="A76" s="41"/>
      <c r="B76" s="87"/>
      <c r="C76" s="87"/>
      <c r="D76" s="41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ht="15.75" customHeight="1">
      <c r="A77" s="41"/>
      <c r="B77" s="87"/>
      <c r="C77" s="87"/>
      <c r="D77" s="41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ht="15.75" customHeight="1">
      <c r="A78" s="41"/>
      <c r="B78" s="87"/>
      <c r="C78" s="87"/>
      <c r="D78" s="41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</row>
    <row r="79" ht="15.75" customHeight="1">
      <c r="A79" s="41"/>
      <c r="B79" s="87"/>
      <c r="C79" s="87"/>
      <c r="D79" s="41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ht="15.75" customHeight="1">
      <c r="A80" s="41"/>
      <c r="B80" s="87"/>
      <c r="C80" s="87"/>
      <c r="D80" s="41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</row>
    <row r="81" ht="15.75" customHeight="1">
      <c r="A81" s="41"/>
      <c r="B81" s="87"/>
      <c r="C81" s="87"/>
      <c r="D81" s="41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ht="15.75" customHeight="1">
      <c r="A82" s="41"/>
      <c r="B82" s="87"/>
      <c r="C82" s="87"/>
      <c r="D82" s="41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</row>
    <row r="83" ht="15.75" customHeight="1">
      <c r="A83" s="41"/>
      <c r="B83" s="87"/>
      <c r="C83" s="87"/>
      <c r="D83" s="41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 ht="15.75" customHeight="1">
      <c r="A84" s="41"/>
      <c r="B84" s="87"/>
      <c r="C84" s="87"/>
      <c r="D84" s="41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</row>
    <row r="85" ht="15.75" customHeight="1">
      <c r="A85" s="41"/>
      <c r="B85" s="87"/>
      <c r="C85" s="87"/>
      <c r="D85" s="41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</row>
    <row r="86" ht="15.75" customHeight="1">
      <c r="A86" s="41"/>
      <c r="B86" s="87"/>
      <c r="C86" s="87"/>
      <c r="D86" s="41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</row>
    <row r="87" ht="15.75" customHeight="1">
      <c r="A87" s="41"/>
      <c r="B87" s="87"/>
      <c r="C87" s="87"/>
      <c r="D87" s="41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 ht="15.75" customHeight="1">
      <c r="A88" s="41"/>
      <c r="B88" s="87"/>
      <c r="C88" s="87"/>
      <c r="D88" s="41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</row>
    <row r="89" ht="15.75" customHeight="1">
      <c r="A89" s="41"/>
      <c r="B89" s="87"/>
      <c r="C89" s="87"/>
      <c r="D89" s="41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ht="15.75" customHeight="1">
      <c r="A90" s="41"/>
      <c r="B90" s="87"/>
      <c r="C90" s="87"/>
      <c r="D90" s="41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</row>
    <row r="91" ht="15.75" customHeight="1">
      <c r="A91" s="41"/>
      <c r="B91" s="87"/>
      <c r="C91" s="87"/>
      <c r="D91" s="41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</row>
    <row r="92" ht="15.75" customHeight="1">
      <c r="A92" s="41"/>
      <c r="B92" s="87"/>
      <c r="C92" s="87"/>
      <c r="D92" s="41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</row>
    <row r="93" ht="15.75" customHeight="1">
      <c r="A93" s="41"/>
      <c r="B93" s="87"/>
      <c r="C93" s="87"/>
      <c r="D93" s="41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ht="15.75" customHeight="1">
      <c r="A94" s="41"/>
      <c r="B94" s="87"/>
      <c r="C94" s="87"/>
      <c r="D94" s="41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</row>
    <row r="95" ht="15.75" customHeight="1">
      <c r="A95" s="41"/>
      <c r="B95" s="87"/>
      <c r="C95" s="87"/>
      <c r="D95" s="41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ht="15.75" customHeight="1">
      <c r="A96" s="41"/>
      <c r="B96" s="87"/>
      <c r="C96" s="87"/>
      <c r="D96" s="41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</row>
    <row r="97" ht="15.75" customHeight="1">
      <c r="A97" s="41"/>
      <c r="B97" s="87"/>
      <c r="C97" s="87"/>
      <c r="D97" s="41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ht="15.75" customHeight="1">
      <c r="A98" s="41"/>
      <c r="B98" s="87"/>
      <c r="C98" s="87"/>
      <c r="D98" s="41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</row>
    <row r="99" ht="15.75" customHeight="1">
      <c r="A99" s="41"/>
      <c r="B99" s="87"/>
      <c r="C99" s="87"/>
      <c r="D99" s="41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ht="15.75" customHeight="1">
      <c r="A100" s="41"/>
      <c r="B100" s="87"/>
      <c r="C100" s="87"/>
      <c r="D100" s="41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</row>
    <row r="101" ht="15.75" customHeight="1">
      <c r="A101" s="41"/>
      <c r="B101" s="87"/>
      <c r="C101" s="87"/>
      <c r="D101" s="41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ht="15.75" customHeight="1">
      <c r="A102" s="41"/>
      <c r="B102" s="87"/>
      <c r="C102" s="87"/>
      <c r="D102" s="41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</row>
    <row r="103" ht="15.75" customHeight="1">
      <c r="A103" s="41"/>
      <c r="B103" s="87"/>
      <c r="C103" s="87"/>
      <c r="D103" s="41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</row>
    <row r="104" ht="15.75" customHeight="1">
      <c r="A104" s="41"/>
      <c r="B104" s="87"/>
      <c r="C104" s="87"/>
      <c r="D104" s="41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</row>
    <row r="105" ht="15.75" customHeight="1">
      <c r="A105" s="41"/>
      <c r="B105" s="87"/>
      <c r="C105" s="87"/>
      <c r="D105" s="41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 ht="15.75" customHeight="1">
      <c r="A106" s="41"/>
      <c r="B106" s="87"/>
      <c r="C106" s="87"/>
      <c r="D106" s="41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</row>
    <row r="107" ht="15.75" customHeight="1">
      <c r="A107" s="41"/>
      <c r="B107" s="87"/>
      <c r="C107" s="87"/>
      <c r="D107" s="41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 ht="15.75" customHeight="1">
      <c r="A108" s="41"/>
      <c r="B108" s="87"/>
      <c r="C108" s="87"/>
      <c r="D108" s="41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</row>
    <row r="109" ht="15.75" customHeight="1">
      <c r="A109" s="41"/>
      <c r="B109" s="87"/>
      <c r="C109" s="87"/>
      <c r="D109" s="41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 ht="15.75" customHeight="1">
      <c r="A110" s="41"/>
      <c r="B110" s="87"/>
      <c r="C110" s="87"/>
      <c r="D110" s="41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</row>
    <row r="111" ht="15.75" customHeight="1">
      <c r="A111" s="41"/>
      <c r="B111" s="87"/>
      <c r="C111" s="87"/>
      <c r="D111" s="41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2" ht="15.75" customHeight="1">
      <c r="A112" s="41"/>
      <c r="B112" s="87"/>
      <c r="C112" s="87"/>
      <c r="D112" s="41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</row>
    <row r="113" ht="15.75" customHeight="1">
      <c r="A113" s="41"/>
      <c r="B113" s="87"/>
      <c r="C113" s="87"/>
      <c r="D113" s="41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ht="15.75" customHeight="1">
      <c r="A114" s="41"/>
      <c r="B114" s="87"/>
      <c r="C114" s="87"/>
      <c r="D114" s="41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</row>
    <row r="115" ht="15.75" customHeight="1">
      <c r="A115" s="41"/>
      <c r="B115" s="87"/>
      <c r="C115" s="87"/>
      <c r="D115" s="41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ht="15.75" customHeight="1">
      <c r="A116" s="41"/>
      <c r="B116" s="87"/>
      <c r="C116" s="87"/>
      <c r="D116" s="41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</row>
    <row r="117" ht="15.75" customHeight="1">
      <c r="A117" s="41"/>
      <c r="B117" s="87"/>
      <c r="C117" s="87"/>
      <c r="D117" s="41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ht="15.75" customHeight="1">
      <c r="A118" s="41"/>
      <c r="B118" s="87"/>
      <c r="C118" s="87"/>
      <c r="D118" s="41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</row>
    <row r="119" ht="15.75" customHeight="1">
      <c r="A119" s="41"/>
      <c r="B119" s="87"/>
      <c r="C119" s="87"/>
      <c r="D119" s="41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ht="15.75" customHeight="1">
      <c r="A120" s="41"/>
      <c r="B120" s="87"/>
      <c r="C120" s="87"/>
      <c r="D120" s="41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</row>
    <row r="121" ht="15.75" customHeight="1">
      <c r="A121" s="41"/>
      <c r="B121" s="87"/>
      <c r="C121" s="87"/>
      <c r="D121" s="41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ht="15.75" customHeight="1">
      <c r="A122" s="41"/>
      <c r="B122" s="87"/>
      <c r="C122" s="87"/>
      <c r="D122" s="41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</row>
    <row r="123" ht="15.75" customHeight="1">
      <c r="A123" s="41"/>
      <c r="B123" s="87"/>
      <c r="C123" s="87"/>
      <c r="D123" s="41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</row>
    <row r="124" ht="15.75" customHeight="1">
      <c r="A124" s="41"/>
      <c r="B124" s="87"/>
      <c r="C124" s="87"/>
      <c r="D124" s="41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</row>
    <row r="125" ht="15.75" customHeight="1">
      <c r="A125" s="41"/>
      <c r="B125" s="87"/>
      <c r="C125" s="87"/>
      <c r="D125" s="41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</row>
    <row r="126" ht="15.75" customHeight="1">
      <c r="A126" s="41"/>
      <c r="B126" s="87"/>
      <c r="C126" s="87"/>
      <c r="D126" s="41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</row>
    <row r="127" ht="15.75" customHeight="1">
      <c r="A127" s="41"/>
      <c r="B127" s="87"/>
      <c r="C127" s="87"/>
      <c r="D127" s="41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</row>
    <row r="128" ht="15.75" customHeight="1">
      <c r="A128" s="41"/>
      <c r="B128" s="87"/>
      <c r="C128" s="87"/>
      <c r="D128" s="41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</row>
    <row r="129" ht="15.75" customHeight="1">
      <c r="A129" s="41"/>
      <c r="B129" s="87"/>
      <c r="C129" s="87"/>
      <c r="D129" s="41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</row>
    <row r="130" ht="15.75" customHeight="1">
      <c r="A130" s="41"/>
      <c r="B130" s="87"/>
      <c r="C130" s="87"/>
      <c r="D130" s="41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</row>
    <row r="131" ht="15.75" customHeight="1">
      <c r="A131" s="41"/>
      <c r="B131" s="87"/>
      <c r="C131" s="87"/>
      <c r="D131" s="41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</row>
    <row r="132" ht="15.75" customHeight="1">
      <c r="A132" s="41"/>
      <c r="B132" s="87"/>
      <c r="C132" s="87"/>
      <c r="D132" s="41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</row>
    <row r="133" ht="15.75" customHeight="1">
      <c r="A133" s="41"/>
      <c r="B133" s="87"/>
      <c r="C133" s="87"/>
      <c r="D133" s="41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ht="15.75" customHeight="1">
      <c r="A134" s="41"/>
      <c r="B134" s="87"/>
      <c r="C134" s="87"/>
      <c r="D134" s="41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</row>
    <row r="135" ht="15.75" customHeight="1">
      <c r="A135" s="41"/>
      <c r="B135" s="87"/>
      <c r="C135" s="87"/>
      <c r="D135" s="41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ht="15.75" customHeight="1">
      <c r="A136" s="41"/>
      <c r="B136" s="87"/>
      <c r="C136" s="87"/>
      <c r="D136" s="41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</row>
    <row r="137" ht="15.75" customHeight="1">
      <c r="A137" s="41"/>
      <c r="B137" s="87"/>
      <c r="C137" s="87"/>
      <c r="D137" s="41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ht="15.75" customHeight="1">
      <c r="A138" s="41"/>
      <c r="B138" s="87"/>
      <c r="C138" s="87"/>
      <c r="D138" s="41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</row>
    <row r="139" ht="15.75" customHeight="1">
      <c r="A139" s="41"/>
      <c r="B139" s="87"/>
      <c r="C139" s="87"/>
      <c r="D139" s="41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ht="15.75" customHeight="1">
      <c r="A140" s="41"/>
      <c r="B140" s="87"/>
      <c r="C140" s="87"/>
      <c r="D140" s="41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</row>
    <row r="141" ht="15.75" customHeight="1">
      <c r="A141" s="41"/>
      <c r="B141" s="87"/>
      <c r="C141" s="87"/>
      <c r="D141" s="41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ht="15.75" customHeight="1">
      <c r="A142" s="41"/>
      <c r="B142" s="87"/>
      <c r="C142" s="87"/>
      <c r="D142" s="41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</row>
    <row r="143" ht="15.75" customHeight="1">
      <c r="A143" s="41"/>
      <c r="B143" s="87"/>
      <c r="C143" s="87"/>
      <c r="D143" s="41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</row>
    <row r="144" ht="15.75" customHeight="1">
      <c r="A144" s="41"/>
      <c r="B144" s="87"/>
      <c r="C144" s="87"/>
      <c r="D144" s="41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</row>
    <row r="145" ht="15.75" customHeight="1">
      <c r="A145" s="41"/>
      <c r="B145" s="87"/>
      <c r="C145" s="87"/>
      <c r="D145" s="41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</row>
    <row r="146" ht="15.75" customHeight="1">
      <c r="A146" s="41"/>
      <c r="B146" s="87"/>
      <c r="C146" s="87"/>
      <c r="D146" s="41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</row>
    <row r="147" ht="15.75" customHeight="1">
      <c r="A147" s="41"/>
      <c r="B147" s="87"/>
      <c r="C147" s="87"/>
      <c r="D147" s="41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</row>
    <row r="148" ht="15.75" customHeight="1">
      <c r="A148" s="41"/>
      <c r="B148" s="87"/>
      <c r="C148" s="87"/>
      <c r="D148" s="41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</row>
    <row r="149" ht="15.75" customHeight="1">
      <c r="A149" s="41"/>
      <c r="B149" s="87"/>
      <c r="C149" s="87"/>
      <c r="D149" s="41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</row>
    <row r="150" ht="15.75" customHeight="1">
      <c r="A150" s="41"/>
      <c r="B150" s="87"/>
      <c r="C150" s="87"/>
      <c r="D150" s="41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</row>
    <row r="151" ht="15.75" customHeight="1">
      <c r="A151" s="41"/>
      <c r="B151" s="87"/>
      <c r="C151" s="87"/>
      <c r="D151" s="41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</row>
    <row r="152" ht="15.75" customHeight="1">
      <c r="A152" s="41"/>
      <c r="B152" s="87"/>
      <c r="C152" s="87"/>
      <c r="D152" s="41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</row>
    <row r="153" ht="15.75" customHeight="1">
      <c r="A153" s="41"/>
      <c r="B153" s="87"/>
      <c r="C153" s="87"/>
      <c r="D153" s="41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ht="15.75" customHeight="1">
      <c r="A154" s="41"/>
      <c r="B154" s="87"/>
      <c r="C154" s="87"/>
      <c r="D154" s="41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</row>
    <row r="155" ht="15.75" customHeight="1">
      <c r="A155" s="41"/>
      <c r="B155" s="87"/>
      <c r="C155" s="87"/>
      <c r="D155" s="41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ht="15.75" customHeight="1">
      <c r="A156" s="41"/>
      <c r="B156" s="87"/>
      <c r="C156" s="87"/>
      <c r="D156" s="41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</row>
    <row r="157" ht="15.75" customHeight="1">
      <c r="A157" s="41"/>
      <c r="B157" s="87"/>
      <c r="C157" s="87"/>
      <c r="D157" s="41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ht="15.75" customHeight="1">
      <c r="A158" s="41"/>
      <c r="B158" s="87"/>
      <c r="C158" s="87"/>
      <c r="D158" s="41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</row>
    <row r="159" ht="15.75" customHeight="1">
      <c r="A159" s="41"/>
      <c r="B159" s="87"/>
      <c r="C159" s="87"/>
      <c r="D159" s="41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ht="15.75" customHeight="1">
      <c r="A160" s="41"/>
      <c r="B160" s="87"/>
      <c r="C160" s="87"/>
      <c r="D160" s="41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</row>
    <row r="161" ht="15.75" customHeight="1">
      <c r="A161" s="41"/>
      <c r="B161" s="87"/>
      <c r="C161" s="87"/>
      <c r="D161" s="41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ht="15.75" customHeight="1">
      <c r="A162" s="41"/>
      <c r="B162" s="87"/>
      <c r="C162" s="87"/>
      <c r="D162" s="41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</row>
    <row r="163" ht="15.75" customHeight="1">
      <c r="A163" s="41"/>
      <c r="B163" s="87"/>
      <c r="C163" s="87"/>
      <c r="D163" s="41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</row>
    <row r="164" ht="15.75" customHeight="1">
      <c r="A164" s="41"/>
      <c r="B164" s="87"/>
      <c r="C164" s="87"/>
      <c r="D164" s="41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</row>
    <row r="165" ht="15.75" customHeight="1">
      <c r="A165" s="41"/>
      <c r="B165" s="87"/>
      <c r="C165" s="87"/>
      <c r="D165" s="41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</row>
    <row r="166" ht="15.75" customHeight="1">
      <c r="A166" s="41"/>
      <c r="B166" s="87"/>
      <c r="C166" s="87"/>
      <c r="D166" s="41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</row>
    <row r="167" ht="15.75" customHeight="1">
      <c r="A167" s="41"/>
      <c r="B167" s="87"/>
      <c r="C167" s="87"/>
      <c r="D167" s="41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</row>
    <row r="168" ht="15.75" customHeight="1">
      <c r="A168" s="41"/>
      <c r="B168" s="87"/>
      <c r="C168" s="87"/>
      <c r="D168" s="41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</row>
    <row r="169" ht="15.75" customHeight="1">
      <c r="A169" s="41"/>
      <c r="B169" s="87"/>
      <c r="C169" s="87"/>
      <c r="D169" s="41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</row>
    <row r="170" ht="15.75" customHeight="1">
      <c r="A170" s="41"/>
      <c r="B170" s="87"/>
      <c r="C170" s="87"/>
      <c r="D170" s="41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</row>
    <row r="171" ht="15.75" customHeight="1">
      <c r="A171" s="41"/>
      <c r="B171" s="87"/>
      <c r="C171" s="87"/>
      <c r="D171" s="41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</row>
    <row r="172" ht="15.75" customHeight="1">
      <c r="A172" s="41"/>
      <c r="B172" s="87"/>
      <c r="C172" s="87"/>
      <c r="D172" s="41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</row>
    <row r="173" ht="15.75" customHeight="1">
      <c r="A173" s="41"/>
      <c r="B173" s="87"/>
      <c r="C173" s="87"/>
      <c r="D173" s="41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ht="15.75" customHeight="1">
      <c r="A174" s="41"/>
      <c r="B174" s="87"/>
      <c r="C174" s="87"/>
      <c r="D174" s="41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</row>
    <row r="175" ht="15.75" customHeight="1">
      <c r="A175" s="41"/>
      <c r="B175" s="87"/>
      <c r="C175" s="87"/>
      <c r="D175" s="41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ht="15.75" customHeight="1">
      <c r="A176" s="41"/>
      <c r="B176" s="87"/>
      <c r="C176" s="87"/>
      <c r="D176" s="41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</row>
    <row r="177" ht="15.75" customHeight="1">
      <c r="A177" s="41"/>
      <c r="B177" s="87"/>
      <c r="C177" s="87"/>
      <c r="D177" s="41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ht="15.75" customHeight="1">
      <c r="A178" s="41"/>
      <c r="B178" s="87"/>
      <c r="C178" s="87"/>
      <c r="D178" s="41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</row>
    <row r="179" ht="15.75" customHeight="1">
      <c r="A179" s="41"/>
      <c r="B179" s="87"/>
      <c r="C179" s="87"/>
      <c r="D179" s="41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ht="15.75" customHeight="1">
      <c r="A180" s="41"/>
      <c r="B180" s="87"/>
      <c r="C180" s="87"/>
      <c r="D180" s="41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</row>
    <row r="181" ht="15.75" customHeight="1">
      <c r="A181" s="41"/>
      <c r="B181" s="87"/>
      <c r="C181" s="87"/>
      <c r="D181" s="41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ht="15.75" customHeight="1">
      <c r="A182" s="41"/>
      <c r="B182" s="87"/>
      <c r="C182" s="87"/>
      <c r="D182" s="41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</row>
    <row r="183" ht="15.75" customHeight="1">
      <c r="A183" s="41"/>
      <c r="B183" s="87"/>
      <c r="C183" s="87"/>
      <c r="D183" s="41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</row>
    <row r="184" ht="15.75" customHeight="1">
      <c r="A184" s="41"/>
      <c r="B184" s="87"/>
      <c r="C184" s="87"/>
      <c r="D184" s="41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</row>
    <row r="185" ht="15.75" customHeight="1">
      <c r="A185" s="41"/>
      <c r="B185" s="87"/>
      <c r="C185" s="87"/>
      <c r="D185" s="41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</row>
    <row r="186" ht="15.75" customHeight="1">
      <c r="A186" s="41"/>
      <c r="B186" s="87"/>
      <c r="C186" s="87"/>
      <c r="D186" s="41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</row>
    <row r="187" ht="15.75" customHeight="1">
      <c r="A187" s="41"/>
      <c r="B187" s="87"/>
      <c r="C187" s="87"/>
      <c r="D187" s="41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</row>
    <row r="188" ht="15.75" customHeight="1">
      <c r="A188" s="41"/>
      <c r="B188" s="87"/>
      <c r="C188" s="87"/>
      <c r="D188" s="41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</row>
    <row r="189" ht="15.75" customHeight="1">
      <c r="A189" s="41"/>
      <c r="B189" s="87"/>
      <c r="C189" s="87"/>
      <c r="D189" s="41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</row>
    <row r="190" ht="15.75" customHeight="1">
      <c r="A190" s="41"/>
      <c r="B190" s="87"/>
      <c r="C190" s="87"/>
      <c r="D190" s="41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</row>
    <row r="191" ht="15.75" customHeight="1">
      <c r="A191" s="41"/>
      <c r="B191" s="87"/>
      <c r="C191" s="87"/>
      <c r="D191" s="41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</row>
    <row r="192" ht="15.75" customHeight="1">
      <c r="A192" s="41"/>
      <c r="B192" s="87"/>
      <c r="C192" s="87"/>
      <c r="D192" s="41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</row>
    <row r="193" ht="15.75" customHeight="1">
      <c r="A193" s="41"/>
      <c r="B193" s="87"/>
      <c r="C193" s="87"/>
      <c r="D193" s="41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</row>
    <row r="194" ht="15.75" customHeight="1">
      <c r="A194" s="41"/>
      <c r="B194" s="87"/>
      <c r="C194" s="87"/>
      <c r="D194" s="41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</row>
    <row r="195" ht="15.75" customHeight="1">
      <c r="A195" s="41"/>
      <c r="B195" s="87"/>
      <c r="C195" s="87"/>
      <c r="D195" s="41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</row>
    <row r="196" ht="15.75" customHeight="1">
      <c r="A196" s="41"/>
      <c r="B196" s="87"/>
      <c r="C196" s="87"/>
      <c r="D196" s="41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</row>
    <row r="197" ht="15.75" customHeight="1">
      <c r="A197" s="41"/>
      <c r="B197" s="87"/>
      <c r="C197" s="87"/>
      <c r="D197" s="41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</row>
    <row r="198" ht="15.75" customHeight="1">
      <c r="A198" s="41"/>
      <c r="B198" s="87"/>
      <c r="C198" s="87"/>
      <c r="D198" s="41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</row>
    <row r="199" ht="15.75" customHeight="1">
      <c r="A199" s="41"/>
      <c r="B199" s="87"/>
      <c r="C199" s="87"/>
      <c r="D199" s="41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ht="15.75" customHeight="1">
      <c r="A200" s="41"/>
      <c r="B200" s="87"/>
      <c r="C200" s="87"/>
      <c r="D200" s="41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</row>
    <row r="201" ht="15.75" customHeight="1">
      <c r="A201" s="41"/>
      <c r="B201" s="87"/>
      <c r="C201" s="87"/>
      <c r="D201" s="41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ht="15.75" customHeight="1">
      <c r="A202" s="41"/>
      <c r="B202" s="87"/>
      <c r="C202" s="87"/>
      <c r="D202" s="41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</row>
    <row r="203" ht="15.75" customHeight="1">
      <c r="A203" s="41"/>
      <c r="B203" s="87"/>
      <c r="C203" s="87"/>
      <c r="D203" s="41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</row>
    <row r="204" ht="15.75" customHeight="1">
      <c r="A204" s="41"/>
      <c r="B204" s="87"/>
      <c r="C204" s="87"/>
      <c r="D204" s="41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</row>
    <row r="205" ht="15.75" customHeight="1">
      <c r="A205" s="41"/>
      <c r="B205" s="87"/>
      <c r="C205" s="87"/>
      <c r="D205" s="41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</row>
    <row r="206" ht="15.75" customHeight="1">
      <c r="A206" s="41"/>
      <c r="B206" s="87"/>
      <c r="C206" s="87"/>
      <c r="D206" s="41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</row>
    <row r="207" ht="15.75" customHeight="1">
      <c r="A207" s="41"/>
      <c r="B207" s="87"/>
      <c r="C207" s="87"/>
      <c r="D207" s="41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</row>
    <row r="208" ht="15.75" customHeight="1">
      <c r="A208" s="41"/>
      <c r="B208" s="87"/>
      <c r="C208" s="87"/>
      <c r="D208" s="41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</row>
    <row r="209" ht="15.75" customHeight="1">
      <c r="A209" s="41"/>
      <c r="B209" s="87"/>
      <c r="C209" s="87"/>
      <c r="D209" s="41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ht="15.75" customHeight="1">
      <c r="A210" s="41"/>
      <c r="B210" s="87"/>
      <c r="C210" s="87"/>
      <c r="D210" s="41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</row>
    <row r="211" ht="15.75" customHeight="1">
      <c r="A211" s="41"/>
      <c r="B211" s="87"/>
      <c r="C211" s="87"/>
      <c r="D211" s="41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</row>
    <row r="212" ht="15.75" customHeight="1">
      <c r="A212" s="41"/>
      <c r="B212" s="87"/>
      <c r="C212" s="87"/>
      <c r="D212" s="41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</row>
    <row r="213" ht="15.75" customHeight="1">
      <c r="A213" s="41"/>
      <c r="B213" s="87"/>
      <c r="C213" s="87"/>
      <c r="D213" s="41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</row>
    <row r="214" ht="15.75" customHeight="1">
      <c r="A214" s="41"/>
      <c r="B214" s="87"/>
      <c r="C214" s="87"/>
      <c r="D214" s="41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</row>
    <row r="215" ht="15.75" customHeight="1">
      <c r="A215" s="41"/>
      <c r="B215" s="87"/>
      <c r="C215" s="87"/>
      <c r="D215" s="41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</row>
    <row r="216" ht="15.75" customHeight="1">
      <c r="A216" s="41"/>
      <c r="B216" s="87"/>
      <c r="C216" s="87"/>
      <c r="D216" s="41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</row>
    <row r="217" ht="15.75" customHeight="1">
      <c r="A217" s="41"/>
      <c r="B217" s="87"/>
      <c r="C217" s="87"/>
      <c r="D217" s="41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</row>
    <row r="218" ht="15.75" customHeight="1">
      <c r="A218" s="41"/>
      <c r="B218" s="87"/>
      <c r="C218" s="87"/>
      <c r="D218" s="41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</row>
    <row r="219" ht="15.75" customHeight="1">
      <c r="A219" s="41"/>
      <c r="B219" s="87"/>
      <c r="C219" s="87"/>
      <c r="D219" s="41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</row>
    <row r="220" ht="15.75" customHeight="1">
      <c r="A220" s="41"/>
      <c r="B220" s="87"/>
      <c r="C220" s="87"/>
      <c r="D220" s="41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