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malisation  1i" sheetId="1" r:id="rId4"/>
    <sheet state="visible" name="Reaction Complex  2i" sheetId="2" r:id="rId5"/>
    <sheet state="visible" name="Square Root" sheetId="3" r:id="rId6"/>
    <sheet state="visible" name="Calculator" sheetId="4" r:id="rId7"/>
    <sheet state="visible" name="% Calculator" sheetId="5" r:id="rId8"/>
    <sheet state="visible" name="Binary" sheetId="7" r:id="rId9"/>
  </sheets>
  <definedNames/>
  <calcPr/>
</workbook>
</file>

<file path=xl/sharedStrings.xml><?xml version="1.0" encoding="utf-8"?>
<sst xmlns="http://schemas.openxmlformats.org/spreadsheetml/2006/main" count="269" uniqueCount="99">
  <si>
    <t>Angular Momentum</t>
  </si>
  <si>
    <t>Bandgap 3</t>
  </si>
  <si>
    <t>Measurements</t>
  </si>
  <si>
    <t>Baryonic Gap</t>
  </si>
  <si>
    <t>Bandgap 2</t>
  </si>
  <si>
    <t>.1E-4.</t>
  </si>
  <si>
    <t>.0E-4.</t>
  </si>
  <si>
    <t>.7E-4.</t>
  </si>
  <si>
    <t>.1E-5.</t>
  </si>
  <si>
    <t>.7E-6.</t>
  </si>
  <si>
    <t>.8E-7.</t>
  </si>
  <si>
    <t>.7E-8.</t>
  </si>
  <si>
    <t>.1E-9.</t>
  </si>
  <si>
    <t>.5E-10.</t>
  </si>
  <si>
    <t>.3E-11.</t>
  </si>
  <si>
    <t>.2E-12.</t>
  </si>
  <si>
    <t>.3E-13.</t>
  </si>
  <si>
    <t>.0E-14.</t>
  </si>
  <si>
    <t>.0E-15.</t>
  </si>
  <si>
    <t>.0E-16.</t>
  </si>
  <si>
    <t>.0E-17.</t>
  </si>
  <si>
    <t>.0E-18.</t>
  </si>
  <si>
    <t>.0E-19.</t>
  </si>
  <si>
    <t>.0E-20.</t>
  </si>
  <si>
    <t>.0E-21.</t>
  </si>
  <si>
    <t>.0E-22.</t>
  </si>
  <si>
    <t>.0E-23.</t>
  </si>
  <si>
    <t>Nucleotide Constant</t>
  </si>
  <si>
    <t>(N)</t>
  </si>
  <si>
    <t>Differential</t>
  </si>
  <si>
    <t>Decimal Placement</t>
  </si>
  <si>
    <t>(1) = (-2^5)</t>
  </si>
  <si>
    <t>(0) = (1^5)</t>
  </si>
  <si>
    <t>(0) = (-1^5)</t>
  </si>
  <si>
    <t>(2) = (-3^5)</t>
  </si>
  <si>
    <t>(3) = (-4^5)</t>
  </si>
  <si>
    <t>(4) = (-5^5)</t>
  </si>
  <si>
    <t>(5) = (-1^6)</t>
  </si>
  <si>
    <t>(6) = (-2^7)</t>
  </si>
  <si>
    <t>(7) = (-3^8)</t>
  </si>
  <si>
    <t>(8) = (-4^9)</t>
  </si>
  <si>
    <t>(9) = (-5^10)</t>
  </si>
  <si>
    <t>(10) = (6^11)</t>
  </si>
  <si>
    <t>(11) = (-7^12)</t>
  </si>
  <si>
    <t>(12) = (-8^13)</t>
  </si>
  <si>
    <t>(13) = (-9^14)</t>
  </si>
  <si>
    <t>(14) = (-10^15)</t>
  </si>
  <si>
    <t>(15) = (-11^16)</t>
  </si>
  <si>
    <t>(16) = (-12^17)</t>
  </si>
  <si>
    <t>(17) = (-13^18)</t>
  </si>
  <si>
    <t>(18) = (-14^19)</t>
  </si>
  <si>
    <t>(19) = (-15^20)</t>
  </si>
  <si>
    <t>(20) = (-16^21)</t>
  </si>
  <si>
    <t>(21) = (-17^22)</t>
  </si>
  <si>
    <t>(22) = (-18^23)</t>
  </si>
  <si>
    <t>(23) = (-19^24)</t>
  </si>
  <si>
    <t>Singular Value</t>
  </si>
  <si>
    <t>Light Constant</t>
  </si>
  <si>
    <t>% Output</t>
  </si>
  <si>
    <t>.-50E0.</t>
  </si>
  <si>
    <t>.-7E0.</t>
  </si>
  <si>
    <t>.-5E-4.</t>
  </si>
  <si>
    <t>-5E-4.</t>
  </si>
  <si>
    <t>-7E-4.</t>
  </si>
  <si>
    <t>.-4E-4.</t>
  </si>
  <si>
    <t>.3E-5.</t>
  </si>
  <si>
    <t>.0E-7.</t>
  </si>
  <si>
    <t>.6E-8.</t>
  </si>
  <si>
    <t>.5E-14.</t>
  </si>
  <si>
    <t>.6E-15.</t>
  </si>
  <si>
    <t>.5E-16.</t>
  </si>
  <si>
    <t>(S)</t>
  </si>
  <si>
    <t>.2E-4.</t>
  </si>
  <si>
    <t>(L)</t>
  </si>
  <si>
    <t>Reaction Complex</t>
  </si>
  <si>
    <t>Radial</t>
  </si>
  <si>
    <t>Cubed</t>
  </si>
  <si>
    <t>Inductance</t>
  </si>
  <si>
    <t>Constant</t>
  </si>
  <si>
    <t>E</t>
  </si>
  <si>
    <t>SQR</t>
  </si>
  <si>
    <t>Binary Unit</t>
  </si>
  <si>
    <t>Off</t>
  </si>
  <si>
    <t>On</t>
  </si>
  <si>
    <t>%</t>
  </si>
  <si>
    <t>% Scalar</t>
  </si>
  <si>
    <t>.+.</t>
  </si>
  <si>
    <t>.-.</t>
  </si>
  <si>
    <t>High</t>
  </si>
  <si>
    <t>Low</t>
  </si>
  <si>
    <t>Differential Input</t>
  </si>
  <si>
    <t>Wave Structure</t>
  </si>
  <si>
    <t>Binary Structure</t>
  </si>
  <si>
    <t>% High</t>
  </si>
  <si>
    <t>. +</t>
  </si>
  <si>
    <t>% Pivot</t>
  </si>
  <si>
    <t>.-</t>
  </si>
  <si>
    <t>% Low</t>
  </si>
  <si>
    <t>NET 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</si>
</sst>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00000000000"/>
    <numFmt numFmtId="165" formatCode="#,##0.000000000"/>
    <numFmt numFmtId="166" formatCode="0.00000000000000000000000"/>
    <numFmt numFmtId="167" formatCode="#,##0.00000000000000"/>
    <numFmt numFmtId="168" formatCode="#,##0.0000"/>
    <numFmt numFmtId="169" formatCode="#,##0.0000000000000"/>
    <numFmt numFmtId="170" formatCode="0.00000000000000"/>
  </numFmts>
  <fonts count="13">
    <font>
      <sz val="10.0"/>
      <color rgb="FF000000"/>
      <name val="Arial"/>
    </font>
    <font>
      <color rgb="FFFFFFFF"/>
      <name val="Arial"/>
    </font>
    <font>
      <color theme="1"/>
      <name val="Arial"/>
    </font>
    <font>
      <color rgb="FF999999"/>
      <name val="Arial"/>
    </font>
    <font>
      <color rgb="FFCC0000"/>
      <name val="Arial"/>
    </font>
    <font>
      <b/>
      <color rgb="FFD9D9D9"/>
      <name val="Arial"/>
    </font>
    <font>
      <b/>
      <color rgb="FF666666"/>
      <name val="Arial"/>
    </font>
    <font>
      <color rgb="FF000000"/>
      <name val="Arial"/>
    </font>
    <font>
      <b/>
      <color theme="1"/>
      <name val="Arial"/>
    </font>
    <font>
      <color rgb="FF666666"/>
      <name val="Arial"/>
    </font>
    <font>
      <b/>
      <color rgb="FF999999"/>
      <name val="Arial"/>
    </font>
    <font>
      <sz val="9.0"/>
      <color theme="1"/>
      <name val="Arial"/>
    </font>
    <font>
      <b/>
      <sz val="9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5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EFEFEF"/>
      </top>
      <bottom style="thin">
        <color rgb="FFEFEFE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EFEFEF"/>
      </bottom>
    </border>
    <border>
      <left style="thin">
        <color rgb="FFCCCCCC"/>
      </left>
      <top style="thin">
        <color rgb="FFCCCCCC"/>
      </top>
      <bottom style="thin">
        <color rgb="FFEFEFEF"/>
      </bottom>
    </border>
    <border>
      <left style="thin">
        <color rgb="FFCCCCCC"/>
      </left>
      <right style="thin">
        <color rgb="FFEFEFEF"/>
      </right>
      <top style="thin">
        <color rgb="FFCCCCCC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CCCCCC"/>
      </top>
      <bottom style="thin">
        <color rgb="FFEFEFEF"/>
      </bottom>
    </border>
    <border>
      <left style="thin">
        <color rgb="FFEFEFEF"/>
      </left>
      <top style="thin">
        <color rgb="FFCCCCCC"/>
      </top>
      <bottom style="thin">
        <color rgb="FFEFEFEF"/>
      </bottom>
    </border>
    <border>
      <left style="thin">
        <color rgb="FFEFEFEF"/>
      </left>
      <right style="thin">
        <color rgb="FFCCCCCC"/>
      </right>
      <top style="thin">
        <color rgb="FFCCCCCC"/>
      </top>
      <bottom style="thin">
        <color rgb="FFEFEFEF"/>
      </bottom>
    </border>
    <border>
      <left style="thin">
        <color rgb="FFCCCCCC"/>
      </left>
      <right style="thin">
        <color rgb="FFCCCCCC"/>
      </right>
      <top style="thin">
        <color rgb="FFEFEFEF"/>
      </top>
      <bottom style="thin">
        <color rgb="FFEFEFEF"/>
      </bottom>
    </border>
    <border>
      <left style="thin">
        <color rgb="FFCCCCCC"/>
      </left>
      <top style="thin">
        <color rgb="FFEFEFEF"/>
      </top>
      <bottom style="thin">
        <color rgb="FFEFEFEF"/>
      </bottom>
    </border>
    <border>
      <left style="thin">
        <color rgb="FFCCCCCC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CCCCCC"/>
      </right>
      <top style="thin">
        <color rgb="FFEFEFEF"/>
      </top>
      <bottom style="thin">
        <color rgb="FFEFEFEF"/>
      </bottom>
    </border>
    <border>
      <left style="thin">
        <color rgb="FFCCCCCC"/>
      </left>
      <right style="thin">
        <color rgb="FFCCCCCC"/>
      </right>
      <top style="thin">
        <color rgb="FFEFEFEF"/>
      </top>
      <bottom style="thin">
        <color rgb="FFCCCCCC"/>
      </bottom>
    </border>
    <border>
      <top style="thin">
        <color rgb="FFB7B7B7"/>
      </top>
      <bottom style="thin">
        <color rgb="FFB7B7B7"/>
      </bottom>
    </border>
    <border>
      <left style="thin">
        <color rgb="FFCCCCCC"/>
      </left>
      <top style="thin">
        <color rgb="FFEFEFEF"/>
      </top>
      <bottom style="thin">
        <color rgb="FFCCCCCC"/>
      </bottom>
    </border>
    <border>
      <left style="thin">
        <color rgb="FFEFEFEF"/>
      </left>
      <top style="thin">
        <color rgb="FFEFEFEF"/>
      </top>
      <bottom style="thin">
        <color rgb="FFCCCCCC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CCCCCC"/>
      </bottom>
    </border>
    <border>
      <left style="thin">
        <color rgb="FFEFEFEF"/>
      </left>
      <right style="thin">
        <color rgb="FFCCCCCC"/>
      </right>
      <top style="thin">
        <color rgb="FFEFEFEF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B7B7B7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n">
        <color rgb="FFCCCCCC"/>
      </left>
    </border>
    <border>
      <left style="thin">
        <color rgb="FFCCCCCC"/>
      </left>
      <right style="thin">
        <color rgb="FFCCCCCC"/>
      </right>
      <top style="thin">
        <color rgb="FFB7B7B7"/>
      </top>
      <bottom style="thin">
        <color rgb="FFB7B7B7"/>
      </bottom>
    </border>
    <border>
      <left style="thin">
        <color rgb="FFCCCCCC"/>
      </left>
      <right style="thin">
        <color rgb="FFCCCCCC"/>
      </right>
    </border>
    <border>
      <left style="thin">
        <color rgb="FFCCCCCC"/>
      </left>
      <top style="thin">
        <color rgb="FFCCCCCC"/>
      </top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top style="thin">
        <color rgb="FFB7B7B7"/>
      </top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bottom style="thin">
        <color rgb="FFCCCCCC"/>
      </bottom>
    </border>
    <border>
      <top style="thin">
        <color rgb="FFB7B7B7"/>
      </top>
    </border>
    <border>
      <top style="thin">
        <color rgb="FFCCCCCC"/>
      </top>
      <bottom style="thin">
        <color rgb="FFEFEFEF"/>
      </bottom>
    </border>
    <border>
      <top style="thin">
        <color rgb="FFEFEFEF"/>
      </top>
      <bottom style="thin">
        <color rgb="FFCCCCCC"/>
      </bottom>
    </border>
    <border>
      <left style="thin">
        <color rgb="FFCCCCCC"/>
      </left>
      <right style="thin">
        <color rgb="FFEFEFEF"/>
      </right>
      <top style="thin">
        <color rgb="FFEFEFEF"/>
      </top>
      <bottom style="thin">
        <color rgb="FFCCCCCC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CCCCCC"/>
      </right>
      <top style="thin">
        <color rgb="FFD9D9D9"/>
      </top>
      <bottom style="thin">
        <color rgb="FFD9D9D9"/>
      </bottom>
    </border>
    <border>
      <left style="thin">
        <color rgb="FFEFEFEF"/>
      </left>
      <bottom style="thin">
        <color rgb="FFEFEFEF"/>
      </bottom>
    </border>
    <border>
      <left style="thin">
        <color rgb="FFD9D9D9"/>
      </left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D9D9D9"/>
      </right>
      <top style="thin">
        <color rgb="FFEFEFEF"/>
      </top>
      <bottom style="thin">
        <color rgb="FFEFEFEF"/>
      </bottom>
    </border>
    <border>
      <left style="thin">
        <color rgb="FFD9D9D9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top style="thin">
        <color rgb="FFEFEFEF"/>
      </top>
    </border>
    <border>
      <left style="thin">
        <color rgb="FFD9D9D9"/>
      </left>
      <right style="thin">
        <color rgb="FFEFEFEF"/>
      </right>
      <top style="thin">
        <color rgb="FFEFEFEF"/>
      </top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center"/>
    </xf>
    <xf borderId="2" fillId="3" fontId="2" numFmtId="4" xfId="0" applyAlignment="1" applyBorder="1" applyFill="1" applyFont="1" applyNumberFormat="1">
      <alignment horizontal="center"/>
    </xf>
    <xf borderId="3" fillId="3" fontId="3" numFmtId="3" xfId="0" applyAlignment="1" applyBorder="1" applyFont="1" applyNumberFormat="1">
      <alignment horizontal="center"/>
    </xf>
    <xf borderId="4" fillId="3" fontId="3" numFmtId="4" xfId="0" applyAlignment="1" applyBorder="1" applyFont="1" applyNumberFormat="1">
      <alignment horizontal="left" readingOrder="0"/>
    </xf>
    <xf borderId="5" fillId="3" fontId="3" numFmtId="4" xfId="0" applyAlignment="1" applyBorder="1" applyFont="1" applyNumberFormat="1">
      <alignment horizontal="left" readingOrder="0"/>
    </xf>
    <xf borderId="6" fillId="3" fontId="3" numFmtId="4" xfId="0" applyAlignment="1" applyBorder="1" applyFont="1" applyNumberFormat="1">
      <alignment horizontal="center"/>
    </xf>
    <xf borderId="6" fillId="3" fontId="4" numFmtId="4" xfId="0" applyAlignment="1" applyBorder="1" applyFont="1" applyNumberFormat="1">
      <alignment horizontal="center"/>
    </xf>
    <xf borderId="7" fillId="3" fontId="3" numFmtId="4" xfId="0" applyAlignment="1" applyBorder="1" applyFont="1" applyNumberFormat="1">
      <alignment horizontal="center"/>
    </xf>
    <xf borderId="5" fillId="3" fontId="3" numFmtId="4" xfId="0" applyAlignment="1" applyBorder="1" applyFont="1" applyNumberFormat="1">
      <alignment horizontal="center"/>
    </xf>
    <xf borderId="8" fillId="3" fontId="3" numFmtId="4" xfId="0" applyAlignment="1" applyBorder="1" applyFont="1" applyNumberFormat="1">
      <alignment horizontal="center"/>
    </xf>
    <xf borderId="3" fillId="3" fontId="3" numFmtId="4" xfId="0" applyAlignment="1" applyBorder="1" applyFont="1" applyNumberFormat="1">
      <alignment horizontal="left" readingOrder="0"/>
    </xf>
    <xf borderId="9" fillId="3" fontId="3" numFmtId="3" xfId="0" applyAlignment="1" applyBorder="1" applyFont="1" applyNumberFormat="1">
      <alignment horizontal="center"/>
    </xf>
    <xf borderId="10" fillId="3" fontId="3" numFmtId="4" xfId="0" applyAlignment="1" applyBorder="1" applyFont="1" applyNumberFormat="1">
      <alignment horizontal="center"/>
    </xf>
    <xf borderId="11" fillId="3" fontId="3" numFmtId="4" xfId="0" applyAlignment="1" applyBorder="1" applyFont="1" applyNumberFormat="1">
      <alignment horizontal="center"/>
    </xf>
    <xf borderId="12" fillId="3" fontId="3" numFmtId="4" xfId="0" applyAlignment="1" applyBorder="1" applyFont="1" applyNumberFormat="1">
      <alignment horizontal="center" readingOrder="0"/>
    </xf>
    <xf borderId="12" fillId="3" fontId="4" numFmtId="4" xfId="0" applyAlignment="1" applyBorder="1" applyFont="1" applyNumberFormat="1">
      <alignment horizontal="center"/>
    </xf>
    <xf borderId="12" fillId="3" fontId="3" numFmtId="4" xfId="0" applyAlignment="1" applyBorder="1" applyFont="1" applyNumberFormat="1">
      <alignment horizontal="center"/>
    </xf>
    <xf borderId="13" fillId="3" fontId="3" numFmtId="4" xfId="0" applyAlignment="1" applyBorder="1" applyFont="1" applyNumberFormat="1">
      <alignment horizontal="center"/>
    </xf>
    <xf borderId="11" fillId="3" fontId="3" numFmtId="4" xfId="0" applyAlignment="1" applyBorder="1" applyFont="1" applyNumberFormat="1">
      <alignment horizontal="left" readingOrder="0"/>
    </xf>
    <xf borderId="14" fillId="3" fontId="3" numFmtId="4" xfId="0" applyAlignment="1" applyBorder="1" applyFont="1" applyNumberFormat="1">
      <alignment horizontal="center"/>
    </xf>
    <xf borderId="15" fillId="3" fontId="3" numFmtId="164" xfId="0" applyAlignment="1" applyBorder="1" applyFont="1" applyNumberFormat="1">
      <alignment horizontal="left" readingOrder="0"/>
    </xf>
    <xf borderId="16" fillId="4" fontId="5" numFmtId="165" xfId="0" applyAlignment="1" applyBorder="1" applyFill="1" applyFont="1" applyNumberFormat="1">
      <alignment horizontal="center"/>
    </xf>
    <xf borderId="15" fillId="3" fontId="3" numFmtId="3" xfId="0" applyAlignment="1" applyBorder="1" applyFont="1" applyNumberFormat="1">
      <alignment horizontal="center"/>
    </xf>
    <xf borderId="17" fillId="3" fontId="3" numFmtId="4" xfId="0" applyAlignment="1" applyBorder="1" applyFont="1" applyNumberFormat="1">
      <alignment horizontal="center" readingOrder="0"/>
    </xf>
    <xf borderId="18" fillId="3" fontId="3" numFmtId="4" xfId="0" applyAlignment="1" applyBorder="1" applyFont="1" applyNumberFormat="1">
      <alignment horizontal="center" readingOrder="0"/>
    </xf>
    <xf borderId="19" fillId="3" fontId="3" numFmtId="4" xfId="0" applyAlignment="1" applyBorder="1" applyFont="1" applyNumberFormat="1">
      <alignment horizontal="center" readingOrder="0"/>
    </xf>
    <xf borderId="20" fillId="3" fontId="3" numFmtId="4" xfId="0" applyAlignment="1" applyBorder="1" applyFont="1" applyNumberFormat="1">
      <alignment horizontal="center" readingOrder="0"/>
    </xf>
    <xf borderId="21" fillId="4" fontId="5" numFmtId="164" xfId="0" applyAlignment="1" applyBorder="1" applyFont="1" applyNumberFormat="1">
      <alignment horizontal="center"/>
    </xf>
    <xf borderId="1" fillId="2" fontId="1" numFmtId="164" xfId="0" applyAlignment="1" applyBorder="1" applyFont="1" applyNumberFormat="1">
      <alignment horizontal="center" readingOrder="0"/>
    </xf>
    <xf borderId="16" fillId="4" fontId="6" numFmtId="165" xfId="0" applyAlignment="1" applyBorder="1" applyFont="1" applyNumberFormat="1">
      <alignment horizontal="center"/>
    </xf>
    <xf borderId="22" fillId="5" fontId="7" numFmtId="3" xfId="0" applyAlignment="1" applyBorder="1" applyFill="1" applyFont="1" applyNumberFormat="1">
      <alignment horizontal="center"/>
    </xf>
    <xf borderId="23" fillId="5" fontId="7" numFmtId="3" xfId="0" applyAlignment="1" applyBorder="1" applyFont="1" applyNumberFormat="1">
      <alignment horizontal="center" readingOrder="0"/>
    </xf>
    <xf borderId="23" fillId="5" fontId="7" numFmtId="3" xfId="0" applyAlignment="1" applyBorder="1" applyFont="1" applyNumberFormat="1">
      <alignment horizontal="center"/>
    </xf>
    <xf borderId="22" fillId="5" fontId="7" numFmtId="3" xfId="0" applyAlignment="1" applyBorder="1" applyFont="1" applyNumberFormat="1">
      <alignment horizontal="center" readingOrder="0"/>
    </xf>
    <xf borderId="24" fillId="5" fontId="7" numFmtId="3" xfId="0" applyAlignment="1" applyBorder="1" applyFont="1" applyNumberFormat="1">
      <alignment horizontal="center" readingOrder="0"/>
    </xf>
    <xf borderId="25" fillId="4" fontId="6" numFmtId="164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 readingOrder="0"/>
    </xf>
    <xf borderId="16" fillId="4" fontId="5" numFmtId="166" xfId="0" applyAlignment="1" applyBorder="1" applyFont="1" applyNumberFormat="1">
      <alignment horizontal="center"/>
    </xf>
    <xf borderId="26" fillId="3" fontId="7" numFmtId="165" xfId="0" applyAlignment="1" applyBorder="1" applyFont="1" applyNumberFormat="1">
      <alignment horizontal="center" vertical="bottom"/>
    </xf>
    <xf borderId="26" fillId="3" fontId="7" numFmtId="166" xfId="0" applyAlignment="1" applyBorder="1" applyFont="1" applyNumberFormat="1">
      <alignment horizontal="center" readingOrder="0" vertical="bottom"/>
    </xf>
    <xf borderId="26" fillId="2" fontId="1" numFmtId="166" xfId="0" applyAlignment="1" applyBorder="1" applyFont="1" applyNumberFormat="1">
      <alignment horizontal="center" readingOrder="0" vertical="bottom"/>
    </xf>
    <xf borderId="26" fillId="3" fontId="2" numFmtId="166" xfId="0" applyAlignment="1" applyBorder="1" applyFont="1" applyNumberFormat="1">
      <alignment horizontal="center" readingOrder="0" vertical="bottom"/>
    </xf>
    <xf borderId="22" fillId="3" fontId="2" numFmtId="166" xfId="0" applyAlignment="1" applyBorder="1" applyFont="1" applyNumberFormat="1">
      <alignment horizontal="center" readingOrder="0" vertical="bottom"/>
    </xf>
    <xf borderId="25" fillId="4" fontId="5" numFmtId="164" xfId="0" applyAlignment="1" applyBorder="1" applyFont="1" applyNumberFormat="1">
      <alignment horizontal="center"/>
    </xf>
    <xf borderId="16" fillId="4" fontId="6" numFmtId="166" xfId="0" applyAlignment="1" applyBorder="1" applyFont="1" applyNumberFormat="1">
      <alignment horizontal="center"/>
    </xf>
    <xf borderId="22" fillId="5" fontId="2" numFmtId="165" xfId="0" applyAlignment="1" applyBorder="1" applyFont="1" applyNumberFormat="1">
      <alignment horizontal="center" vertical="bottom"/>
    </xf>
    <xf borderId="23" fillId="5" fontId="2" numFmtId="166" xfId="0" applyAlignment="1" applyBorder="1" applyFont="1" applyNumberFormat="1">
      <alignment horizontal="center" vertical="bottom"/>
    </xf>
    <xf borderId="22" fillId="5" fontId="2" numFmtId="166" xfId="0" applyAlignment="1" applyBorder="1" applyFont="1" applyNumberFormat="1">
      <alignment horizontal="center" vertical="bottom"/>
    </xf>
    <xf borderId="27" fillId="5" fontId="2" numFmtId="166" xfId="0" applyAlignment="1" applyBorder="1" applyFont="1" applyNumberFormat="1">
      <alignment horizontal="center" vertical="bottom"/>
    </xf>
    <xf borderId="28" fillId="5" fontId="2" numFmtId="166" xfId="0" applyAlignment="1" applyBorder="1" applyFont="1" applyNumberFormat="1">
      <alignment horizontal="center" vertical="bottom"/>
    </xf>
    <xf borderId="24" fillId="5" fontId="2" numFmtId="166" xfId="0" applyAlignment="1" applyBorder="1" applyFont="1" applyNumberFormat="1">
      <alignment horizontal="center" vertical="bottom"/>
    </xf>
    <xf borderId="29" fillId="4" fontId="6" numFmtId="164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/>
    </xf>
    <xf borderId="2" fillId="3" fontId="2" numFmtId="166" xfId="0" applyAlignment="1" applyBorder="1" applyFont="1" applyNumberFormat="1">
      <alignment horizontal="center"/>
    </xf>
    <xf borderId="3" fillId="3" fontId="2" numFmtId="165" xfId="0" applyAlignment="1" applyBorder="1" applyFont="1" applyNumberFormat="1">
      <alignment horizontal="center" vertical="bottom"/>
    </xf>
    <xf borderId="4" fillId="3" fontId="2" numFmtId="4" xfId="0" applyAlignment="1" applyBorder="1" applyFont="1" applyNumberFormat="1">
      <alignment horizontal="center" vertical="bottom"/>
    </xf>
    <xf borderId="5" fillId="3" fontId="2" numFmtId="4" xfId="0" applyAlignment="1" applyBorder="1" applyFont="1" applyNumberFormat="1">
      <alignment horizontal="center" vertical="bottom"/>
    </xf>
    <xf borderId="6" fillId="3" fontId="2" numFmtId="4" xfId="0" applyAlignment="1" applyBorder="1" applyFont="1" applyNumberFormat="1">
      <alignment horizontal="center" vertical="bottom"/>
    </xf>
    <xf borderId="7" fillId="3" fontId="2" numFmtId="4" xfId="0" applyAlignment="1" applyBorder="1" applyFont="1" applyNumberFormat="1">
      <alignment horizontal="center"/>
    </xf>
    <xf borderId="6" fillId="3" fontId="2" numFmtId="4" xfId="0" applyAlignment="1" applyBorder="1" applyFont="1" applyNumberFormat="1">
      <alignment horizontal="center"/>
    </xf>
    <xf borderId="8" fillId="3" fontId="2" numFmtId="4" xfId="0" applyAlignment="1" applyBorder="1" applyFont="1" applyNumberFormat="1">
      <alignment horizontal="center"/>
    </xf>
    <xf borderId="22" fillId="3" fontId="8" numFmtId="164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 vertical="bottom"/>
    </xf>
    <xf borderId="30" fillId="3" fontId="2" numFmtId="165" xfId="0" applyAlignment="1" applyBorder="1" applyFont="1" applyNumberFormat="1">
      <alignment horizontal="center" vertical="bottom"/>
    </xf>
    <xf borderId="31" fillId="3" fontId="3" numFmtId="4" xfId="0" applyAlignment="1" applyBorder="1" applyFont="1" applyNumberFormat="1">
      <alignment horizontal="center" readingOrder="0"/>
    </xf>
    <xf borderId="1" fillId="2" fontId="1" numFmtId="166" xfId="0" applyAlignment="1" applyBorder="1" applyFont="1" applyNumberFormat="1">
      <alignment horizontal="center" readingOrder="0" vertical="bottom"/>
    </xf>
    <xf borderId="25" fillId="4" fontId="9" numFmtId="164" xfId="0" applyAlignment="1" applyBorder="1" applyFont="1" applyNumberFormat="1">
      <alignment horizontal="center" readingOrder="0"/>
    </xf>
    <xf borderId="1" fillId="2" fontId="1" numFmtId="164" xfId="0" applyAlignment="1" applyBorder="1" applyFont="1" applyNumberFormat="1">
      <alignment horizontal="center" readingOrder="0" vertical="bottom"/>
    </xf>
    <xf borderId="28" fillId="5" fontId="2" numFmtId="165" xfId="0" applyAlignment="1" applyBorder="1" applyFont="1" applyNumberFormat="1">
      <alignment horizontal="center" vertical="bottom"/>
    </xf>
    <xf borderId="7" fillId="3" fontId="2" numFmtId="4" xfId="0" applyAlignment="1" applyBorder="1" applyFont="1" applyNumberFormat="1">
      <alignment horizontal="center" vertical="bottom"/>
    </xf>
    <xf borderId="8" fillId="3" fontId="2" numFmtId="4" xfId="0" applyAlignment="1" applyBorder="1" applyFont="1" applyNumberFormat="1">
      <alignment horizontal="center" vertical="bottom"/>
    </xf>
    <xf borderId="15" fillId="3" fontId="3" numFmtId="165" xfId="0" applyAlignment="1" applyBorder="1" applyFont="1" applyNumberFormat="1">
      <alignment horizontal="center"/>
    </xf>
    <xf borderId="30" fillId="5" fontId="7" numFmtId="3" xfId="0" applyAlignment="1" applyBorder="1" applyFont="1" applyNumberFormat="1">
      <alignment horizontal="center"/>
    </xf>
    <xf borderId="32" fillId="4" fontId="6" numFmtId="166" xfId="0" applyAlignment="1" applyBorder="1" applyFont="1" applyNumberFormat="1">
      <alignment horizontal="center"/>
    </xf>
    <xf borderId="1" fillId="2" fontId="1" numFmtId="164" xfId="0" applyAlignment="1" applyBorder="1" applyFont="1" applyNumberFormat="1">
      <alignment horizontal="center" vertical="bottom"/>
    </xf>
    <xf borderId="33" fillId="3" fontId="3" numFmtId="4" xfId="0" applyAlignment="1" applyBorder="1" applyFont="1" applyNumberFormat="1">
      <alignment horizontal="center"/>
    </xf>
    <xf borderId="3" fillId="3" fontId="10" numFmtId="164" xfId="0" applyAlignment="1" applyBorder="1" applyFont="1" applyNumberFormat="1">
      <alignment horizontal="center"/>
    </xf>
    <xf borderId="34" fillId="3" fontId="3" numFmtId="4" xfId="0" applyAlignment="1" applyBorder="1" applyFont="1" applyNumberFormat="1">
      <alignment horizontal="center"/>
    </xf>
    <xf borderId="17" fillId="3" fontId="3" numFmtId="4" xfId="0" applyAlignment="1" applyBorder="1" applyFont="1" applyNumberFormat="1">
      <alignment horizontal="left" readingOrder="0"/>
    </xf>
    <xf borderId="35" fillId="3" fontId="3" numFmtId="4" xfId="0" applyAlignment="1" applyBorder="1" applyFont="1" applyNumberFormat="1">
      <alignment horizontal="left" readingOrder="0"/>
    </xf>
    <xf borderId="19" fillId="3" fontId="3" numFmtId="4" xfId="0" applyAlignment="1" applyBorder="1" applyFont="1" applyNumberFormat="1">
      <alignment horizontal="center"/>
    </xf>
    <xf borderId="19" fillId="3" fontId="3" numFmtId="166" xfId="0" applyAlignment="1" applyBorder="1" applyFont="1" applyNumberFormat="1">
      <alignment horizontal="center"/>
    </xf>
    <xf borderId="18" fillId="3" fontId="3" numFmtId="4" xfId="0" applyAlignment="1" applyBorder="1" applyFont="1" applyNumberFormat="1">
      <alignment horizontal="center"/>
    </xf>
    <xf borderId="15" fillId="3" fontId="3" numFmtId="4" xfId="0" applyAlignment="1" applyBorder="1" applyFont="1" applyNumberFormat="1">
      <alignment horizontal="left" readingOrder="0"/>
    </xf>
    <xf borderId="1" fillId="2" fontId="1" numFmtId="164" xfId="0" applyBorder="1" applyFont="1" applyNumberFormat="1"/>
    <xf borderId="0" fillId="0" fontId="2" numFmtId="4" xfId="0" applyFont="1" applyNumberFormat="1"/>
    <xf borderId="0" fillId="0" fontId="2" numFmtId="164" xfId="0" applyFont="1" applyNumberFormat="1"/>
    <xf borderId="1" fillId="2" fontId="1" numFmtId="4" xfId="0" applyBorder="1" applyFont="1" applyNumberFormat="1"/>
    <xf borderId="36" fillId="0" fontId="2" numFmtId="0" xfId="0" applyBorder="1" applyFont="1"/>
    <xf borderId="37" fillId="0" fontId="2" numFmtId="0" xfId="0" applyBorder="1" applyFont="1"/>
    <xf borderId="1" fillId="2" fontId="1" numFmtId="164" xfId="0" applyAlignment="1" applyBorder="1" applyFont="1" applyNumberFormat="1">
      <alignment horizontal="center"/>
    </xf>
    <xf borderId="12" fillId="3" fontId="7" numFmtId="3" xfId="0" applyAlignment="1" applyBorder="1" applyFont="1" applyNumberFormat="1">
      <alignment horizontal="center"/>
    </xf>
    <xf borderId="1" fillId="2" fontId="1" numFmtId="3" xfId="0" applyAlignment="1" applyBorder="1" applyFont="1" applyNumberFormat="1">
      <alignment horizontal="center"/>
    </xf>
    <xf borderId="13" fillId="3" fontId="7" numFmtId="3" xfId="0" applyAlignment="1" applyBorder="1" applyFont="1" applyNumberFormat="1">
      <alignment horizontal="center"/>
    </xf>
    <xf borderId="1" fillId="2" fontId="7" numFmtId="3" xfId="0" applyAlignment="1" applyBorder="1" applyFont="1" applyNumberFormat="1">
      <alignment horizontal="center"/>
    </xf>
    <xf borderId="38" fillId="5" fontId="7" numFmtId="3" xfId="0" applyAlignment="1" applyBorder="1" applyFont="1" applyNumberFormat="1">
      <alignment horizontal="center" vertical="bottom"/>
    </xf>
    <xf borderId="12" fillId="3" fontId="7" numFmtId="3" xfId="0" applyAlignment="1" applyBorder="1" applyFont="1" applyNumberFormat="1">
      <alignment horizontal="center" vertical="bottom"/>
    </xf>
    <xf borderId="39" fillId="2" fontId="1" numFmtId="166" xfId="0" applyAlignment="1" applyBorder="1" applyFont="1" applyNumberFormat="1">
      <alignment horizontal="center"/>
    </xf>
    <xf borderId="40" fillId="4" fontId="7" numFmtId="3" xfId="0" applyAlignment="1" applyBorder="1" applyFont="1" applyNumberFormat="1">
      <alignment horizontal="center"/>
    </xf>
    <xf borderId="41" fillId="4" fontId="7" numFmtId="3" xfId="0" applyAlignment="1" applyBorder="1" applyFont="1" applyNumberFormat="1">
      <alignment horizontal="center" readingOrder="0"/>
    </xf>
    <xf borderId="42" fillId="4" fontId="7" numFmtId="3" xfId="0" applyAlignment="1" applyBorder="1" applyFont="1" applyNumberFormat="1">
      <alignment horizontal="center" readingOrder="0"/>
    </xf>
    <xf borderId="43" fillId="2" fontId="1" numFmtId="3" xfId="0" applyAlignment="1" applyBorder="1" applyFont="1" applyNumberFormat="1">
      <alignment horizontal="center"/>
    </xf>
    <xf borderId="42" fillId="4" fontId="7" numFmtId="3" xfId="0" applyAlignment="1" applyBorder="1" applyFont="1" applyNumberFormat="1">
      <alignment horizontal="center"/>
    </xf>
    <xf borderId="44" fillId="4" fontId="7" numFmtId="3" xfId="0" applyAlignment="1" applyBorder="1" applyFont="1" applyNumberFormat="1">
      <alignment horizontal="center" readingOrder="0"/>
    </xf>
    <xf borderId="1" fillId="2" fontId="7" numFmtId="3" xfId="0" applyAlignment="1" applyBorder="1" applyFont="1" applyNumberFormat="1">
      <alignment horizontal="center" readingOrder="0"/>
    </xf>
    <xf borderId="1" fillId="2" fontId="1" numFmtId="166" xfId="0" applyAlignment="1" applyBorder="1" applyFont="1" applyNumberFormat="1">
      <alignment horizontal="center"/>
    </xf>
    <xf borderId="45" fillId="5" fontId="7" numFmtId="3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 vertical="bottom"/>
    </xf>
    <xf borderId="45" fillId="3" fontId="7" numFmtId="3" xfId="0" applyAlignment="1" applyBorder="1" applyFont="1" applyNumberFormat="1">
      <alignment horizontal="center"/>
    </xf>
    <xf borderId="1" fillId="2" fontId="1" numFmtId="3" xfId="0" applyAlignment="1" applyBorder="1" applyFont="1" applyNumberFormat="1">
      <alignment horizontal="center" vertical="bottom"/>
    </xf>
    <xf borderId="13" fillId="3" fontId="7" numFmtId="3" xfId="0" applyAlignment="1" applyBorder="1" applyFont="1" applyNumberFormat="1">
      <alignment horizontal="center" vertical="bottom"/>
    </xf>
    <xf borderId="1" fillId="2" fontId="7" numFmtId="3" xfId="0" applyAlignment="1" applyBorder="1" applyFont="1" applyNumberFormat="1">
      <alignment horizontal="center" vertical="bottom"/>
    </xf>
    <xf borderId="46" fillId="3" fontId="7" numFmtId="3" xfId="0" applyAlignment="1" applyBorder="1" applyFont="1" applyNumberFormat="1">
      <alignment horizontal="center" vertical="bottom"/>
    </xf>
    <xf borderId="1" fillId="2" fontId="2" numFmtId="0" xfId="0" applyBorder="1" applyFont="1"/>
    <xf borderId="38" fillId="3" fontId="7" numFmtId="167" xfId="0" applyAlignment="1" applyBorder="1" applyFont="1" applyNumberFormat="1">
      <alignment horizontal="center"/>
    </xf>
    <xf borderId="38" fillId="3" fontId="7" numFmtId="166" xfId="0" applyAlignment="1" applyBorder="1" applyFont="1" applyNumberFormat="1">
      <alignment horizontal="right"/>
    </xf>
    <xf borderId="28" fillId="5" fontId="7" numFmtId="167" xfId="0" applyAlignment="1" applyBorder="1" applyFont="1" applyNumberFormat="1">
      <alignment horizontal="right" vertical="bottom"/>
    </xf>
    <xf borderId="28" fillId="5" fontId="7" numFmtId="166" xfId="0" applyAlignment="1" applyBorder="1" applyFont="1" applyNumberFormat="1">
      <alignment horizontal="right" vertical="bottom"/>
    </xf>
    <xf borderId="47" fillId="6" fontId="7" numFmtId="167" xfId="0" applyAlignment="1" applyBorder="1" applyFill="1" applyFont="1" applyNumberFormat="1">
      <alignment horizontal="right" readingOrder="0"/>
    </xf>
    <xf borderId="47" fillId="6" fontId="7" numFmtId="166" xfId="0" applyAlignment="1" applyBorder="1" applyFont="1" applyNumberFormat="1">
      <alignment horizontal="right"/>
    </xf>
    <xf borderId="30" fillId="5" fontId="7" numFmtId="167" xfId="0" applyAlignment="1" applyBorder="1" applyFont="1" applyNumberFormat="1">
      <alignment horizontal="right" readingOrder="0"/>
    </xf>
    <xf borderId="30" fillId="5" fontId="7" numFmtId="166" xfId="0" applyAlignment="1" applyBorder="1" applyFont="1" applyNumberFormat="1">
      <alignment horizontal="right"/>
    </xf>
    <xf borderId="45" fillId="3" fontId="7" numFmtId="167" xfId="0" applyAlignment="1" applyBorder="1" applyFont="1" applyNumberFormat="1">
      <alignment horizontal="center"/>
    </xf>
    <xf borderId="45" fillId="3" fontId="7" numFmtId="166" xfId="0" applyAlignment="1" applyBorder="1" applyFont="1" applyNumberFormat="1">
      <alignment horizontal="right"/>
    </xf>
    <xf borderId="12" fillId="3" fontId="7" numFmtId="167" xfId="0" applyAlignment="1" applyBorder="1" applyFont="1" applyNumberFormat="1">
      <alignment horizontal="center"/>
    </xf>
    <xf borderId="12" fillId="3" fontId="7" numFmtId="166" xfId="0" applyAlignment="1" applyBorder="1" applyFont="1" applyNumberFormat="1">
      <alignment horizontal="right"/>
    </xf>
    <xf borderId="46" fillId="3" fontId="7" numFmtId="166" xfId="0" applyAlignment="1" applyBorder="1" applyFont="1" applyNumberFormat="1">
      <alignment horizontal="right" vertical="bottom"/>
    </xf>
    <xf borderId="12" fillId="3" fontId="7" numFmtId="166" xfId="0" applyAlignment="1" applyBorder="1" applyFont="1" applyNumberFormat="1">
      <alignment horizontal="right" vertical="bottom"/>
    </xf>
    <xf borderId="1" fillId="2" fontId="1" numFmtId="166" xfId="0" applyBorder="1" applyFont="1" applyNumberFormat="1"/>
    <xf borderId="0" fillId="0" fontId="2" numFmtId="0" xfId="0" applyAlignment="1" applyFont="1">
      <alignment horizontal="right"/>
    </xf>
    <xf borderId="0" fillId="0" fontId="2" numFmtId="166" xfId="0" applyFont="1" applyNumberFormat="1"/>
    <xf borderId="48" fillId="6" fontId="7" numFmtId="168" xfId="0" applyAlignment="1" applyBorder="1" applyFont="1" applyNumberFormat="1">
      <alignment horizontal="center"/>
    </xf>
    <xf borderId="1" fillId="2" fontId="1" numFmtId="169" xfId="0" applyAlignment="1" applyBorder="1" applyFont="1" applyNumberFormat="1">
      <alignment horizontal="center"/>
    </xf>
    <xf borderId="47" fillId="6" fontId="7" numFmtId="168" xfId="0" applyAlignment="1" applyBorder="1" applyFont="1" applyNumberFormat="1">
      <alignment horizontal="center"/>
    </xf>
    <xf borderId="12" fillId="3" fontId="3" numFmtId="168" xfId="0" applyAlignment="1" applyBorder="1" applyFont="1" applyNumberFormat="1">
      <alignment horizontal="center"/>
    </xf>
    <xf borderId="13" fillId="3" fontId="3" numFmtId="168" xfId="0" applyAlignment="1" applyBorder="1" applyFont="1" applyNumberFormat="1">
      <alignment horizontal="center" vertical="bottom"/>
    </xf>
    <xf borderId="48" fillId="6" fontId="7" numFmtId="168" xfId="0" applyAlignment="1" applyBorder="1" applyFont="1" applyNumberFormat="1">
      <alignment horizontal="center" readingOrder="0"/>
    </xf>
    <xf borderId="47" fillId="6" fontId="7" numFmtId="168" xfId="0" applyAlignment="1" applyBorder="1" applyFont="1" applyNumberFormat="1">
      <alignment horizontal="center" readingOrder="0"/>
    </xf>
    <xf borderId="13" fillId="3" fontId="3" numFmtId="168" xfId="0" applyAlignment="1" applyBorder="1" applyFont="1" applyNumberFormat="1">
      <alignment horizontal="center"/>
    </xf>
    <xf borderId="48" fillId="6" fontId="7" numFmtId="168" xfId="0" applyAlignment="1" applyBorder="1" applyFont="1" applyNumberFormat="1">
      <alignment horizontal="center" vertical="bottom"/>
    </xf>
    <xf borderId="12" fillId="3" fontId="3" numFmtId="170" xfId="0" applyAlignment="1" applyBorder="1" applyFont="1" applyNumberFormat="1">
      <alignment horizontal="center"/>
    </xf>
    <xf borderId="13" fillId="3" fontId="3" numFmtId="170" xfId="0" applyAlignment="1" applyBorder="1" applyFont="1" applyNumberFormat="1">
      <alignment horizontal="center"/>
    </xf>
    <xf borderId="13" fillId="3" fontId="3" numFmtId="168" xfId="0" applyAlignment="1" applyBorder="1" applyFont="1" applyNumberFormat="1">
      <alignment horizontal="center" readingOrder="0"/>
    </xf>
    <xf borderId="12" fillId="3" fontId="3" numFmtId="170" xfId="0" applyAlignment="1" applyBorder="1" applyFont="1" applyNumberFormat="1">
      <alignment horizontal="center" vertical="bottom"/>
    </xf>
    <xf borderId="12" fillId="3" fontId="3" numFmtId="168" xfId="0" applyAlignment="1" applyBorder="1" applyFont="1" applyNumberFormat="1">
      <alignment horizontal="center" vertical="bottom"/>
    </xf>
    <xf borderId="1" fillId="2" fontId="1" numFmtId="169" xfId="0" applyAlignment="1" applyBorder="1" applyFont="1" applyNumberFormat="1">
      <alignment horizontal="center" vertical="bottom"/>
    </xf>
    <xf borderId="13" fillId="3" fontId="3" numFmtId="170" xfId="0" applyAlignment="1" applyBorder="1" applyFont="1" applyNumberFormat="1">
      <alignment horizontal="center" vertical="bottom"/>
    </xf>
    <xf borderId="12" fillId="3" fontId="3" numFmtId="170" xfId="0" applyAlignment="1" applyBorder="1" applyFont="1" applyNumberFormat="1">
      <alignment horizontal="center" readingOrder="0"/>
    </xf>
    <xf borderId="1" fillId="2" fontId="1" numFmtId="169" xfId="0" applyBorder="1" applyFont="1" applyNumberFormat="1"/>
    <xf borderId="0" fillId="0" fontId="2" numFmtId="169" xfId="0" applyFont="1" applyNumberFormat="1"/>
    <xf borderId="12" fillId="3" fontId="11" numFmtId="168" xfId="0" applyAlignment="1" applyBorder="1" applyFont="1" applyNumberFormat="1">
      <alignment horizontal="left" vertical="bottom"/>
    </xf>
    <xf borderId="12" fillId="3" fontId="2" numFmtId="168" xfId="0" applyAlignment="1" applyBorder="1" applyFont="1" applyNumberFormat="1">
      <alignment horizontal="left" vertical="bottom"/>
    </xf>
    <xf borderId="12" fillId="0" fontId="2" numFmtId="0" xfId="0" applyAlignment="1" applyBorder="1" applyFont="1">
      <alignment horizontal="left" vertical="bottom"/>
    </xf>
    <xf borderId="12" fillId="3" fontId="11" numFmtId="169" xfId="0" applyAlignment="1" applyBorder="1" applyFont="1" applyNumberFormat="1">
      <alignment horizontal="left" vertical="bottom"/>
    </xf>
    <xf borderId="12" fillId="3" fontId="2" numFmtId="168" xfId="0" applyAlignment="1" applyBorder="1" applyFont="1" applyNumberFormat="1">
      <alignment horizontal="left" readingOrder="0" vertical="bottom"/>
    </xf>
    <xf borderId="38" fillId="3" fontId="2" numFmtId="168" xfId="0" applyAlignment="1" applyBorder="1" applyFont="1" applyNumberFormat="1">
      <alignment horizontal="left" vertical="bottom"/>
    </xf>
    <xf borderId="12" fillId="3" fontId="2" numFmtId="168" xfId="0" applyAlignment="1" applyBorder="1" applyFont="1" applyNumberFormat="1">
      <alignment vertical="bottom"/>
    </xf>
    <xf borderId="45" fillId="3" fontId="2" numFmtId="3" xfId="0" applyAlignment="1" applyBorder="1" applyFont="1" applyNumberFormat="1">
      <alignment vertical="bottom"/>
    </xf>
    <xf borderId="49" fillId="0" fontId="2" numFmtId="0" xfId="0" applyAlignment="1" applyBorder="1" applyFont="1">
      <alignment horizontal="left" vertical="bottom"/>
    </xf>
    <xf borderId="50" fillId="5" fontId="2" numFmtId="168" xfId="0" applyAlignment="1" applyBorder="1" applyFont="1" applyNumberFormat="1">
      <alignment horizontal="left" readingOrder="0" vertical="bottom"/>
    </xf>
    <xf borderId="51" fillId="5" fontId="2" numFmtId="168" xfId="0" applyAlignment="1" applyBorder="1" applyFont="1" applyNumberFormat="1">
      <alignment horizontal="left" vertical="bottom"/>
    </xf>
    <xf borderId="52" fillId="3" fontId="2" numFmtId="168" xfId="0" applyAlignment="1" applyBorder="1" applyFont="1" applyNumberFormat="1">
      <alignment horizontal="left" vertical="bottom"/>
    </xf>
    <xf borderId="53" fillId="3" fontId="2" numFmtId="168" xfId="0" applyAlignment="1" applyBorder="1" applyFont="1" applyNumberFormat="1">
      <alignment horizontal="left" vertical="bottom"/>
    </xf>
    <xf borderId="45" fillId="3" fontId="2" numFmtId="1" xfId="0" applyAlignment="1" applyBorder="1" applyFont="1" applyNumberFormat="1">
      <alignment horizontal="right" vertical="bottom"/>
    </xf>
    <xf borderId="1" fillId="2" fontId="1" numFmtId="4" xfId="0" applyAlignment="1" applyBorder="1" applyFont="1" applyNumberFormat="1">
      <alignment horizontal="center" vertical="bottom"/>
    </xf>
    <xf borderId="54" fillId="5" fontId="2" numFmtId="168" xfId="0" applyAlignment="1" applyBorder="1" applyFont="1" applyNumberFormat="1">
      <alignment horizontal="left" vertical="bottom"/>
    </xf>
    <xf borderId="55" fillId="5" fontId="2" numFmtId="168" xfId="0" applyAlignment="1" applyBorder="1" applyFont="1" applyNumberFormat="1">
      <alignment horizontal="left" vertical="bottom"/>
    </xf>
    <xf borderId="12" fillId="3" fontId="2" numFmtId="1" xfId="0" applyAlignment="1" applyBorder="1" applyFont="1" applyNumberFormat="1">
      <alignment horizontal="right" readingOrder="0" vertical="bottom"/>
    </xf>
    <xf borderId="1" fillId="2" fontId="1" numFmtId="169" xfId="0" applyAlignment="1" applyBorder="1" applyFont="1" applyNumberFormat="1">
      <alignment horizontal="left"/>
    </xf>
    <xf borderId="56" fillId="3" fontId="2" numFmtId="168" xfId="0" applyAlignment="1" applyBorder="1" applyFont="1" applyNumberFormat="1">
      <alignment horizontal="left" vertical="bottom"/>
    </xf>
    <xf borderId="57" fillId="3" fontId="2" numFmtId="168" xfId="0" applyAlignment="1" applyBorder="1" applyFont="1" applyNumberFormat="1">
      <alignment horizontal="left" vertical="bottom"/>
    </xf>
    <xf borderId="50" fillId="5" fontId="2" numFmtId="168" xfId="0" applyAlignment="1" applyBorder="1" applyFont="1" applyNumberFormat="1">
      <alignment horizontal="left" vertical="bottom"/>
    </xf>
    <xf borderId="47" fillId="5" fontId="2" numFmtId="168" xfId="0" applyAlignment="1" applyBorder="1" applyFont="1" applyNumberFormat="1">
      <alignment horizontal="left" vertical="bottom"/>
    </xf>
    <xf borderId="49" fillId="3" fontId="2" numFmtId="1" xfId="0" applyAlignment="1" applyBorder="1" applyFont="1" applyNumberFormat="1">
      <alignment horizontal="right" readingOrder="0" vertical="bottom"/>
    </xf>
    <xf borderId="45" fillId="3" fontId="2" numFmtId="168" xfId="0" applyAlignment="1" applyBorder="1" applyFont="1" applyNumberFormat="1">
      <alignment horizontal="left" vertical="bottom"/>
    </xf>
    <xf borderId="45" fillId="3" fontId="11" numFmtId="1" xfId="0" applyAlignment="1" applyBorder="1" applyFont="1" applyNumberFormat="1">
      <alignment horizontal="left" readingOrder="0" vertical="bottom"/>
    </xf>
    <xf borderId="12" fillId="2" fontId="1" numFmtId="168" xfId="0" applyAlignment="1" applyBorder="1" applyFont="1" applyNumberFormat="1">
      <alignment horizontal="left" vertical="bottom"/>
    </xf>
    <xf borderId="12" fillId="2" fontId="12" numFmtId="1" xfId="0" applyAlignment="1" applyBorder="1" applyFont="1" applyNumberFormat="1">
      <alignment horizontal="left" readingOrder="0" vertical="bottom"/>
    </xf>
    <xf borderId="12" fillId="3" fontId="11" numFmtId="1" xfId="0" applyAlignment="1" applyBorder="1" applyFont="1" applyNumberFormat="1">
      <alignment horizontal="left" readingOrder="0" vertical="bottom"/>
    </xf>
    <xf borderId="12" fillId="0" fontId="2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circle"/>
            <c:size val="10"/>
            <c:spPr>
              <a:solidFill>
                <a:srgbClr val="FFFFFF"/>
              </a:solidFill>
              <a:ln cmpd="sng">
                <a:solidFill>
                  <a:srgbClr val="FFFFFF"/>
                </a:solidFill>
              </a:ln>
            </c:spPr>
          </c:marker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trendline>
            <c:name/>
            <c:spPr>
              <a:ln w="19050">
                <a:solidFill>
                  <a:srgbClr val="FFFFFF">
                    <a:alpha val="1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'% Calculator'!$C$11:$C$14</c:f>
            </c:strRef>
          </c:cat>
          <c:val>
            <c:numRef>
              <c:f>'% Calculator'!$B$11:$B$14</c:f>
              <c:numCache/>
            </c:numRef>
          </c:val>
          <c:smooth val="1"/>
        </c:ser>
        <c:axId val="573919145"/>
        <c:axId val="852858312"/>
      </c:lineChart>
      <c:catAx>
        <c:axId val="573919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852858312"/>
      </c:catAx>
      <c:valAx>
        <c:axId val="852858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573919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14"/>
    <col customWidth="1" min="2" max="2" width="34.57"/>
    <col customWidth="1" min="3" max="3" width="22.86"/>
    <col customWidth="1" min="4" max="29" width="35.43"/>
    <col customWidth="1" min="30" max="30" width="36.0"/>
  </cols>
  <sheetData>
    <row r="1" ht="15.75" customHeight="1">
      <c r="A1" s="1" t="s">
        <v>0</v>
      </c>
      <c r="B1" s="2"/>
      <c r="C1" s="3"/>
      <c r="D1" s="4"/>
      <c r="E1" s="4"/>
      <c r="F1" s="5"/>
      <c r="G1" s="6"/>
      <c r="H1" s="7"/>
      <c r="I1" s="6"/>
      <c r="J1" s="8"/>
      <c r="K1" s="9"/>
      <c r="L1" s="6"/>
      <c r="M1" s="7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10"/>
      <c r="AD1" s="11" t="s">
        <v>1</v>
      </c>
    </row>
    <row r="2" ht="15.75" customHeight="1">
      <c r="A2" s="1" t="s">
        <v>2</v>
      </c>
      <c r="B2" s="2"/>
      <c r="C2" s="12"/>
      <c r="D2" s="13"/>
      <c r="E2" s="13"/>
      <c r="F2" s="14"/>
      <c r="G2" s="15" t="s">
        <v>3</v>
      </c>
      <c r="H2" s="16"/>
      <c r="I2" s="17"/>
      <c r="J2" s="18"/>
      <c r="K2" s="19" t="s">
        <v>4</v>
      </c>
      <c r="L2" s="17"/>
      <c r="M2" s="16"/>
      <c r="N2" s="17"/>
      <c r="O2" s="18"/>
      <c r="P2" s="16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20"/>
      <c r="AD2" s="21"/>
    </row>
    <row r="3" ht="15.75" customHeight="1">
      <c r="A3" s="1"/>
      <c r="B3" s="22"/>
      <c r="C3" s="23"/>
      <c r="D3" s="24"/>
      <c r="E3" s="24"/>
      <c r="F3" s="24" t="s">
        <v>5</v>
      </c>
      <c r="G3" s="25" t="s">
        <v>6</v>
      </c>
      <c r="H3" s="25" t="s">
        <v>7</v>
      </c>
      <c r="I3" s="25" t="s">
        <v>5</v>
      </c>
      <c r="J3" s="25" t="s">
        <v>5</v>
      </c>
      <c r="K3" s="24" t="s">
        <v>8</v>
      </c>
      <c r="L3" s="26" t="s">
        <v>9</v>
      </c>
      <c r="M3" s="26" t="s">
        <v>10</v>
      </c>
      <c r="N3" s="26" t="s">
        <v>11</v>
      </c>
      <c r="O3" s="25" t="s">
        <v>12</v>
      </c>
      <c r="P3" s="25" t="s">
        <v>13</v>
      </c>
      <c r="Q3" s="25" t="s">
        <v>14</v>
      </c>
      <c r="R3" s="25" t="s">
        <v>15</v>
      </c>
      <c r="S3" s="26" t="s">
        <v>16</v>
      </c>
      <c r="T3" s="26" t="s">
        <v>17</v>
      </c>
      <c r="U3" s="26" t="s">
        <v>18</v>
      </c>
      <c r="V3" s="26" t="s">
        <v>19</v>
      </c>
      <c r="W3" s="26" t="s">
        <v>20</v>
      </c>
      <c r="X3" s="26" t="s">
        <v>21</v>
      </c>
      <c r="Y3" s="26" t="s">
        <v>22</v>
      </c>
      <c r="Z3" s="26" t="s">
        <v>23</v>
      </c>
      <c r="AA3" s="26" t="s">
        <v>24</v>
      </c>
      <c r="AB3" s="26" t="s">
        <v>25</v>
      </c>
      <c r="AC3" s="27" t="s">
        <v>26</v>
      </c>
      <c r="AD3" s="28" t="s">
        <v>27</v>
      </c>
    </row>
    <row r="4" ht="15.75" customHeight="1">
      <c r="A4" s="29" t="s">
        <v>28</v>
      </c>
      <c r="B4" s="30" t="s">
        <v>29</v>
      </c>
      <c r="C4" s="31" t="s">
        <v>30</v>
      </c>
      <c r="D4" s="32" t="s">
        <v>31</v>
      </c>
      <c r="E4" s="32" t="s">
        <v>32</v>
      </c>
      <c r="F4" s="33" t="s">
        <v>33</v>
      </c>
      <c r="G4" s="34" t="s">
        <v>31</v>
      </c>
      <c r="H4" s="34" t="s">
        <v>34</v>
      </c>
      <c r="I4" s="34" t="s">
        <v>35</v>
      </c>
      <c r="J4" s="34" t="s">
        <v>36</v>
      </c>
      <c r="K4" s="32" t="s">
        <v>37</v>
      </c>
      <c r="L4" s="34" t="s">
        <v>38</v>
      </c>
      <c r="M4" s="34" t="s">
        <v>39</v>
      </c>
      <c r="N4" s="34" t="s">
        <v>40</v>
      </c>
      <c r="O4" s="34" t="s">
        <v>41</v>
      </c>
      <c r="P4" s="34" t="s">
        <v>42</v>
      </c>
      <c r="Q4" s="35" t="s">
        <v>43</v>
      </c>
      <c r="R4" s="35" t="s">
        <v>44</v>
      </c>
      <c r="S4" s="35" t="s">
        <v>45</v>
      </c>
      <c r="T4" s="35" t="s">
        <v>46</v>
      </c>
      <c r="U4" s="35" t="s">
        <v>47</v>
      </c>
      <c r="V4" s="35" t="s">
        <v>48</v>
      </c>
      <c r="W4" s="35" t="s">
        <v>49</v>
      </c>
      <c r="X4" s="35" t="s">
        <v>50</v>
      </c>
      <c r="Y4" s="35" t="s">
        <v>51</v>
      </c>
      <c r="Z4" s="35" t="s">
        <v>52</v>
      </c>
      <c r="AA4" s="35" t="s">
        <v>53</v>
      </c>
      <c r="AB4" s="35" t="s">
        <v>54</v>
      </c>
      <c r="AC4" s="35" t="s">
        <v>55</v>
      </c>
      <c r="AD4" s="36">
        <f>(SUM(H6:S6))+(SUM(F6))+(SUM(D6:E6))</f>
        <v>-2.000093065</v>
      </c>
    </row>
    <row r="5" ht="15.75" customHeight="1">
      <c r="A5" s="37">
        <f>1.1^0.77</f>
        <v>1.076148904</v>
      </c>
      <c r="B5" s="38">
        <f>A5-A6</f>
        <v>0.1071117827</v>
      </c>
      <c r="C5" s="39" t="s">
        <v>56</v>
      </c>
      <c r="D5" s="40">
        <v>0.0</v>
      </c>
      <c r="E5" s="40">
        <v>0.0</v>
      </c>
      <c r="F5" s="40">
        <v>1.0E-4</v>
      </c>
      <c r="G5" s="41" t="s">
        <v>3</v>
      </c>
      <c r="H5" s="40">
        <v>7.0E-4</v>
      </c>
      <c r="I5" s="40">
        <v>1.0E-4</v>
      </c>
      <c r="J5" s="42">
        <v>1.0E-4</v>
      </c>
      <c r="K5" s="40">
        <v>1.0E-5</v>
      </c>
      <c r="L5" s="40">
        <v>7.0E-6</v>
      </c>
      <c r="M5" s="40">
        <v>8.0E-7</v>
      </c>
      <c r="N5" s="40">
        <v>7.0E-8</v>
      </c>
      <c r="O5" s="42">
        <v>1.0E-9</v>
      </c>
      <c r="P5" s="43">
        <v>5.0E-10</v>
      </c>
      <c r="Q5" s="43">
        <v>3.0E-11</v>
      </c>
      <c r="R5" s="43">
        <v>2.0E-12</v>
      </c>
      <c r="S5" s="42">
        <v>3.0E-13</v>
      </c>
      <c r="T5" s="41" t="s">
        <v>3</v>
      </c>
      <c r="U5" s="41" t="s">
        <v>3</v>
      </c>
      <c r="V5" s="41" t="s">
        <v>3</v>
      </c>
      <c r="W5" s="41" t="s">
        <v>3</v>
      </c>
      <c r="X5" s="41" t="s">
        <v>3</v>
      </c>
      <c r="Y5" s="41" t="s">
        <v>3</v>
      </c>
      <c r="Z5" s="41" t="s">
        <v>3</v>
      </c>
      <c r="AA5" s="41" t="s">
        <v>3</v>
      </c>
      <c r="AB5" s="41" t="s">
        <v>3</v>
      </c>
      <c r="AC5" s="41" t="s">
        <v>3</v>
      </c>
      <c r="AD5" s="44" t="s">
        <v>57</v>
      </c>
    </row>
    <row r="6" ht="15.75" customHeight="1">
      <c r="A6" s="37">
        <f>1.1^-0.33</f>
        <v>0.9690371209</v>
      </c>
      <c r="B6" s="45"/>
      <c r="C6" s="46" t="s">
        <v>58</v>
      </c>
      <c r="D6" s="47">
        <f t="shared" ref="D6:E6" si="1">(-1^5)</f>
        <v>-1</v>
      </c>
      <c r="E6" s="47">
        <f t="shared" si="1"/>
        <v>-1</v>
      </c>
      <c r="F6" s="47">
        <f>F5/(-1^5)</f>
        <v>-0.0001</v>
      </c>
      <c r="G6" s="48">
        <f>(-2^5)</f>
        <v>-32</v>
      </c>
      <c r="H6" s="48">
        <f>H5/(-3^5)</f>
        <v>-0.000002880658436</v>
      </c>
      <c r="I6" s="48">
        <f>I5/(-4^5)</f>
        <v>-0.00000009765625</v>
      </c>
      <c r="J6" s="48">
        <f>J5/(-5^5)</f>
        <v>-0.000000032</v>
      </c>
      <c r="K6" s="49">
        <f>K5/(-1^6)</f>
        <v>0.00001</v>
      </c>
      <c r="L6" s="50">
        <f>L5/(-2^7)</f>
        <v>-0.0000000546875</v>
      </c>
      <c r="M6" s="50">
        <f>M5/(-3^8)</f>
        <v>0.0000000001219326322</v>
      </c>
      <c r="N6" s="50">
        <f>N5/(-4^9)</f>
        <v>0</v>
      </c>
      <c r="O6" s="50">
        <f>O5/(-5^10)</f>
        <v>0</v>
      </c>
      <c r="P6" s="51">
        <f>P5/(-6^11)</f>
        <v>0</v>
      </c>
      <c r="Q6" s="51">
        <f>Q5/(-7^12)</f>
        <v>0</v>
      </c>
      <c r="R6" s="51">
        <f>R5/(-8^13)</f>
        <v>0</v>
      </c>
      <c r="S6" s="51">
        <f>S5/(-9^14)</f>
        <v>0</v>
      </c>
      <c r="T6" s="51">
        <f>(-10^15)</f>
        <v>-1E+15</v>
      </c>
      <c r="U6" s="51">
        <f>(-11^16)</f>
        <v>4.59497E+16</v>
      </c>
      <c r="V6" s="51">
        <f>(-12^17)</f>
        <v>-2.21861E+18</v>
      </c>
      <c r="W6" s="51">
        <f>(-13^18)</f>
        <v>1.12455E+20</v>
      </c>
      <c r="X6" s="51">
        <f>(-14^19)</f>
        <v>-5.9763E+21</v>
      </c>
      <c r="Y6" s="51">
        <f>(-15^20)</f>
        <v>3.32526E+23</v>
      </c>
      <c r="Z6" s="51">
        <f>(-16^21)</f>
        <v>-1.93428E+25</v>
      </c>
      <c r="AA6" s="51">
        <f>(-17^22)</f>
        <v>1.17456E+27</v>
      </c>
      <c r="AB6" s="51">
        <f>(-18^23)</f>
        <v>-7.43477E+28</v>
      </c>
      <c r="AC6" s="51">
        <f>(-19^24)</f>
        <v>4.89876E+30</v>
      </c>
      <c r="AD6" s="52">
        <f>SUM(G6)+SUM(T6:AC6)</f>
        <v>4.82557E+30</v>
      </c>
    </row>
    <row r="7" ht="15.75" customHeight="1">
      <c r="A7" s="53"/>
      <c r="B7" s="54"/>
      <c r="C7" s="55"/>
      <c r="D7" s="56"/>
      <c r="E7" s="56"/>
      <c r="F7" s="57"/>
      <c r="G7" s="58"/>
      <c r="H7" s="58"/>
      <c r="I7" s="58"/>
      <c r="J7" s="59"/>
      <c r="K7" s="57"/>
      <c r="L7" s="58"/>
      <c r="M7" s="58"/>
      <c r="N7" s="58"/>
      <c r="O7" s="60"/>
      <c r="P7" s="7"/>
      <c r="Q7" s="6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1"/>
      <c r="AD7" s="62"/>
    </row>
    <row r="8" ht="15.75" customHeight="1">
      <c r="A8" s="63"/>
      <c r="B8" s="38"/>
      <c r="C8" s="64"/>
      <c r="D8" s="65" t="s">
        <v>59</v>
      </c>
      <c r="E8" s="24" t="s">
        <v>60</v>
      </c>
      <c r="F8" s="24" t="s">
        <v>61</v>
      </c>
      <c r="G8" s="25" t="s">
        <v>62</v>
      </c>
      <c r="H8" s="25" t="s">
        <v>63</v>
      </c>
      <c r="I8" s="25" t="s">
        <v>64</v>
      </c>
      <c r="J8" s="25" t="s">
        <v>64</v>
      </c>
      <c r="K8" s="24" t="s">
        <v>65</v>
      </c>
      <c r="L8" s="26" t="s">
        <v>9</v>
      </c>
      <c r="M8" s="26" t="s">
        <v>66</v>
      </c>
      <c r="N8" s="26" t="s">
        <v>67</v>
      </c>
      <c r="O8" s="25" t="s">
        <v>12</v>
      </c>
      <c r="P8" s="25" t="s">
        <v>13</v>
      </c>
      <c r="Q8" s="25" t="s">
        <v>14</v>
      </c>
      <c r="R8" s="25" t="s">
        <v>15</v>
      </c>
      <c r="S8" s="26" t="s">
        <v>16</v>
      </c>
      <c r="T8" s="26" t="s">
        <v>68</v>
      </c>
      <c r="U8" s="26" t="s">
        <v>69</v>
      </c>
      <c r="V8" s="26" t="s">
        <v>70</v>
      </c>
      <c r="W8" s="26" t="s">
        <v>20</v>
      </c>
      <c r="X8" s="26" t="s">
        <v>21</v>
      </c>
      <c r="Y8" s="26" t="s">
        <v>22</v>
      </c>
      <c r="Z8" s="26" t="s">
        <v>23</v>
      </c>
      <c r="AA8" s="26" t="s">
        <v>24</v>
      </c>
      <c r="AB8" s="26" t="s">
        <v>25</v>
      </c>
      <c r="AC8" s="27" t="s">
        <v>26</v>
      </c>
      <c r="AD8" s="28" t="s">
        <v>27</v>
      </c>
    </row>
    <row r="9" ht="15.75" customHeight="1">
      <c r="A9" s="66" t="s">
        <v>71</v>
      </c>
      <c r="B9" s="45" t="s">
        <v>29</v>
      </c>
      <c r="C9" s="31" t="s">
        <v>30</v>
      </c>
      <c r="D9" s="32" t="s">
        <v>31</v>
      </c>
      <c r="E9" s="32" t="s">
        <v>32</v>
      </c>
      <c r="F9" s="33" t="s">
        <v>33</v>
      </c>
      <c r="G9" s="34" t="s">
        <v>31</v>
      </c>
      <c r="H9" s="34" t="s">
        <v>34</v>
      </c>
      <c r="I9" s="34" t="s">
        <v>35</v>
      </c>
      <c r="J9" s="34" t="s">
        <v>36</v>
      </c>
      <c r="K9" s="32" t="s">
        <v>37</v>
      </c>
      <c r="L9" s="34" t="s">
        <v>38</v>
      </c>
      <c r="M9" s="34" t="s">
        <v>39</v>
      </c>
      <c r="N9" s="34" t="s">
        <v>40</v>
      </c>
      <c r="O9" s="34" t="s">
        <v>41</v>
      </c>
      <c r="P9" s="34" t="s">
        <v>42</v>
      </c>
      <c r="Q9" s="35" t="s">
        <v>43</v>
      </c>
      <c r="R9" s="35" t="s">
        <v>44</v>
      </c>
      <c r="S9" s="35" t="s">
        <v>45</v>
      </c>
      <c r="T9" s="35" t="s">
        <v>46</v>
      </c>
      <c r="U9" s="35" t="s">
        <v>47</v>
      </c>
      <c r="V9" s="35" t="s">
        <v>48</v>
      </c>
      <c r="W9" s="35" t="s">
        <v>49</v>
      </c>
      <c r="X9" s="35" t="s">
        <v>50</v>
      </c>
      <c r="Y9" s="35" t="s">
        <v>51</v>
      </c>
      <c r="Z9" s="35" t="s">
        <v>52</v>
      </c>
      <c r="AA9" s="35" t="s">
        <v>53</v>
      </c>
      <c r="AB9" s="35" t="s">
        <v>54</v>
      </c>
      <c r="AC9" s="35" t="s">
        <v>55</v>
      </c>
      <c r="AD9" s="67">
        <f>(SUM(S11:V11))+(SUM(N11:Q11))+(SUM(F11:K11))</f>
        <v>-2.17364E+18</v>
      </c>
    </row>
    <row r="10" ht="15.75" customHeight="1">
      <c r="A10" s="63">
        <f>B5</f>
        <v>0.1071117827</v>
      </c>
      <c r="B10" s="38">
        <f>(A11/A10)-(A11/A12)</f>
        <v>-57.5874437</v>
      </c>
      <c r="C10" s="39" t="s">
        <v>56</v>
      </c>
      <c r="D10" s="40">
        <v>-50.0</v>
      </c>
      <c r="E10" s="40">
        <f>-7</f>
        <v>-7</v>
      </c>
      <c r="F10" s="40">
        <f>-0.0005</f>
        <v>-0.0005</v>
      </c>
      <c r="G10" s="40">
        <f>-0.0008</f>
        <v>-0.0008</v>
      </c>
      <c r="H10" s="40">
        <v>-7.0E-4</v>
      </c>
      <c r="I10" s="40">
        <v>-4.0E-4</v>
      </c>
      <c r="J10" s="42">
        <v>-4.0E-4</v>
      </c>
      <c r="K10" s="40">
        <v>3.0E-5</v>
      </c>
      <c r="L10" s="43">
        <v>7.0E-6</v>
      </c>
      <c r="M10" s="41">
        <v>0.0</v>
      </c>
      <c r="N10" s="40">
        <v>-2.0E-8</v>
      </c>
      <c r="O10" s="42">
        <v>-5.0E-9</v>
      </c>
      <c r="P10" s="43">
        <v>9.0E-10</v>
      </c>
      <c r="Q10" s="43">
        <v>-5.0E-11</v>
      </c>
      <c r="R10" s="43">
        <v>-9.0E-12</v>
      </c>
      <c r="S10" s="41" t="s">
        <v>3</v>
      </c>
      <c r="T10" s="41" t="s">
        <v>3</v>
      </c>
      <c r="U10" s="41" t="s">
        <v>3</v>
      </c>
      <c r="V10" s="41" t="s">
        <v>3</v>
      </c>
      <c r="W10" s="41" t="s">
        <v>3</v>
      </c>
      <c r="X10" s="41" t="s">
        <v>3</v>
      </c>
      <c r="Y10" s="41" t="s">
        <v>3</v>
      </c>
      <c r="Z10" s="41" t="s">
        <v>3</v>
      </c>
      <c r="AA10" s="41" t="s">
        <v>3</v>
      </c>
      <c r="AB10" s="41" t="s">
        <v>3</v>
      </c>
      <c r="AC10" s="41" t="s">
        <v>3</v>
      </c>
      <c r="AD10" s="44" t="s">
        <v>57</v>
      </c>
    </row>
    <row r="11" ht="15.75" customHeight="1">
      <c r="A11" s="68">
        <v>144.024</v>
      </c>
      <c r="B11" s="45"/>
      <c r="C11" s="69" t="s">
        <v>58</v>
      </c>
      <c r="D11" s="47">
        <f>D10/(2^5)</f>
        <v>-1.5625</v>
      </c>
      <c r="E11" s="47">
        <f>E10/(1^5)</f>
        <v>-7</v>
      </c>
      <c r="F11" s="47">
        <f>F10/(-1^5)</f>
        <v>0.0005</v>
      </c>
      <c r="G11" s="48">
        <f>G10/(-2^5)</f>
        <v>0.000025</v>
      </c>
      <c r="H11" s="48">
        <f>H10/(-3^5)</f>
        <v>0.000002880658436</v>
      </c>
      <c r="I11" s="48">
        <f>I10/(-4^5)</f>
        <v>0.000000390625</v>
      </c>
      <c r="J11" s="48">
        <f>J10/(-5^5)</f>
        <v>0.000000128</v>
      </c>
      <c r="K11" s="49">
        <f>K10/(-1^6)</f>
        <v>0.00003</v>
      </c>
      <c r="L11" s="50">
        <f>L10/(-2^7)</f>
        <v>-0.0000000546875</v>
      </c>
      <c r="M11" s="50">
        <f>(-3^8)</f>
        <v>6561</v>
      </c>
      <c r="N11" s="50">
        <f>N10/(-4^9)</f>
        <v>0</v>
      </c>
      <c r="O11" s="50">
        <f>O10/(-5^10)</f>
        <v>0</v>
      </c>
      <c r="P11" s="51">
        <f>P10/(-6^11)</f>
        <v>0</v>
      </c>
      <c r="Q11" s="51">
        <f>Q10/(-7^12)</f>
        <v>0</v>
      </c>
      <c r="R11" s="51">
        <f>R10/(-8^13)</f>
        <v>0</v>
      </c>
      <c r="S11" s="51">
        <f>(-9^14)</f>
        <v>22876792454961</v>
      </c>
      <c r="T11" s="51">
        <f>(-10^15)</f>
        <v>-1E+15</v>
      </c>
      <c r="U11" s="51">
        <f>(-11^16)</f>
        <v>4.59497E+16</v>
      </c>
      <c r="V11" s="51">
        <f>(-12^17)</f>
        <v>-2.21861E+18</v>
      </c>
      <c r="W11" s="51">
        <f>(-13^18)</f>
        <v>1.12455E+20</v>
      </c>
      <c r="X11" s="51">
        <f>(-14^19)</f>
        <v>-5.9763E+21</v>
      </c>
      <c r="Y11" s="51">
        <f>(-15^20)</f>
        <v>3.32526E+23</v>
      </c>
      <c r="Z11" s="51">
        <f>(-16^21)</f>
        <v>-1.93428E+25</v>
      </c>
      <c r="AA11" s="51">
        <f>(-17^22)</f>
        <v>1.17456E+27</v>
      </c>
      <c r="AB11" s="51">
        <f>(-18^23)</f>
        <v>-7.43477E+28</v>
      </c>
      <c r="AC11" s="51">
        <f>(-19^24)</f>
        <v>4.89876E+30</v>
      </c>
      <c r="AD11" s="52">
        <f>SUM(S11:AC11)+SUM(M11)</f>
        <v>4.82557E+30</v>
      </c>
    </row>
    <row r="12" ht="15.75" customHeight="1">
      <c r="A12" s="63">
        <f>B15</f>
        <v>0.1027127758</v>
      </c>
      <c r="B12" s="54"/>
      <c r="C12" s="55"/>
      <c r="D12" s="56"/>
      <c r="E12" s="56"/>
      <c r="F12" s="57"/>
      <c r="G12" s="58"/>
      <c r="H12" s="58"/>
      <c r="I12" s="58"/>
      <c r="J12" s="70"/>
      <c r="K12" s="57"/>
      <c r="L12" s="58"/>
      <c r="M12" s="58"/>
      <c r="N12" s="58"/>
      <c r="O12" s="58"/>
      <c r="P12" s="7"/>
      <c r="Q12" s="6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71"/>
      <c r="AD12" s="62"/>
    </row>
    <row r="13" ht="15.75" customHeight="1">
      <c r="A13" s="63"/>
      <c r="B13" s="38"/>
      <c r="C13" s="72"/>
      <c r="D13" s="24"/>
      <c r="E13" s="24"/>
      <c r="F13" s="24" t="s">
        <v>5</v>
      </c>
      <c r="G13" s="25" t="s">
        <v>6</v>
      </c>
      <c r="H13" s="25" t="s">
        <v>72</v>
      </c>
      <c r="I13" s="25" t="s">
        <v>7</v>
      </c>
      <c r="J13" s="25" t="s">
        <v>5</v>
      </c>
      <c r="K13" s="24" t="s">
        <v>8</v>
      </c>
      <c r="L13" s="26" t="s">
        <v>9</v>
      </c>
      <c r="M13" s="26" t="s">
        <v>10</v>
      </c>
      <c r="N13" s="26" t="s">
        <v>11</v>
      </c>
      <c r="O13" s="25" t="s">
        <v>12</v>
      </c>
      <c r="P13" s="25" t="s">
        <v>13</v>
      </c>
      <c r="Q13" s="25" t="s">
        <v>14</v>
      </c>
      <c r="R13" s="25" t="s">
        <v>15</v>
      </c>
      <c r="S13" s="26" t="s">
        <v>16</v>
      </c>
      <c r="T13" s="26" t="s">
        <v>17</v>
      </c>
      <c r="U13" s="26" t="s">
        <v>18</v>
      </c>
      <c r="V13" s="26" t="s">
        <v>19</v>
      </c>
      <c r="W13" s="26" t="s">
        <v>20</v>
      </c>
      <c r="X13" s="26" t="s">
        <v>21</v>
      </c>
      <c r="Y13" s="26" t="s">
        <v>22</v>
      </c>
      <c r="Z13" s="26" t="s">
        <v>23</v>
      </c>
      <c r="AA13" s="26" t="s">
        <v>24</v>
      </c>
      <c r="AB13" s="26" t="s">
        <v>25</v>
      </c>
      <c r="AC13" s="27" t="s">
        <v>26</v>
      </c>
      <c r="AD13" s="28" t="s">
        <v>27</v>
      </c>
    </row>
    <row r="14" ht="15.75" customHeight="1">
      <c r="A14" s="63" t="s">
        <v>73</v>
      </c>
      <c r="B14" s="45" t="s">
        <v>29</v>
      </c>
      <c r="C14" s="73" t="s">
        <v>30</v>
      </c>
      <c r="D14" s="32" t="s">
        <v>31</v>
      </c>
      <c r="E14" s="32" t="s">
        <v>32</v>
      </c>
      <c r="F14" s="33" t="s">
        <v>33</v>
      </c>
      <c r="G14" s="34" t="s">
        <v>31</v>
      </c>
      <c r="H14" s="34" t="s">
        <v>34</v>
      </c>
      <c r="I14" s="34" t="s">
        <v>35</v>
      </c>
      <c r="J14" s="34" t="s">
        <v>36</v>
      </c>
      <c r="K14" s="32" t="s">
        <v>37</v>
      </c>
      <c r="L14" s="34" t="s">
        <v>38</v>
      </c>
      <c r="M14" s="34" t="s">
        <v>39</v>
      </c>
      <c r="N14" s="34" t="s">
        <v>40</v>
      </c>
      <c r="O14" s="34" t="s">
        <v>41</v>
      </c>
      <c r="P14" s="34" t="s">
        <v>42</v>
      </c>
      <c r="Q14" s="35" t="s">
        <v>43</v>
      </c>
      <c r="R14" s="35" t="s">
        <v>44</v>
      </c>
      <c r="S14" s="35" t="s">
        <v>45</v>
      </c>
      <c r="T14" s="35" t="s">
        <v>46</v>
      </c>
      <c r="U14" s="35" t="s">
        <v>47</v>
      </c>
      <c r="V14" s="35" t="s">
        <v>48</v>
      </c>
      <c r="W14" s="35" t="s">
        <v>49</v>
      </c>
      <c r="X14" s="35" t="s">
        <v>50</v>
      </c>
      <c r="Y14" s="35" t="s">
        <v>51</v>
      </c>
      <c r="Z14" s="35" t="s">
        <v>52</v>
      </c>
      <c r="AA14" s="35" t="s">
        <v>53</v>
      </c>
      <c r="AB14" s="35" t="s">
        <v>54</v>
      </c>
      <c r="AC14" s="35" t="s">
        <v>55</v>
      </c>
      <c r="AD14" s="67">
        <f>(SUM(H16:T16))+(SUM(F16))+(SUM(D16:E16))</f>
        <v>-2.000081592</v>
      </c>
    </row>
    <row r="15" ht="15.75" customHeight="1">
      <c r="A15" s="66">
        <f>1.1^0.33</f>
        <v>1.031952212</v>
      </c>
      <c r="B15" s="38">
        <f>A15-A16</f>
        <v>0.1027127758</v>
      </c>
      <c r="C15" s="39" t="s">
        <v>56</v>
      </c>
      <c r="D15" s="40">
        <v>0.0</v>
      </c>
      <c r="E15" s="40">
        <v>0.0</v>
      </c>
      <c r="F15" s="40">
        <v>1.0E-4</v>
      </c>
      <c r="G15" s="41" t="s">
        <v>3</v>
      </c>
      <c r="H15" s="40">
        <v>2.0E-4</v>
      </c>
      <c r="I15" s="40">
        <v>7.0E-4</v>
      </c>
      <c r="J15" s="42">
        <v>1.0E-4</v>
      </c>
      <c r="K15" s="40">
        <v>2.0E-5</v>
      </c>
      <c r="L15" s="40">
        <v>7.0E-6</v>
      </c>
      <c r="M15" s="40">
        <v>7.0E-6</v>
      </c>
      <c r="N15" s="40">
        <v>5.0E-8</v>
      </c>
      <c r="O15" s="42">
        <v>7.0E-9</v>
      </c>
      <c r="P15" s="43">
        <v>8.0E-10</v>
      </c>
      <c r="Q15" s="43">
        <v>8.0E-11</v>
      </c>
      <c r="R15" s="43">
        <v>2.0E-12</v>
      </c>
      <c r="S15" s="42">
        <v>8.0E-13</v>
      </c>
      <c r="T15" s="42">
        <v>8.0E-14</v>
      </c>
      <c r="U15" s="41" t="s">
        <v>3</v>
      </c>
      <c r="V15" s="41" t="s">
        <v>3</v>
      </c>
      <c r="W15" s="41" t="s">
        <v>3</v>
      </c>
      <c r="X15" s="41" t="s">
        <v>3</v>
      </c>
      <c r="Y15" s="41" t="s">
        <v>3</v>
      </c>
      <c r="Z15" s="41" t="s">
        <v>3</v>
      </c>
      <c r="AA15" s="41" t="s">
        <v>3</v>
      </c>
      <c r="AB15" s="41" t="s">
        <v>3</v>
      </c>
      <c r="AC15" s="41" t="s">
        <v>3</v>
      </c>
      <c r="AD15" s="44" t="s">
        <v>57</v>
      </c>
    </row>
    <row r="16" ht="15.75" customHeight="1">
      <c r="A16" s="66">
        <f>1.1^-0.77</f>
        <v>0.9292394357</v>
      </c>
      <c r="B16" s="74"/>
      <c r="C16" s="69" t="s">
        <v>58</v>
      </c>
      <c r="D16" s="47">
        <f t="shared" ref="D16:E16" si="2">(-1^5)</f>
        <v>-1</v>
      </c>
      <c r="E16" s="47">
        <f t="shared" si="2"/>
        <v>-1</v>
      </c>
      <c r="F16" s="47">
        <f>F15/(-1^5)</f>
        <v>-0.0001</v>
      </c>
      <c r="G16" s="48">
        <f>(-2^5)</f>
        <v>-32</v>
      </c>
      <c r="H16" s="48">
        <f>H15/(-3^5)</f>
        <v>-0.0000008230452675</v>
      </c>
      <c r="I16" s="48">
        <f>I15/(-4^5)</f>
        <v>-0.00000068359375</v>
      </c>
      <c r="J16" s="48">
        <f>J15/(-5^5)</f>
        <v>-0.000000032</v>
      </c>
      <c r="K16" s="49">
        <f>K15/(-1^6)</f>
        <v>0.00002</v>
      </c>
      <c r="L16" s="50">
        <f>L15/(-2^7)</f>
        <v>-0.0000000546875</v>
      </c>
      <c r="M16" s="50">
        <f>M15/(-3^8)</f>
        <v>0.000000001066910532</v>
      </c>
      <c r="N16" s="50">
        <f>N15/(-4^9)</f>
        <v>0</v>
      </c>
      <c r="O16" s="50">
        <f>O15/(-5^10)</f>
        <v>0</v>
      </c>
      <c r="P16" s="51">
        <f>P15/(-6^11)</f>
        <v>0</v>
      </c>
      <c r="Q16" s="51">
        <f>Q15/(-7^12)</f>
        <v>0</v>
      </c>
      <c r="R16" s="51">
        <f>R15/(-8^13)</f>
        <v>0</v>
      </c>
      <c r="S16" s="51">
        <f>S15/(-9^14)</f>
        <v>0</v>
      </c>
      <c r="T16" s="51">
        <f>T15/(-10^15)</f>
        <v>0</v>
      </c>
      <c r="U16" s="51">
        <f>(-11^16)</f>
        <v>4.59497E+16</v>
      </c>
      <c r="V16" s="51">
        <f>(-12^17)</f>
        <v>-2.21861E+18</v>
      </c>
      <c r="W16" s="51">
        <f>(-13^18)</f>
        <v>1.12455E+20</v>
      </c>
      <c r="X16" s="51">
        <f>(-14^19)</f>
        <v>-5.9763E+21</v>
      </c>
      <c r="Y16" s="51">
        <f>(-15^20)</f>
        <v>3.32526E+23</v>
      </c>
      <c r="Z16" s="51">
        <f>(-16^21)</f>
        <v>-1.93428E+25</v>
      </c>
      <c r="AA16" s="51">
        <f>(-17^22)</f>
        <v>1.17456E+27</v>
      </c>
      <c r="AB16" s="51">
        <f>(-18^23)</f>
        <v>-7.43477E+28</v>
      </c>
      <c r="AC16" s="51">
        <f>(-19^24)</f>
        <v>4.89876E+30</v>
      </c>
      <c r="AD16" s="52">
        <f>SUM(G16)+SUM(U16:AC16)</f>
        <v>4.82557E+30</v>
      </c>
    </row>
    <row r="17" ht="15.75" customHeight="1">
      <c r="A17" s="75"/>
      <c r="B17" s="76"/>
      <c r="C17" s="55"/>
      <c r="D17" s="56"/>
      <c r="E17" s="56"/>
      <c r="F17" s="57"/>
      <c r="G17" s="58"/>
      <c r="H17" s="58"/>
      <c r="I17" s="58"/>
      <c r="J17" s="8"/>
      <c r="K17" s="57"/>
      <c r="L17" s="58"/>
      <c r="M17" s="58"/>
      <c r="N17" s="58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8"/>
      <c r="AD17" s="77"/>
    </row>
    <row r="18" ht="15.75" customHeight="1">
      <c r="A18" s="75"/>
      <c r="B18" s="78"/>
      <c r="C18" s="72"/>
      <c r="D18" s="79"/>
      <c r="E18" s="79"/>
      <c r="F18" s="80"/>
      <c r="G18" s="81"/>
      <c r="H18" s="82"/>
      <c r="I18" s="82"/>
      <c r="J18" s="83"/>
      <c r="K18" s="80" t="s">
        <v>4</v>
      </c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3"/>
      <c r="AD18" s="84" t="s">
        <v>1</v>
      </c>
    </row>
    <row r="19" ht="15.75" customHeight="1">
      <c r="A19" s="85"/>
      <c r="B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7"/>
    </row>
    <row r="20" ht="15.75" customHeight="1">
      <c r="A20" s="85"/>
      <c r="B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7"/>
    </row>
    <row r="21" ht="15.75" customHeight="1">
      <c r="A21" s="85"/>
      <c r="B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7"/>
    </row>
    <row r="22" ht="15.75" customHeight="1">
      <c r="A22" s="85"/>
      <c r="B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7"/>
    </row>
    <row r="23" ht="15.75" customHeight="1">
      <c r="A23" s="85"/>
      <c r="B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7"/>
    </row>
    <row r="24" ht="15.75" customHeight="1">
      <c r="A24" s="85"/>
      <c r="B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7"/>
    </row>
    <row r="25" ht="15.75" customHeight="1">
      <c r="A25" s="88"/>
      <c r="B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7"/>
    </row>
    <row r="26" ht="15.75" customHeight="1">
      <c r="A26" s="88"/>
      <c r="B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7"/>
    </row>
    <row r="27" ht="15.75" customHeight="1">
      <c r="A27" s="88"/>
      <c r="B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7"/>
    </row>
    <row r="28" ht="15.75" customHeight="1">
      <c r="A28" s="88"/>
      <c r="B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7"/>
    </row>
    <row r="29" ht="15.75" customHeight="1">
      <c r="A29" s="88"/>
      <c r="B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7"/>
    </row>
    <row r="30" ht="15.75" customHeight="1">
      <c r="A30" s="88"/>
      <c r="B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7"/>
    </row>
    <row r="31" ht="15.75" customHeight="1">
      <c r="A31" s="88"/>
      <c r="B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7"/>
    </row>
    <row r="32" ht="15.75" customHeight="1">
      <c r="A32" s="88"/>
      <c r="B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7"/>
    </row>
    <row r="33" ht="15.75" customHeight="1">
      <c r="A33" s="88"/>
      <c r="B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7"/>
    </row>
    <row r="34" ht="15.75" customHeight="1">
      <c r="A34" s="88"/>
      <c r="B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7"/>
    </row>
    <row r="35" ht="15.75" customHeight="1">
      <c r="A35" s="88"/>
      <c r="B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7"/>
    </row>
    <row r="36" ht="15.75" customHeight="1">
      <c r="A36" s="88"/>
      <c r="B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7"/>
    </row>
    <row r="37" ht="15.75" customHeight="1">
      <c r="A37" s="88"/>
      <c r="B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7"/>
    </row>
    <row r="38" ht="15.75" customHeight="1">
      <c r="A38" s="88"/>
      <c r="B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7"/>
    </row>
    <row r="39" ht="15.75" customHeight="1">
      <c r="A39" s="88"/>
      <c r="B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7"/>
    </row>
    <row r="40" ht="15.75" customHeight="1">
      <c r="A40" s="88"/>
      <c r="B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7"/>
    </row>
    <row r="41" ht="15.75" customHeight="1">
      <c r="A41" s="88"/>
      <c r="B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7"/>
    </row>
    <row r="42" ht="15.75" customHeight="1">
      <c r="A42" s="88"/>
      <c r="B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7"/>
    </row>
    <row r="43" ht="15.75" customHeight="1">
      <c r="A43" s="88"/>
      <c r="B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7"/>
    </row>
    <row r="44" ht="15.75" customHeight="1">
      <c r="A44" s="88"/>
      <c r="B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7"/>
    </row>
    <row r="45" ht="15.75" customHeight="1">
      <c r="A45" s="88"/>
      <c r="B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7"/>
    </row>
    <row r="46" ht="15.75" customHeight="1">
      <c r="A46" s="88"/>
      <c r="B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7"/>
    </row>
    <row r="47" ht="15.75" customHeight="1">
      <c r="A47" s="88"/>
      <c r="B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7"/>
    </row>
    <row r="48" ht="15.75" customHeight="1">
      <c r="A48" s="88"/>
      <c r="B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7"/>
    </row>
    <row r="49" ht="15.75" customHeight="1">
      <c r="A49" s="88"/>
      <c r="B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7"/>
    </row>
    <row r="50" ht="15.75" customHeight="1">
      <c r="A50" s="88"/>
      <c r="B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7"/>
    </row>
    <row r="51" ht="15.75" customHeight="1">
      <c r="A51" s="88"/>
      <c r="B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7"/>
    </row>
    <row r="52" ht="15.75" customHeight="1">
      <c r="A52" s="88"/>
      <c r="B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7"/>
    </row>
    <row r="53" ht="15.75" customHeight="1">
      <c r="A53" s="88"/>
      <c r="B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7"/>
    </row>
    <row r="54" ht="15.75" customHeight="1">
      <c r="A54" s="88"/>
      <c r="B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7"/>
    </row>
    <row r="55" ht="15.75" customHeight="1">
      <c r="A55" s="88"/>
      <c r="B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7"/>
    </row>
    <row r="56" ht="15.75" customHeight="1">
      <c r="A56" s="88"/>
      <c r="B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7"/>
    </row>
    <row r="57" ht="15.75" customHeight="1">
      <c r="A57" s="88"/>
      <c r="B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7"/>
    </row>
    <row r="58" ht="15.75" customHeight="1">
      <c r="A58" s="88"/>
      <c r="B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7"/>
    </row>
    <row r="59" ht="15.75" customHeight="1">
      <c r="A59" s="88"/>
      <c r="B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7"/>
    </row>
    <row r="60" ht="15.75" customHeight="1">
      <c r="A60" s="88"/>
      <c r="B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7"/>
    </row>
    <row r="61" ht="15.75" customHeight="1">
      <c r="A61" s="88"/>
      <c r="B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7"/>
    </row>
    <row r="62" ht="15.75" customHeight="1">
      <c r="A62" s="88"/>
      <c r="B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7"/>
    </row>
    <row r="63" ht="15.75" customHeight="1">
      <c r="A63" s="88"/>
      <c r="B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7"/>
    </row>
    <row r="64" ht="15.75" customHeight="1">
      <c r="A64" s="88"/>
      <c r="B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7"/>
    </row>
    <row r="65" ht="15.75" customHeight="1">
      <c r="A65" s="88"/>
      <c r="B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7"/>
    </row>
    <row r="66" ht="15.75" customHeight="1">
      <c r="A66" s="88"/>
      <c r="B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7"/>
    </row>
    <row r="67" ht="15.75" customHeight="1">
      <c r="A67" s="88"/>
      <c r="B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7"/>
    </row>
    <row r="68" ht="15.75" customHeight="1">
      <c r="A68" s="88"/>
      <c r="B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7"/>
    </row>
    <row r="69" ht="15.75" customHeight="1">
      <c r="A69" s="88"/>
      <c r="B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7"/>
    </row>
    <row r="70" ht="15.75" customHeight="1">
      <c r="A70" s="88"/>
      <c r="B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7"/>
    </row>
    <row r="71" ht="15.75" customHeight="1">
      <c r="A71" s="88"/>
      <c r="B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7"/>
    </row>
    <row r="72" ht="15.75" customHeight="1">
      <c r="A72" s="88"/>
      <c r="B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7"/>
    </row>
    <row r="73" ht="15.75" customHeight="1">
      <c r="A73" s="88"/>
      <c r="B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7"/>
    </row>
    <row r="74" ht="15.75" customHeight="1">
      <c r="A74" s="88"/>
      <c r="B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7"/>
    </row>
    <row r="75" ht="15.75" customHeight="1">
      <c r="A75" s="88"/>
      <c r="B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7"/>
    </row>
    <row r="76" ht="15.75" customHeight="1">
      <c r="A76" s="88"/>
      <c r="B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7"/>
    </row>
    <row r="77" ht="15.75" customHeight="1">
      <c r="A77" s="88"/>
      <c r="B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7"/>
    </row>
    <row r="78" ht="15.75" customHeight="1">
      <c r="A78" s="88"/>
      <c r="B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7"/>
    </row>
    <row r="79" ht="15.75" customHeight="1">
      <c r="A79" s="88"/>
      <c r="B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7"/>
    </row>
    <row r="80" ht="15.75" customHeight="1">
      <c r="A80" s="88"/>
      <c r="B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7"/>
    </row>
    <row r="81" ht="15.75" customHeight="1">
      <c r="A81" s="88"/>
      <c r="B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7"/>
    </row>
    <row r="82" ht="15.75" customHeight="1">
      <c r="A82" s="88"/>
      <c r="B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7"/>
    </row>
    <row r="83" ht="15.75" customHeight="1">
      <c r="A83" s="88"/>
      <c r="B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7"/>
    </row>
    <row r="84" ht="15.75" customHeight="1">
      <c r="A84" s="88"/>
      <c r="B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7"/>
    </row>
    <row r="85" ht="15.75" customHeight="1">
      <c r="A85" s="88"/>
      <c r="B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7"/>
    </row>
    <row r="86" ht="15.75" customHeight="1">
      <c r="A86" s="88"/>
      <c r="B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7"/>
    </row>
    <row r="87" ht="15.75" customHeight="1">
      <c r="A87" s="88"/>
      <c r="B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7"/>
    </row>
    <row r="88" ht="15.75" customHeight="1">
      <c r="A88" s="88"/>
      <c r="B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7"/>
    </row>
    <row r="89" ht="15.75" customHeight="1">
      <c r="A89" s="88"/>
      <c r="B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7"/>
    </row>
    <row r="90" ht="15.75" customHeight="1">
      <c r="A90" s="88"/>
      <c r="B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7"/>
    </row>
    <row r="91" ht="15.75" customHeight="1">
      <c r="A91" s="88"/>
      <c r="B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7"/>
    </row>
    <row r="92" ht="15.75" customHeight="1">
      <c r="A92" s="88"/>
      <c r="B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7"/>
    </row>
    <row r="93" ht="15.75" customHeight="1">
      <c r="A93" s="88"/>
      <c r="B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7"/>
    </row>
    <row r="94" ht="15.75" customHeight="1">
      <c r="A94" s="88"/>
      <c r="B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7"/>
    </row>
    <row r="95" ht="15.75" customHeight="1">
      <c r="A95" s="88"/>
      <c r="B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7"/>
    </row>
    <row r="96" ht="15.75" customHeight="1">
      <c r="A96" s="88"/>
      <c r="B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7"/>
    </row>
    <row r="97" ht="15.75" customHeight="1">
      <c r="A97" s="88"/>
      <c r="B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7"/>
    </row>
    <row r="98" ht="15.75" customHeight="1">
      <c r="A98" s="88"/>
      <c r="B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7"/>
    </row>
    <row r="99" ht="15.75" customHeight="1">
      <c r="A99" s="88"/>
      <c r="B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7"/>
    </row>
    <row r="100" ht="15.75" customHeight="1">
      <c r="A100" s="88"/>
      <c r="B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7"/>
    </row>
    <row r="101" ht="15.75" customHeight="1">
      <c r="A101" s="88"/>
      <c r="B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7"/>
    </row>
    <row r="102" ht="15.75" customHeight="1">
      <c r="A102" s="88"/>
      <c r="B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7"/>
    </row>
    <row r="103" ht="15.75" customHeight="1">
      <c r="A103" s="88"/>
      <c r="B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7"/>
    </row>
    <row r="104" ht="15.75" customHeight="1">
      <c r="A104" s="88"/>
      <c r="B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7"/>
    </row>
    <row r="105" ht="15.75" customHeight="1">
      <c r="A105" s="88"/>
      <c r="B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7"/>
    </row>
    <row r="106" ht="15.75" customHeight="1">
      <c r="A106" s="88"/>
      <c r="B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7"/>
    </row>
    <row r="107" ht="15.75" customHeight="1">
      <c r="A107" s="88"/>
      <c r="B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7"/>
    </row>
    <row r="108" ht="15.75" customHeight="1">
      <c r="A108" s="88"/>
      <c r="B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7"/>
    </row>
    <row r="109" ht="15.75" customHeight="1">
      <c r="A109" s="88"/>
      <c r="B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7"/>
    </row>
    <row r="110" ht="15.75" customHeight="1">
      <c r="A110" s="88"/>
      <c r="B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7"/>
    </row>
    <row r="111" ht="15.75" customHeight="1">
      <c r="A111" s="88"/>
      <c r="B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7"/>
    </row>
    <row r="112" ht="15.75" customHeight="1">
      <c r="A112" s="88"/>
      <c r="B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7"/>
    </row>
    <row r="113" ht="15.75" customHeight="1">
      <c r="A113" s="88"/>
      <c r="B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7"/>
    </row>
    <row r="114" ht="15.75" customHeight="1">
      <c r="A114" s="88"/>
      <c r="B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7"/>
    </row>
    <row r="115" ht="15.75" customHeight="1">
      <c r="A115" s="88"/>
      <c r="B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7"/>
    </row>
    <row r="116" ht="15.75" customHeight="1">
      <c r="A116" s="88"/>
      <c r="B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7"/>
    </row>
    <row r="117" ht="15.75" customHeight="1">
      <c r="A117" s="88"/>
      <c r="B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7"/>
    </row>
    <row r="118" ht="15.75" customHeight="1">
      <c r="A118" s="88"/>
      <c r="B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7"/>
    </row>
    <row r="119" ht="15.75" customHeight="1">
      <c r="A119" s="88"/>
      <c r="B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7"/>
    </row>
    <row r="120" ht="15.75" customHeight="1">
      <c r="A120" s="88"/>
      <c r="B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7"/>
    </row>
    <row r="121" ht="15.75" customHeight="1">
      <c r="A121" s="88"/>
      <c r="B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7"/>
    </row>
    <row r="122" ht="15.75" customHeight="1">
      <c r="A122" s="88"/>
      <c r="B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7"/>
    </row>
    <row r="123" ht="15.75" customHeight="1">
      <c r="A123" s="88"/>
      <c r="B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7"/>
    </row>
    <row r="124" ht="15.75" customHeight="1">
      <c r="A124" s="88"/>
      <c r="B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7"/>
    </row>
    <row r="125" ht="15.75" customHeight="1">
      <c r="A125" s="88"/>
      <c r="B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7"/>
    </row>
    <row r="126" ht="15.75" customHeight="1">
      <c r="A126" s="88"/>
      <c r="B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7"/>
    </row>
    <row r="127" ht="15.75" customHeight="1">
      <c r="A127" s="88"/>
      <c r="B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7"/>
    </row>
    <row r="128" ht="15.75" customHeight="1">
      <c r="A128" s="88"/>
      <c r="B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7"/>
    </row>
    <row r="129" ht="15.75" customHeight="1">
      <c r="A129" s="88"/>
      <c r="B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7"/>
    </row>
    <row r="130" ht="15.75" customHeight="1">
      <c r="A130" s="88"/>
      <c r="B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7"/>
    </row>
    <row r="131" ht="15.75" customHeight="1">
      <c r="A131" s="88"/>
      <c r="B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7"/>
    </row>
    <row r="132" ht="15.75" customHeight="1">
      <c r="A132" s="88"/>
      <c r="B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7"/>
    </row>
    <row r="133" ht="15.75" customHeight="1">
      <c r="A133" s="88"/>
      <c r="B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7"/>
    </row>
    <row r="134" ht="15.75" customHeight="1">
      <c r="A134" s="88"/>
      <c r="B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7"/>
    </row>
    <row r="135" ht="15.75" customHeight="1">
      <c r="A135" s="88"/>
      <c r="B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7"/>
    </row>
    <row r="136" ht="15.75" customHeight="1">
      <c r="A136" s="88"/>
      <c r="B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7"/>
    </row>
    <row r="137" ht="15.75" customHeight="1">
      <c r="A137" s="88"/>
      <c r="B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7"/>
    </row>
    <row r="138" ht="15.75" customHeight="1">
      <c r="A138" s="88"/>
      <c r="B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7"/>
    </row>
    <row r="139" ht="15.75" customHeight="1">
      <c r="A139" s="88"/>
      <c r="B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7"/>
    </row>
    <row r="140" ht="15.75" customHeight="1">
      <c r="A140" s="88"/>
      <c r="B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7"/>
    </row>
    <row r="141" ht="15.75" customHeight="1">
      <c r="A141" s="88"/>
      <c r="B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7"/>
    </row>
    <row r="142" ht="15.75" customHeight="1">
      <c r="A142" s="88"/>
      <c r="B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7"/>
    </row>
    <row r="143" ht="15.75" customHeight="1">
      <c r="A143" s="88"/>
      <c r="B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7"/>
    </row>
    <row r="144" ht="15.75" customHeight="1">
      <c r="A144" s="88"/>
      <c r="B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7"/>
    </row>
    <row r="145" ht="15.75" customHeight="1">
      <c r="A145" s="88"/>
      <c r="B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7"/>
    </row>
    <row r="146" ht="15.75" customHeight="1">
      <c r="A146" s="88"/>
      <c r="B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7"/>
    </row>
    <row r="147" ht="15.75" customHeight="1">
      <c r="A147" s="88"/>
      <c r="B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7"/>
    </row>
    <row r="148" ht="15.75" customHeight="1">
      <c r="A148" s="88"/>
      <c r="B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7"/>
    </row>
    <row r="149" ht="15.75" customHeight="1">
      <c r="A149" s="88"/>
      <c r="B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7"/>
    </row>
    <row r="150" ht="15.75" customHeight="1">
      <c r="A150" s="88"/>
      <c r="B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7"/>
    </row>
    <row r="151" ht="15.75" customHeight="1">
      <c r="A151" s="88"/>
      <c r="B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7"/>
    </row>
    <row r="152" ht="15.75" customHeight="1">
      <c r="A152" s="88"/>
      <c r="B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7"/>
    </row>
    <row r="153" ht="15.75" customHeight="1">
      <c r="A153" s="88"/>
      <c r="B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7"/>
    </row>
    <row r="154" ht="15.75" customHeight="1">
      <c r="A154" s="88"/>
      <c r="B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7"/>
    </row>
    <row r="155" ht="15.75" customHeight="1">
      <c r="A155" s="88"/>
      <c r="B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7"/>
    </row>
    <row r="156" ht="15.75" customHeight="1">
      <c r="A156" s="88"/>
      <c r="B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7"/>
    </row>
    <row r="157" ht="15.75" customHeight="1">
      <c r="A157" s="88"/>
      <c r="B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7"/>
    </row>
    <row r="158" ht="15.75" customHeight="1">
      <c r="A158" s="88"/>
      <c r="B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7"/>
    </row>
    <row r="159" ht="15.75" customHeight="1">
      <c r="A159" s="88"/>
      <c r="B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7"/>
    </row>
    <row r="160" ht="15.75" customHeight="1">
      <c r="A160" s="88"/>
      <c r="B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7"/>
    </row>
    <row r="161" ht="15.75" customHeight="1">
      <c r="A161" s="88"/>
      <c r="B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7"/>
    </row>
    <row r="162" ht="15.75" customHeight="1">
      <c r="A162" s="88"/>
      <c r="B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7"/>
    </row>
    <row r="163" ht="15.75" customHeight="1">
      <c r="A163" s="88"/>
      <c r="B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7"/>
    </row>
    <row r="164" ht="15.75" customHeight="1">
      <c r="A164" s="88"/>
      <c r="B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7"/>
    </row>
    <row r="165" ht="15.75" customHeight="1">
      <c r="A165" s="88"/>
      <c r="B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7"/>
    </row>
    <row r="166" ht="15.75" customHeight="1">
      <c r="A166" s="88"/>
      <c r="B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7"/>
    </row>
    <row r="167" ht="15.75" customHeight="1">
      <c r="A167" s="88"/>
      <c r="B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7"/>
    </row>
    <row r="168" ht="15.75" customHeight="1">
      <c r="A168" s="88"/>
      <c r="B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7"/>
    </row>
    <row r="169" ht="15.75" customHeight="1">
      <c r="A169" s="88"/>
      <c r="B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7"/>
    </row>
    <row r="170" ht="15.75" customHeight="1">
      <c r="A170" s="88"/>
      <c r="B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7"/>
    </row>
    <row r="171" ht="15.75" customHeight="1">
      <c r="A171" s="88"/>
      <c r="B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7"/>
    </row>
    <row r="172" ht="15.75" customHeight="1">
      <c r="A172" s="88"/>
      <c r="B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7"/>
    </row>
    <row r="173" ht="15.75" customHeight="1">
      <c r="A173" s="88"/>
      <c r="B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7"/>
    </row>
    <row r="174" ht="15.75" customHeight="1">
      <c r="A174" s="88"/>
      <c r="B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7"/>
    </row>
    <row r="175" ht="15.75" customHeight="1">
      <c r="A175" s="88"/>
      <c r="B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7"/>
    </row>
    <row r="176" ht="15.75" customHeight="1">
      <c r="A176" s="88"/>
      <c r="B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7"/>
    </row>
    <row r="177" ht="15.75" customHeight="1">
      <c r="A177" s="88"/>
      <c r="B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7"/>
    </row>
    <row r="178" ht="15.75" customHeight="1">
      <c r="A178" s="88"/>
      <c r="B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7"/>
    </row>
    <row r="179" ht="15.75" customHeight="1">
      <c r="A179" s="88"/>
      <c r="B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7"/>
    </row>
    <row r="180" ht="15.75" customHeight="1">
      <c r="A180" s="88"/>
      <c r="B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7"/>
    </row>
    <row r="181" ht="15.75" customHeight="1">
      <c r="A181" s="88"/>
      <c r="B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7"/>
    </row>
    <row r="182" ht="15.75" customHeight="1">
      <c r="A182" s="88"/>
      <c r="B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7"/>
    </row>
    <row r="183" ht="15.75" customHeight="1">
      <c r="A183" s="88"/>
      <c r="B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7"/>
    </row>
    <row r="184" ht="15.75" customHeight="1">
      <c r="A184" s="88"/>
      <c r="B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7"/>
    </row>
    <row r="185" ht="15.75" customHeight="1">
      <c r="A185" s="88"/>
      <c r="B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7"/>
    </row>
    <row r="186" ht="15.75" customHeight="1">
      <c r="A186" s="88"/>
      <c r="B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7"/>
    </row>
    <row r="187" ht="15.75" customHeight="1">
      <c r="A187" s="88"/>
      <c r="B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7"/>
    </row>
    <row r="188" ht="15.75" customHeight="1">
      <c r="A188" s="88"/>
      <c r="B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7"/>
    </row>
    <row r="189" ht="15.75" customHeight="1">
      <c r="A189" s="88"/>
      <c r="B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7"/>
    </row>
    <row r="190" ht="15.75" customHeight="1">
      <c r="A190" s="88"/>
      <c r="B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7"/>
    </row>
    <row r="191" ht="15.75" customHeight="1">
      <c r="A191" s="88"/>
      <c r="B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7"/>
    </row>
    <row r="192" ht="15.75" customHeight="1">
      <c r="A192" s="88"/>
      <c r="B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7"/>
    </row>
    <row r="193" ht="15.75" customHeight="1">
      <c r="A193" s="88"/>
      <c r="B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7"/>
    </row>
    <row r="194" ht="15.75" customHeight="1">
      <c r="A194" s="88"/>
      <c r="B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7"/>
    </row>
    <row r="195" ht="15.75" customHeight="1">
      <c r="A195" s="88"/>
      <c r="B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7"/>
    </row>
    <row r="196" ht="15.75" customHeight="1">
      <c r="A196" s="88"/>
      <c r="B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7"/>
    </row>
    <row r="197" ht="15.75" customHeight="1">
      <c r="A197" s="88"/>
      <c r="B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7"/>
    </row>
    <row r="198" ht="15.75" customHeight="1">
      <c r="A198" s="88"/>
      <c r="B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7"/>
    </row>
    <row r="199" ht="15.75" customHeight="1">
      <c r="A199" s="88"/>
      <c r="B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7"/>
    </row>
    <row r="200" ht="15.75" customHeight="1">
      <c r="A200" s="88"/>
      <c r="B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7"/>
    </row>
    <row r="201" ht="15.75" customHeight="1">
      <c r="A201" s="88"/>
      <c r="B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7"/>
    </row>
    <row r="202" ht="15.75" customHeight="1">
      <c r="A202" s="88"/>
      <c r="B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7"/>
    </row>
    <row r="203" ht="15.75" customHeight="1">
      <c r="A203" s="88"/>
      <c r="B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7"/>
    </row>
    <row r="204" ht="15.75" customHeight="1">
      <c r="A204" s="88"/>
      <c r="B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7"/>
    </row>
    <row r="205" ht="15.75" customHeight="1">
      <c r="A205" s="88"/>
      <c r="B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7"/>
    </row>
    <row r="206" ht="15.75" customHeight="1">
      <c r="A206" s="88"/>
      <c r="B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7"/>
    </row>
    <row r="207" ht="15.75" customHeight="1">
      <c r="A207" s="88"/>
      <c r="B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7"/>
    </row>
    <row r="208" ht="15.75" customHeight="1">
      <c r="A208" s="88"/>
      <c r="B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7"/>
    </row>
    <row r="209" ht="15.75" customHeight="1">
      <c r="A209" s="88"/>
      <c r="B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7"/>
    </row>
    <row r="210" ht="15.75" customHeight="1">
      <c r="A210" s="88"/>
      <c r="B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7"/>
    </row>
    <row r="211" ht="15.75" customHeight="1">
      <c r="A211" s="88"/>
      <c r="B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7"/>
    </row>
    <row r="212" ht="15.75" customHeight="1">
      <c r="A212" s="88"/>
      <c r="B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7"/>
    </row>
    <row r="213" ht="15.75" customHeight="1">
      <c r="A213" s="88"/>
      <c r="B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7"/>
    </row>
    <row r="214" ht="15.75" customHeight="1">
      <c r="A214" s="88"/>
      <c r="B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7"/>
    </row>
    <row r="215" ht="15.75" customHeight="1">
      <c r="A215" s="88"/>
      <c r="B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7"/>
    </row>
    <row r="216" ht="15.75" customHeight="1">
      <c r="A216" s="88"/>
      <c r="B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7"/>
    </row>
    <row r="217" ht="15.75" customHeight="1">
      <c r="A217" s="88"/>
      <c r="B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7"/>
    </row>
    <row r="218" ht="15.75" customHeight="1">
      <c r="A218" s="88"/>
      <c r="B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7"/>
    </row>
    <row r="219" ht="15.75" customHeight="1">
      <c r="A219" s="88"/>
      <c r="B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7"/>
    </row>
    <row r="220" ht="15.75" customHeight="1">
      <c r="A220" s="88"/>
      <c r="B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7"/>
    </row>
    <row r="221" ht="15.75" customHeight="1">
      <c r="A221" s="89"/>
      <c r="AD221" s="87"/>
    </row>
    <row r="222" ht="15.75" customHeight="1">
      <c r="A222" s="89"/>
      <c r="AD222" s="87"/>
    </row>
    <row r="223" ht="15.75" customHeight="1">
      <c r="A223" s="89"/>
      <c r="AD223" s="87"/>
    </row>
    <row r="224" ht="15.75" customHeight="1">
      <c r="A224" s="89"/>
      <c r="AD224" s="87"/>
    </row>
    <row r="225" ht="15.75" customHeight="1">
      <c r="A225" s="89"/>
      <c r="AD225" s="87"/>
    </row>
    <row r="226" ht="15.75" customHeight="1">
      <c r="A226" s="89"/>
      <c r="AD226" s="87"/>
    </row>
    <row r="227" ht="15.75" customHeight="1">
      <c r="A227" s="89"/>
      <c r="AD227" s="87"/>
    </row>
    <row r="228" ht="15.75" customHeight="1">
      <c r="A228" s="89"/>
      <c r="AD228" s="87"/>
    </row>
    <row r="229" ht="15.75" customHeight="1">
      <c r="A229" s="89"/>
      <c r="AD229" s="87"/>
    </row>
    <row r="230" ht="15.75" customHeight="1">
      <c r="A230" s="89"/>
      <c r="AD230" s="87"/>
    </row>
    <row r="231" ht="15.75" customHeight="1">
      <c r="A231" s="89"/>
      <c r="AD231" s="87"/>
    </row>
    <row r="232" ht="15.75" customHeight="1">
      <c r="A232" s="89"/>
      <c r="AD232" s="87"/>
    </row>
    <row r="233" ht="15.75" customHeight="1">
      <c r="A233" s="89"/>
      <c r="AD233" s="87"/>
    </row>
    <row r="234" ht="15.75" customHeight="1">
      <c r="A234" s="89"/>
      <c r="AD234" s="87"/>
    </row>
    <row r="235" ht="15.75" customHeight="1">
      <c r="A235" s="89"/>
      <c r="AD235" s="87"/>
    </row>
    <row r="236" ht="15.75" customHeight="1">
      <c r="A236" s="89"/>
      <c r="AD236" s="87"/>
    </row>
    <row r="237" ht="15.75" customHeight="1">
      <c r="A237" s="89"/>
      <c r="AD237" s="87"/>
    </row>
    <row r="238" ht="15.75" customHeight="1">
      <c r="A238" s="89"/>
      <c r="AD238" s="87"/>
    </row>
    <row r="239" ht="15.75" customHeight="1">
      <c r="A239" s="89"/>
      <c r="AD239" s="87"/>
    </row>
    <row r="240" ht="15.75" customHeight="1">
      <c r="A240" s="89"/>
      <c r="AD240" s="87"/>
    </row>
    <row r="241" ht="15.75" customHeight="1">
      <c r="A241" s="89"/>
      <c r="AD241" s="87"/>
    </row>
    <row r="242" ht="15.75" customHeight="1">
      <c r="A242" s="89"/>
      <c r="AD242" s="87"/>
    </row>
    <row r="243" ht="15.75" customHeight="1">
      <c r="A243" s="89"/>
      <c r="AD243" s="87"/>
    </row>
    <row r="244" ht="15.75" customHeight="1">
      <c r="A244" s="89"/>
      <c r="AD244" s="87"/>
    </row>
    <row r="245" ht="15.75" customHeight="1">
      <c r="A245" s="89"/>
      <c r="AD245" s="87"/>
    </row>
    <row r="246" ht="15.75" customHeight="1">
      <c r="A246" s="89"/>
      <c r="AD246" s="87"/>
    </row>
    <row r="247" ht="15.75" customHeight="1">
      <c r="A247" s="89"/>
      <c r="AD247" s="87"/>
    </row>
    <row r="248" ht="15.75" customHeight="1">
      <c r="A248" s="89"/>
      <c r="AD248" s="87"/>
    </row>
    <row r="249" ht="15.75" customHeight="1">
      <c r="A249" s="89"/>
      <c r="AD249" s="87"/>
    </row>
    <row r="250" ht="15.75" customHeight="1">
      <c r="A250" s="89"/>
      <c r="AD250" s="87"/>
    </row>
    <row r="251" ht="15.75" customHeight="1">
      <c r="A251" s="89"/>
      <c r="AD251" s="87"/>
    </row>
    <row r="252" ht="15.75" customHeight="1">
      <c r="A252" s="89"/>
      <c r="AD252" s="87"/>
    </row>
    <row r="253" ht="15.75" customHeight="1">
      <c r="A253" s="89"/>
      <c r="AD253" s="87"/>
    </row>
    <row r="254" ht="15.75" customHeight="1">
      <c r="A254" s="89"/>
      <c r="AD254" s="87"/>
    </row>
    <row r="255" ht="15.75" customHeight="1">
      <c r="A255" s="89"/>
      <c r="AD255" s="87"/>
    </row>
    <row r="256" ht="15.75" customHeight="1">
      <c r="A256" s="89"/>
      <c r="AD256" s="87"/>
    </row>
    <row r="257" ht="15.75" customHeight="1">
      <c r="A257" s="89"/>
      <c r="AD257" s="87"/>
    </row>
    <row r="258" ht="15.75" customHeight="1">
      <c r="A258" s="89"/>
      <c r="AD258" s="87"/>
    </row>
    <row r="259" ht="15.75" customHeight="1">
      <c r="A259" s="89"/>
      <c r="AD259" s="87"/>
    </row>
    <row r="260" ht="15.75" customHeight="1">
      <c r="A260" s="89"/>
      <c r="AD260" s="87"/>
    </row>
    <row r="261" ht="15.75" customHeight="1">
      <c r="A261" s="89"/>
      <c r="AD261" s="87"/>
    </row>
    <row r="262" ht="15.75" customHeight="1">
      <c r="A262" s="89"/>
      <c r="AD262" s="87"/>
    </row>
    <row r="263" ht="15.75" customHeight="1">
      <c r="A263" s="89"/>
      <c r="AD263" s="87"/>
    </row>
    <row r="264" ht="15.75" customHeight="1">
      <c r="A264" s="89"/>
      <c r="AD264" s="87"/>
    </row>
    <row r="265" ht="15.75" customHeight="1">
      <c r="A265" s="89"/>
      <c r="AD265" s="87"/>
    </row>
    <row r="266" ht="15.75" customHeight="1">
      <c r="A266" s="89"/>
      <c r="AD266" s="87"/>
    </row>
    <row r="267" ht="15.75" customHeight="1">
      <c r="A267" s="89"/>
      <c r="AD267" s="87"/>
    </row>
    <row r="268" ht="15.75" customHeight="1">
      <c r="A268" s="89"/>
      <c r="AD268" s="87"/>
    </row>
    <row r="269" ht="15.75" customHeight="1">
      <c r="A269" s="89"/>
      <c r="AD269" s="87"/>
    </row>
    <row r="270" ht="15.75" customHeight="1">
      <c r="A270" s="89"/>
      <c r="AD270" s="87"/>
    </row>
    <row r="271" ht="15.75" customHeight="1">
      <c r="A271" s="89"/>
      <c r="AD271" s="87"/>
    </row>
    <row r="272" ht="15.75" customHeight="1">
      <c r="A272" s="89"/>
      <c r="AD272" s="87"/>
    </row>
    <row r="273" ht="15.75" customHeight="1">
      <c r="A273" s="89"/>
      <c r="AD273" s="87"/>
    </row>
    <row r="274" ht="15.75" customHeight="1">
      <c r="A274" s="89"/>
      <c r="AD274" s="87"/>
    </row>
    <row r="275" ht="15.75" customHeight="1">
      <c r="A275" s="89"/>
      <c r="AD275" s="87"/>
    </row>
    <row r="276" ht="15.75" customHeight="1">
      <c r="A276" s="89"/>
      <c r="AD276" s="87"/>
    </row>
    <row r="277" ht="15.75" customHeight="1">
      <c r="A277" s="89"/>
      <c r="AD277" s="87"/>
    </row>
    <row r="278" ht="15.75" customHeight="1">
      <c r="A278" s="89"/>
      <c r="AD278" s="87"/>
    </row>
    <row r="279" ht="15.75" customHeight="1">
      <c r="A279" s="89"/>
      <c r="AD279" s="87"/>
    </row>
    <row r="280" ht="15.75" customHeight="1">
      <c r="A280" s="89"/>
      <c r="AD280" s="87"/>
    </row>
    <row r="281" ht="15.75" customHeight="1">
      <c r="A281" s="89"/>
      <c r="AD281" s="87"/>
    </row>
    <row r="282" ht="15.75" customHeight="1">
      <c r="A282" s="89"/>
      <c r="AD282" s="87"/>
    </row>
    <row r="283" ht="15.75" customHeight="1">
      <c r="A283" s="89"/>
      <c r="AD283" s="87"/>
    </row>
    <row r="284" ht="15.75" customHeight="1">
      <c r="A284" s="89"/>
      <c r="AD284" s="87"/>
    </row>
    <row r="285" ht="15.75" customHeight="1">
      <c r="A285" s="89"/>
      <c r="AD285" s="87"/>
    </row>
    <row r="286" ht="15.75" customHeight="1">
      <c r="A286" s="89"/>
      <c r="AD286" s="87"/>
    </row>
    <row r="287" ht="15.75" customHeight="1">
      <c r="A287" s="89"/>
      <c r="AD287" s="87"/>
    </row>
    <row r="288" ht="15.75" customHeight="1">
      <c r="A288" s="89"/>
      <c r="AD288" s="87"/>
    </row>
    <row r="289" ht="15.75" customHeight="1">
      <c r="A289" s="89"/>
      <c r="AD289" s="87"/>
    </row>
    <row r="290" ht="15.75" customHeight="1">
      <c r="A290" s="89"/>
      <c r="AD290" s="87"/>
    </row>
    <row r="291" ht="15.75" customHeight="1">
      <c r="A291" s="89"/>
      <c r="AD291" s="87"/>
    </row>
    <row r="292" ht="15.75" customHeight="1">
      <c r="A292" s="89"/>
      <c r="AD292" s="87"/>
    </row>
    <row r="293" ht="15.75" customHeight="1">
      <c r="A293" s="89"/>
      <c r="AD293" s="87"/>
    </row>
    <row r="294" ht="15.75" customHeight="1">
      <c r="A294" s="89"/>
      <c r="AD294" s="87"/>
    </row>
    <row r="295" ht="15.75" customHeight="1">
      <c r="A295" s="89"/>
      <c r="AD295" s="87"/>
    </row>
    <row r="296" ht="15.75" customHeight="1">
      <c r="A296" s="89"/>
      <c r="AD296" s="87"/>
    </row>
    <row r="297" ht="15.75" customHeight="1">
      <c r="A297" s="89"/>
      <c r="AD297" s="87"/>
    </row>
    <row r="298" ht="15.75" customHeight="1">
      <c r="A298" s="89"/>
      <c r="AD298" s="87"/>
    </row>
    <row r="299" ht="15.75" customHeight="1">
      <c r="A299" s="89"/>
      <c r="AD299" s="87"/>
    </row>
    <row r="300" ht="15.75" customHeight="1">
      <c r="A300" s="89"/>
      <c r="AD300" s="87"/>
    </row>
    <row r="301" ht="15.75" customHeight="1">
      <c r="A301" s="89"/>
      <c r="AD301" s="87"/>
    </row>
    <row r="302" ht="15.75" customHeight="1">
      <c r="A302" s="89"/>
      <c r="AD302" s="87"/>
    </row>
    <row r="303" ht="15.75" customHeight="1">
      <c r="A303" s="89"/>
      <c r="AD303" s="87"/>
    </row>
    <row r="304" ht="15.75" customHeight="1">
      <c r="A304" s="89"/>
      <c r="AD304" s="87"/>
    </row>
    <row r="305" ht="15.75" customHeight="1">
      <c r="A305" s="89"/>
      <c r="AD305" s="87"/>
    </row>
    <row r="306" ht="15.75" customHeight="1">
      <c r="A306" s="89"/>
      <c r="AD306" s="87"/>
    </row>
    <row r="307" ht="15.75" customHeight="1">
      <c r="A307" s="89"/>
      <c r="AD307" s="87"/>
    </row>
    <row r="308" ht="15.75" customHeight="1">
      <c r="A308" s="89"/>
      <c r="AD308" s="87"/>
    </row>
    <row r="309" ht="15.75" customHeight="1">
      <c r="A309" s="89"/>
      <c r="AD309" s="87"/>
    </row>
    <row r="310" ht="15.75" customHeight="1">
      <c r="A310" s="89"/>
      <c r="AD310" s="87"/>
    </row>
    <row r="311" ht="15.75" customHeight="1">
      <c r="A311" s="89"/>
      <c r="AD311" s="87"/>
    </row>
    <row r="312" ht="15.75" customHeight="1">
      <c r="A312" s="89"/>
      <c r="AD312" s="87"/>
    </row>
    <row r="313" ht="15.75" customHeight="1">
      <c r="A313" s="89"/>
      <c r="AD313" s="87"/>
    </row>
    <row r="314" ht="15.75" customHeight="1">
      <c r="A314" s="89"/>
      <c r="AD314" s="87"/>
    </row>
    <row r="315" ht="15.75" customHeight="1">
      <c r="A315" s="89"/>
      <c r="AD315" s="87"/>
    </row>
    <row r="316" ht="15.75" customHeight="1">
      <c r="A316" s="89"/>
      <c r="AD316" s="87"/>
    </row>
    <row r="317" ht="15.75" customHeight="1">
      <c r="A317" s="89"/>
      <c r="AD317" s="87"/>
    </row>
    <row r="318" ht="15.75" customHeight="1">
      <c r="A318" s="89"/>
      <c r="AD318" s="87"/>
    </row>
    <row r="319" ht="15.75" customHeight="1">
      <c r="A319" s="89"/>
      <c r="AD319" s="87"/>
    </row>
    <row r="320" ht="15.75" customHeight="1">
      <c r="A320" s="89"/>
      <c r="AD320" s="87"/>
    </row>
    <row r="321" ht="15.75" customHeight="1">
      <c r="A321" s="89"/>
      <c r="AD321" s="87"/>
    </row>
    <row r="322" ht="15.75" customHeight="1">
      <c r="A322" s="89"/>
      <c r="AD322" s="87"/>
    </row>
    <row r="323" ht="15.75" customHeight="1">
      <c r="A323" s="89"/>
      <c r="AD323" s="87"/>
    </row>
    <row r="324" ht="15.75" customHeight="1">
      <c r="A324" s="89"/>
      <c r="AD324" s="87"/>
    </row>
    <row r="325" ht="15.75" customHeight="1">
      <c r="A325" s="89"/>
      <c r="AD325" s="87"/>
    </row>
    <row r="326" ht="15.75" customHeight="1">
      <c r="A326" s="89"/>
      <c r="AD326" s="87"/>
    </row>
    <row r="327" ht="15.75" customHeight="1">
      <c r="A327" s="89"/>
      <c r="AD327" s="87"/>
    </row>
    <row r="328" ht="15.75" customHeight="1">
      <c r="A328" s="89"/>
      <c r="AD328" s="87"/>
    </row>
    <row r="329" ht="15.75" customHeight="1">
      <c r="A329" s="89"/>
      <c r="AD329" s="87"/>
    </row>
    <row r="330" ht="15.75" customHeight="1">
      <c r="A330" s="89"/>
      <c r="AD330" s="87"/>
    </row>
    <row r="331" ht="15.75" customHeight="1">
      <c r="A331" s="89"/>
      <c r="AD331" s="87"/>
    </row>
    <row r="332" ht="15.75" customHeight="1">
      <c r="A332" s="89"/>
      <c r="AD332" s="87"/>
    </row>
    <row r="333" ht="15.75" customHeight="1">
      <c r="A333" s="89"/>
      <c r="AD333" s="87"/>
    </row>
    <row r="334" ht="15.75" customHeight="1">
      <c r="A334" s="89"/>
      <c r="AD334" s="87"/>
    </row>
    <row r="335" ht="15.75" customHeight="1">
      <c r="A335" s="89"/>
      <c r="AD335" s="87"/>
    </row>
    <row r="336" ht="15.75" customHeight="1">
      <c r="A336" s="89"/>
      <c r="AD336" s="87"/>
    </row>
    <row r="337" ht="15.75" customHeight="1">
      <c r="A337" s="89"/>
      <c r="AD337" s="87"/>
    </row>
    <row r="338" ht="15.75" customHeight="1">
      <c r="A338" s="89"/>
      <c r="AD338" s="87"/>
    </row>
    <row r="339" ht="15.75" customHeight="1">
      <c r="A339" s="89"/>
      <c r="AD339" s="87"/>
    </row>
    <row r="340" ht="15.75" customHeight="1">
      <c r="A340" s="89"/>
      <c r="AD340" s="87"/>
    </row>
    <row r="341" ht="15.75" customHeight="1">
      <c r="A341" s="89"/>
      <c r="AD341" s="87"/>
    </row>
    <row r="342" ht="15.75" customHeight="1">
      <c r="A342" s="89"/>
      <c r="AD342" s="87"/>
    </row>
    <row r="343" ht="15.75" customHeight="1">
      <c r="A343" s="89"/>
      <c r="AD343" s="87"/>
    </row>
    <row r="344" ht="15.75" customHeight="1">
      <c r="A344" s="89"/>
      <c r="AD344" s="87"/>
    </row>
    <row r="345" ht="15.75" customHeight="1">
      <c r="A345" s="89"/>
      <c r="AD345" s="87"/>
    </row>
    <row r="346" ht="15.75" customHeight="1">
      <c r="A346" s="89"/>
      <c r="AD346" s="87"/>
    </row>
    <row r="347" ht="15.75" customHeight="1">
      <c r="A347" s="89"/>
      <c r="AD347" s="87"/>
    </row>
    <row r="348" ht="15.75" customHeight="1">
      <c r="A348" s="89"/>
      <c r="AD348" s="87"/>
    </row>
    <row r="349" ht="15.75" customHeight="1">
      <c r="A349" s="89"/>
      <c r="AD349" s="87"/>
    </row>
    <row r="350" ht="15.75" customHeight="1">
      <c r="A350" s="89"/>
      <c r="AD350" s="87"/>
    </row>
    <row r="351" ht="15.75" customHeight="1">
      <c r="A351" s="89"/>
      <c r="AD351" s="87"/>
    </row>
    <row r="352" ht="15.75" customHeight="1">
      <c r="A352" s="89"/>
      <c r="AD352" s="87"/>
    </row>
    <row r="353" ht="15.75" customHeight="1">
      <c r="A353" s="89"/>
      <c r="AD353" s="87"/>
    </row>
    <row r="354" ht="15.75" customHeight="1">
      <c r="A354" s="89"/>
      <c r="AD354" s="87"/>
    </row>
    <row r="355" ht="15.75" customHeight="1">
      <c r="A355" s="89"/>
      <c r="AD355" s="87"/>
    </row>
    <row r="356" ht="15.75" customHeight="1">
      <c r="A356" s="89"/>
      <c r="AD356" s="87"/>
    </row>
    <row r="357" ht="15.75" customHeight="1">
      <c r="A357" s="89"/>
      <c r="AD357" s="87"/>
    </row>
    <row r="358" ht="15.75" customHeight="1">
      <c r="A358" s="89"/>
      <c r="AD358" s="87"/>
    </row>
    <row r="359" ht="15.75" customHeight="1">
      <c r="A359" s="89"/>
      <c r="AD359" s="87"/>
    </row>
    <row r="360" ht="15.75" customHeight="1">
      <c r="A360" s="89"/>
      <c r="AD360" s="87"/>
    </row>
    <row r="361" ht="15.75" customHeight="1">
      <c r="A361" s="89"/>
      <c r="AD361" s="87"/>
    </row>
    <row r="362" ht="15.75" customHeight="1">
      <c r="A362" s="89"/>
      <c r="AD362" s="87"/>
    </row>
    <row r="363" ht="15.75" customHeight="1">
      <c r="A363" s="89"/>
      <c r="AD363" s="87"/>
    </row>
    <row r="364" ht="15.75" customHeight="1">
      <c r="A364" s="89"/>
      <c r="AD364" s="87"/>
    </row>
    <row r="365" ht="15.75" customHeight="1">
      <c r="A365" s="89"/>
      <c r="AD365" s="87"/>
    </row>
    <row r="366" ht="15.75" customHeight="1">
      <c r="A366" s="89"/>
      <c r="AD366" s="87"/>
    </row>
    <row r="367" ht="15.75" customHeight="1">
      <c r="A367" s="89"/>
      <c r="AD367" s="87"/>
    </row>
    <row r="368" ht="15.75" customHeight="1">
      <c r="A368" s="89"/>
      <c r="AD368" s="87"/>
    </row>
    <row r="369" ht="15.75" customHeight="1">
      <c r="A369" s="89"/>
      <c r="AD369" s="87"/>
    </row>
    <row r="370" ht="15.75" customHeight="1">
      <c r="A370" s="89"/>
      <c r="AD370" s="87"/>
    </row>
    <row r="371" ht="15.75" customHeight="1">
      <c r="A371" s="89"/>
      <c r="AD371" s="87"/>
    </row>
    <row r="372" ht="15.75" customHeight="1">
      <c r="A372" s="89"/>
      <c r="AD372" s="87"/>
    </row>
    <row r="373" ht="15.75" customHeight="1">
      <c r="A373" s="89"/>
      <c r="AD373" s="87"/>
    </row>
    <row r="374" ht="15.75" customHeight="1">
      <c r="A374" s="89"/>
      <c r="AD374" s="87"/>
    </row>
    <row r="375" ht="15.75" customHeight="1">
      <c r="A375" s="89"/>
      <c r="AD375" s="87"/>
    </row>
    <row r="376" ht="15.75" customHeight="1">
      <c r="A376" s="89"/>
      <c r="AD376" s="87"/>
    </row>
    <row r="377" ht="15.75" customHeight="1">
      <c r="A377" s="89"/>
      <c r="AD377" s="87"/>
    </row>
    <row r="378" ht="15.75" customHeight="1">
      <c r="A378" s="89"/>
      <c r="AD378" s="87"/>
    </row>
    <row r="379" ht="15.75" customHeight="1">
      <c r="A379" s="89"/>
      <c r="AD379" s="87"/>
    </row>
    <row r="380" ht="15.75" customHeight="1">
      <c r="A380" s="89"/>
      <c r="AD380" s="87"/>
    </row>
    <row r="381" ht="15.75" customHeight="1">
      <c r="A381" s="89"/>
      <c r="AD381" s="87"/>
    </row>
    <row r="382" ht="15.75" customHeight="1">
      <c r="A382" s="89"/>
      <c r="AD382" s="87"/>
    </row>
    <row r="383" ht="15.75" customHeight="1">
      <c r="A383" s="89"/>
      <c r="AD383" s="87"/>
    </row>
    <row r="384" ht="15.75" customHeight="1">
      <c r="A384" s="89"/>
      <c r="AD384" s="87"/>
    </row>
    <row r="385" ht="15.75" customHeight="1">
      <c r="A385" s="89"/>
      <c r="AD385" s="87"/>
    </row>
    <row r="386" ht="15.75" customHeight="1">
      <c r="A386" s="89"/>
      <c r="AD386" s="87"/>
    </row>
    <row r="387" ht="15.75" customHeight="1">
      <c r="A387" s="89"/>
      <c r="AD387" s="87"/>
    </row>
    <row r="388" ht="15.75" customHeight="1">
      <c r="A388" s="89"/>
      <c r="AD388" s="87"/>
    </row>
    <row r="389" ht="15.75" customHeight="1">
      <c r="A389" s="89"/>
      <c r="AD389" s="87"/>
    </row>
    <row r="390" ht="15.75" customHeight="1">
      <c r="A390" s="89"/>
      <c r="AD390" s="87"/>
    </row>
    <row r="391" ht="15.75" customHeight="1">
      <c r="A391" s="89"/>
      <c r="AD391" s="87"/>
    </row>
    <row r="392" ht="15.75" customHeight="1">
      <c r="A392" s="89"/>
      <c r="AD392" s="87"/>
    </row>
    <row r="393" ht="15.75" customHeight="1">
      <c r="A393" s="89"/>
      <c r="AD393" s="87"/>
    </row>
    <row r="394" ht="15.75" customHeight="1">
      <c r="A394" s="89"/>
      <c r="AD394" s="87"/>
    </row>
    <row r="395" ht="15.75" customHeight="1">
      <c r="A395" s="89"/>
      <c r="AD395" s="87"/>
    </row>
    <row r="396" ht="15.75" customHeight="1">
      <c r="A396" s="89"/>
      <c r="AD396" s="87"/>
    </row>
    <row r="397" ht="15.75" customHeight="1">
      <c r="A397" s="89"/>
      <c r="AD397" s="87"/>
    </row>
    <row r="398" ht="15.75" customHeight="1">
      <c r="A398" s="89"/>
      <c r="AD398" s="87"/>
    </row>
    <row r="399" ht="15.75" customHeight="1">
      <c r="A399" s="89"/>
      <c r="AD399" s="87"/>
    </row>
    <row r="400" ht="15.75" customHeight="1">
      <c r="A400" s="89"/>
      <c r="AD400" s="87"/>
    </row>
    <row r="401" ht="15.75" customHeight="1">
      <c r="A401" s="89"/>
      <c r="AD401" s="87"/>
    </row>
    <row r="402" ht="15.75" customHeight="1">
      <c r="A402" s="89"/>
      <c r="AD402" s="87"/>
    </row>
    <row r="403" ht="15.75" customHeight="1">
      <c r="A403" s="89"/>
      <c r="AD403" s="87"/>
    </row>
    <row r="404" ht="15.75" customHeight="1">
      <c r="A404" s="89"/>
      <c r="AD404" s="87"/>
    </row>
    <row r="405" ht="15.75" customHeight="1">
      <c r="A405" s="89"/>
      <c r="AD405" s="87"/>
    </row>
    <row r="406" ht="15.75" customHeight="1">
      <c r="A406" s="89"/>
      <c r="AD406" s="87"/>
    </row>
    <row r="407" ht="15.75" customHeight="1">
      <c r="A407" s="89"/>
      <c r="AD407" s="87"/>
    </row>
    <row r="408" ht="15.75" customHeight="1">
      <c r="A408" s="89"/>
      <c r="AD408" s="87"/>
    </row>
    <row r="409" ht="15.75" customHeight="1">
      <c r="A409" s="89"/>
      <c r="AD409" s="87"/>
    </row>
    <row r="410" ht="15.75" customHeight="1">
      <c r="A410" s="89"/>
      <c r="AD410" s="87"/>
    </row>
    <row r="411" ht="15.75" customHeight="1">
      <c r="A411" s="89"/>
      <c r="AD411" s="87"/>
    </row>
    <row r="412" ht="15.75" customHeight="1">
      <c r="A412" s="89"/>
      <c r="AD412" s="87"/>
    </row>
    <row r="413" ht="15.75" customHeight="1">
      <c r="A413" s="89"/>
      <c r="AD413" s="87"/>
    </row>
    <row r="414" ht="15.75" customHeight="1">
      <c r="A414" s="89"/>
      <c r="AD414" s="87"/>
    </row>
    <row r="415" ht="15.75" customHeight="1">
      <c r="A415" s="89"/>
      <c r="AD415" s="87"/>
    </row>
    <row r="416" ht="15.75" customHeight="1">
      <c r="A416" s="89"/>
      <c r="AD416" s="87"/>
    </row>
    <row r="417" ht="15.75" customHeight="1">
      <c r="A417" s="89"/>
      <c r="AD417" s="87"/>
    </row>
    <row r="418" ht="15.75" customHeight="1">
      <c r="A418" s="89"/>
      <c r="AD418" s="87"/>
    </row>
    <row r="419" ht="15.75" customHeight="1">
      <c r="A419" s="89"/>
      <c r="AD419" s="87"/>
    </row>
    <row r="420" ht="15.75" customHeight="1">
      <c r="A420" s="89"/>
      <c r="AD420" s="87"/>
    </row>
    <row r="421" ht="15.75" customHeight="1">
      <c r="A421" s="89"/>
      <c r="AD421" s="87"/>
    </row>
    <row r="422" ht="15.75" customHeight="1">
      <c r="A422" s="89"/>
      <c r="AD422" s="87"/>
    </row>
    <row r="423" ht="15.75" customHeight="1">
      <c r="A423" s="89"/>
      <c r="AD423" s="87"/>
    </row>
    <row r="424" ht="15.75" customHeight="1">
      <c r="A424" s="89"/>
      <c r="AD424" s="87"/>
    </row>
    <row r="425" ht="15.75" customHeight="1">
      <c r="A425" s="89"/>
      <c r="AD425" s="87"/>
    </row>
    <row r="426" ht="15.75" customHeight="1">
      <c r="A426" s="89"/>
      <c r="AD426" s="87"/>
    </row>
    <row r="427" ht="15.75" customHeight="1">
      <c r="A427" s="89"/>
      <c r="AD427" s="87"/>
    </row>
    <row r="428" ht="15.75" customHeight="1">
      <c r="A428" s="89"/>
      <c r="AD428" s="87"/>
    </row>
    <row r="429" ht="15.75" customHeight="1">
      <c r="A429" s="89"/>
      <c r="AD429" s="87"/>
    </row>
    <row r="430" ht="15.75" customHeight="1">
      <c r="A430" s="89"/>
      <c r="AD430" s="87"/>
    </row>
    <row r="431" ht="15.75" customHeight="1">
      <c r="A431" s="89"/>
      <c r="AD431" s="87"/>
    </row>
    <row r="432" ht="15.75" customHeight="1">
      <c r="A432" s="89"/>
      <c r="AD432" s="87"/>
    </row>
    <row r="433" ht="15.75" customHeight="1">
      <c r="A433" s="89"/>
      <c r="AD433" s="87"/>
    </row>
    <row r="434" ht="15.75" customHeight="1">
      <c r="A434" s="89"/>
      <c r="AD434" s="87"/>
    </row>
    <row r="435" ht="15.75" customHeight="1">
      <c r="A435" s="89"/>
      <c r="AD435" s="87"/>
    </row>
    <row r="436" ht="15.75" customHeight="1">
      <c r="A436" s="89"/>
      <c r="AD436" s="87"/>
    </row>
    <row r="437" ht="15.75" customHeight="1">
      <c r="A437" s="89"/>
      <c r="AD437" s="87"/>
    </row>
    <row r="438" ht="15.75" customHeight="1">
      <c r="A438" s="89"/>
      <c r="AD438" s="87"/>
    </row>
    <row r="439" ht="15.75" customHeight="1">
      <c r="A439" s="89"/>
      <c r="AD439" s="87"/>
    </row>
    <row r="440" ht="15.75" customHeight="1">
      <c r="A440" s="89"/>
      <c r="AD440" s="87"/>
    </row>
    <row r="441" ht="15.75" customHeight="1">
      <c r="A441" s="89"/>
      <c r="AD441" s="87"/>
    </row>
    <row r="442" ht="15.75" customHeight="1">
      <c r="A442" s="89"/>
      <c r="AD442" s="87"/>
    </row>
    <row r="443" ht="15.75" customHeight="1">
      <c r="A443" s="89"/>
      <c r="AD443" s="87"/>
    </row>
    <row r="444" ht="15.75" customHeight="1">
      <c r="A444" s="89"/>
      <c r="AD444" s="87"/>
    </row>
    <row r="445" ht="15.75" customHeight="1">
      <c r="A445" s="89"/>
      <c r="AD445" s="87"/>
    </row>
    <row r="446" ht="15.75" customHeight="1">
      <c r="A446" s="89"/>
      <c r="AD446" s="87"/>
    </row>
    <row r="447" ht="15.75" customHeight="1">
      <c r="A447" s="89"/>
      <c r="AD447" s="87"/>
    </row>
    <row r="448" ht="15.75" customHeight="1">
      <c r="A448" s="89"/>
      <c r="AD448" s="87"/>
    </row>
    <row r="449" ht="15.75" customHeight="1">
      <c r="A449" s="89"/>
      <c r="AD449" s="87"/>
    </row>
    <row r="450" ht="15.75" customHeight="1">
      <c r="A450" s="89"/>
      <c r="AD450" s="87"/>
    </row>
    <row r="451" ht="15.75" customHeight="1">
      <c r="A451" s="89"/>
      <c r="AD451" s="87"/>
    </row>
    <row r="452" ht="15.75" customHeight="1">
      <c r="A452" s="89"/>
      <c r="AD452" s="87"/>
    </row>
    <row r="453" ht="15.75" customHeight="1">
      <c r="A453" s="89"/>
      <c r="AD453" s="87"/>
    </row>
    <row r="454" ht="15.75" customHeight="1">
      <c r="A454" s="89"/>
      <c r="AD454" s="87"/>
    </row>
    <row r="455" ht="15.75" customHeight="1">
      <c r="A455" s="89"/>
      <c r="AD455" s="87"/>
    </row>
    <row r="456" ht="15.75" customHeight="1">
      <c r="A456" s="89"/>
      <c r="AD456" s="87"/>
    </row>
    <row r="457" ht="15.75" customHeight="1">
      <c r="A457" s="89"/>
      <c r="AD457" s="87"/>
    </row>
    <row r="458" ht="15.75" customHeight="1">
      <c r="A458" s="89"/>
      <c r="AD458" s="87"/>
    </row>
    <row r="459" ht="15.75" customHeight="1">
      <c r="A459" s="89"/>
      <c r="AD459" s="87"/>
    </row>
    <row r="460" ht="15.75" customHeight="1">
      <c r="A460" s="89"/>
      <c r="AD460" s="87"/>
    </row>
    <row r="461" ht="15.75" customHeight="1">
      <c r="A461" s="89"/>
      <c r="AD461" s="87"/>
    </row>
    <row r="462" ht="15.75" customHeight="1">
      <c r="A462" s="89"/>
      <c r="AD462" s="87"/>
    </row>
    <row r="463" ht="15.75" customHeight="1">
      <c r="A463" s="89"/>
      <c r="AD463" s="87"/>
    </row>
    <row r="464" ht="15.75" customHeight="1">
      <c r="A464" s="89"/>
      <c r="AD464" s="87"/>
    </row>
    <row r="465" ht="15.75" customHeight="1">
      <c r="A465" s="89"/>
      <c r="AD465" s="87"/>
    </row>
    <row r="466" ht="15.75" customHeight="1">
      <c r="A466" s="89"/>
      <c r="AD466" s="87"/>
    </row>
    <row r="467" ht="15.75" customHeight="1">
      <c r="A467" s="89"/>
      <c r="AD467" s="87"/>
    </row>
    <row r="468" ht="15.75" customHeight="1">
      <c r="A468" s="89"/>
      <c r="AD468" s="87"/>
    </row>
    <row r="469" ht="15.75" customHeight="1">
      <c r="A469" s="89"/>
      <c r="AD469" s="87"/>
    </row>
    <row r="470" ht="15.75" customHeight="1">
      <c r="A470" s="89"/>
      <c r="AD470" s="87"/>
    </row>
    <row r="471" ht="15.75" customHeight="1">
      <c r="A471" s="89"/>
      <c r="AD471" s="87"/>
    </row>
    <row r="472" ht="15.75" customHeight="1">
      <c r="A472" s="89"/>
      <c r="AD472" s="87"/>
    </row>
    <row r="473" ht="15.75" customHeight="1">
      <c r="A473" s="89"/>
      <c r="AD473" s="87"/>
    </row>
    <row r="474" ht="15.75" customHeight="1">
      <c r="A474" s="89"/>
      <c r="AD474" s="87"/>
    </row>
    <row r="475" ht="15.75" customHeight="1">
      <c r="A475" s="89"/>
      <c r="AD475" s="87"/>
    </row>
    <row r="476" ht="15.75" customHeight="1">
      <c r="A476" s="89"/>
      <c r="AD476" s="87"/>
    </row>
    <row r="477" ht="15.75" customHeight="1">
      <c r="A477" s="89"/>
      <c r="AD477" s="87"/>
    </row>
    <row r="478" ht="15.75" customHeight="1">
      <c r="A478" s="89"/>
      <c r="AD478" s="87"/>
    </row>
    <row r="479" ht="15.75" customHeight="1">
      <c r="A479" s="89"/>
      <c r="AD479" s="87"/>
    </row>
    <row r="480" ht="15.75" customHeight="1">
      <c r="A480" s="89"/>
      <c r="AD480" s="87"/>
    </row>
    <row r="481" ht="15.75" customHeight="1">
      <c r="A481" s="89"/>
      <c r="AD481" s="87"/>
    </row>
    <row r="482" ht="15.75" customHeight="1">
      <c r="A482" s="89"/>
      <c r="AD482" s="87"/>
    </row>
    <row r="483" ht="15.75" customHeight="1">
      <c r="A483" s="89"/>
      <c r="AD483" s="87"/>
    </row>
    <row r="484" ht="15.75" customHeight="1">
      <c r="A484" s="89"/>
      <c r="AD484" s="87"/>
    </row>
    <row r="485" ht="15.75" customHeight="1">
      <c r="A485" s="89"/>
      <c r="AD485" s="87"/>
    </row>
    <row r="486" ht="15.75" customHeight="1">
      <c r="A486" s="89"/>
      <c r="AD486" s="87"/>
    </row>
    <row r="487" ht="15.75" customHeight="1">
      <c r="A487" s="89"/>
      <c r="AD487" s="87"/>
    </row>
    <row r="488" ht="15.75" customHeight="1">
      <c r="A488" s="89"/>
      <c r="AD488" s="87"/>
    </row>
    <row r="489" ht="15.75" customHeight="1">
      <c r="A489" s="89"/>
      <c r="AD489" s="87"/>
    </row>
    <row r="490" ht="15.75" customHeight="1">
      <c r="A490" s="89"/>
      <c r="AD490" s="87"/>
    </row>
    <row r="491" ht="15.75" customHeight="1">
      <c r="A491" s="89"/>
      <c r="AD491" s="87"/>
    </row>
    <row r="492" ht="15.75" customHeight="1">
      <c r="A492" s="89"/>
      <c r="AD492" s="87"/>
    </row>
    <row r="493" ht="15.75" customHeight="1">
      <c r="A493" s="89"/>
      <c r="AD493" s="87"/>
    </row>
    <row r="494" ht="15.75" customHeight="1">
      <c r="A494" s="89"/>
      <c r="AD494" s="87"/>
    </row>
    <row r="495" ht="15.75" customHeight="1">
      <c r="A495" s="89"/>
      <c r="AD495" s="87"/>
    </row>
    <row r="496" ht="15.75" customHeight="1">
      <c r="A496" s="89"/>
      <c r="AD496" s="87"/>
    </row>
    <row r="497" ht="15.75" customHeight="1">
      <c r="A497" s="89"/>
      <c r="AD497" s="87"/>
    </row>
    <row r="498" ht="15.75" customHeight="1">
      <c r="A498" s="89"/>
      <c r="AD498" s="87"/>
    </row>
    <row r="499" ht="15.75" customHeight="1">
      <c r="A499" s="89"/>
      <c r="AD499" s="87"/>
    </row>
    <row r="500" ht="15.75" customHeight="1">
      <c r="A500" s="89"/>
      <c r="AD500" s="87"/>
    </row>
    <row r="501" ht="15.75" customHeight="1">
      <c r="A501" s="89"/>
      <c r="AD501" s="87"/>
    </row>
    <row r="502" ht="15.75" customHeight="1">
      <c r="A502" s="89"/>
      <c r="AD502" s="87"/>
    </row>
    <row r="503" ht="15.75" customHeight="1">
      <c r="A503" s="89"/>
      <c r="AD503" s="87"/>
    </row>
    <row r="504" ht="15.75" customHeight="1">
      <c r="A504" s="89"/>
      <c r="AD504" s="87"/>
    </row>
    <row r="505" ht="15.75" customHeight="1">
      <c r="A505" s="89"/>
      <c r="AD505" s="87"/>
    </row>
    <row r="506" ht="15.75" customHeight="1">
      <c r="A506" s="89"/>
      <c r="AD506" s="87"/>
    </row>
    <row r="507" ht="15.75" customHeight="1">
      <c r="A507" s="89"/>
      <c r="AD507" s="87"/>
    </row>
    <row r="508" ht="15.75" customHeight="1">
      <c r="A508" s="89"/>
      <c r="AD508" s="87"/>
    </row>
    <row r="509" ht="15.75" customHeight="1">
      <c r="A509" s="89"/>
      <c r="AD509" s="87"/>
    </row>
    <row r="510" ht="15.75" customHeight="1">
      <c r="A510" s="89"/>
      <c r="AD510" s="87"/>
    </row>
    <row r="511" ht="15.75" customHeight="1">
      <c r="A511" s="89"/>
      <c r="AD511" s="87"/>
    </row>
    <row r="512" ht="15.75" customHeight="1">
      <c r="A512" s="89"/>
      <c r="AD512" s="87"/>
    </row>
    <row r="513" ht="15.75" customHeight="1">
      <c r="A513" s="89"/>
      <c r="AD513" s="87"/>
    </row>
    <row r="514" ht="15.75" customHeight="1">
      <c r="A514" s="89"/>
      <c r="AD514" s="87"/>
    </row>
    <row r="515" ht="15.75" customHeight="1">
      <c r="A515" s="89"/>
      <c r="AD515" s="87"/>
    </row>
    <row r="516" ht="15.75" customHeight="1">
      <c r="A516" s="89"/>
      <c r="AD516" s="87"/>
    </row>
    <row r="517" ht="15.75" customHeight="1">
      <c r="A517" s="89"/>
      <c r="AD517" s="87"/>
    </row>
    <row r="518" ht="15.75" customHeight="1">
      <c r="A518" s="89"/>
      <c r="AD518" s="87"/>
    </row>
    <row r="519" ht="15.75" customHeight="1">
      <c r="A519" s="89"/>
      <c r="AD519" s="87"/>
    </row>
    <row r="520" ht="15.75" customHeight="1">
      <c r="A520" s="89"/>
      <c r="AD520" s="87"/>
    </row>
    <row r="521" ht="15.75" customHeight="1">
      <c r="A521" s="89"/>
      <c r="AD521" s="87"/>
    </row>
    <row r="522" ht="15.75" customHeight="1">
      <c r="A522" s="89"/>
      <c r="AD522" s="87"/>
    </row>
    <row r="523" ht="15.75" customHeight="1">
      <c r="A523" s="89"/>
      <c r="AD523" s="87"/>
    </row>
    <row r="524" ht="15.75" customHeight="1">
      <c r="A524" s="89"/>
      <c r="AD524" s="87"/>
    </row>
    <row r="525" ht="15.75" customHeight="1">
      <c r="A525" s="89"/>
      <c r="AD525" s="87"/>
    </row>
    <row r="526" ht="15.75" customHeight="1">
      <c r="A526" s="89"/>
      <c r="AD526" s="87"/>
    </row>
    <row r="527" ht="15.75" customHeight="1">
      <c r="A527" s="89"/>
      <c r="AD527" s="87"/>
    </row>
    <row r="528" ht="15.75" customHeight="1">
      <c r="A528" s="89"/>
      <c r="AD528" s="87"/>
    </row>
    <row r="529" ht="15.75" customHeight="1">
      <c r="A529" s="89"/>
      <c r="AD529" s="87"/>
    </row>
    <row r="530" ht="15.75" customHeight="1">
      <c r="A530" s="89"/>
      <c r="AD530" s="87"/>
    </row>
    <row r="531" ht="15.75" customHeight="1">
      <c r="A531" s="89"/>
      <c r="AD531" s="87"/>
    </row>
    <row r="532" ht="15.75" customHeight="1">
      <c r="A532" s="89"/>
      <c r="AD532" s="87"/>
    </row>
    <row r="533" ht="15.75" customHeight="1">
      <c r="A533" s="89"/>
      <c r="AD533" s="87"/>
    </row>
    <row r="534" ht="15.75" customHeight="1">
      <c r="A534" s="89"/>
      <c r="AD534" s="87"/>
    </row>
    <row r="535" ht="15.75" customHeight="1">
      <c r="A535" s="89"/>
      <c r="AD535" s="87"/>
    </row>
    <row r="536" ht="15.75" customHeight="1">
      <c r="A536" s="89"/>
      <c r="AD536" s="87"/>
    </row>
    <row r="537" ht="15.75" customHeight="1">
      <c r="A537" s="89"/>
      <c r="AD537" s="87"/>
    </row>
    <row r="538" ht="15.75" customHeight="1">
      <c r="A538" s="89"/>
      <c r="AD538" s="87"/>
    </row>
    <row r="539" ht="15.75" customHeight="1">
      <c r="A539" s="89"/>
      <c r="AD539" s="87"/>
    </row>
    <row r="540" ht="15.75" customHeight="1">
      <c r="A540" s="89"/>
      <c r="AD540" s="87"/>
    </row>
    <row r="541" ht="15.75" customHeight="1">
      <c r="A541" s="89"/>
      <c r="AD541" s="87"/>
    </row>
    <row r="542" ht="15.75" customHeight="1">
      <c r="A542" s="89"/>
      <c r="AD542" s="87"/>
    </row>
    <row r="543" ht="15.75" customHeight="1">
      <c r="A543" s="89"/>
      <c r="AD543" s="87"/>
    </row>
    <row r="544" ht="15.75" customHeight="1">
      <c r="A544" s="89"/>
      <c r="AD544" s="87"/>
    </row>
    <row r="545" ht="15.75" customHeight="1">
      <c r="A545" s="89"/>
      <c r="AD545" s="87"/>
    </row>
    <row r="546" ht="15.75" customHeight="1">
      <c r="A546" s="89"/>
      <c r="AD546" s="87"/>
    </row>
    <row r="547" ht="15.75" customHeight="1">
      <c r="A547" s="89"/>
      <c r="AD547" s="87"/>
    </row>
    <row r="548" ht="15.75" customHeight="1">
      <c r="A548" s="89"/>
      <c r="AD548" s="87"/>
    </row>
    <row r="549" ht="15.75" customHeight="1">
      <c r="A549" s="89"/>
      <c r="AD549" s="87"/>
    </row>
    <row r="550" ht="15.75" customHeight="1">
      <c r="A550" s="89"/>
      <c r="AD550" s="87"/>
    </row>
    <row r="551" ht="15.75" customHeight="1">
      <c r="A551" s="89"/>
      <c r="AD551" s="87"/>
    </row>
    <row r="552" ht="15.75" customHeight="1">
      <c r="A552" s="89"/>
      <c r="AD552" s="87"/>
    </row>
    <row r="553" ht="15.75" customHeight="1">
      <c r="A553" s="89"/>
      <c r="AD553" s="87"/>
    </row>
    <row r="554" ht="15.75" customHeight="1">
      <c r="A554" s="89"/>
      <c r="AD554" s="87"/>
    </row>
    <row r="555" ht="15.75" customHeight="1">
      <c r="A555" s="89"/>
      <c r="AD555" s="87"/>
    </row>
    <row r="556" ht="15.75" customHeight="1">
      <c r="A556" s="89"/>
      <c r="AD556" s="87"/>
    </row>
    <row r="557" ht="15.75" customHeight="1">
      <c r="A557" s="89"/>
      <c r="AD557" s="87"/>
    </row>
    <row r="558" ht="15.75" customHeight="1">
      <c r="A558" s="89"/>
      <c r="AD558" s="87"/>
    </row>
    <row r="559" ht="15.75" customHeight="1">
      <c r="A559" s="89"/>
      <c r="AD559" s="87"/>
    </row>
    <row r="560" ht="15.75" customHeight="1">
      <c r="A560" s="89"/>
      <c r="AD560" s="87"/>
    </row>
    <row r="561" ht="15.75" customHeight="1">
      <c r="A561" s="89"/>
      <c r="AD561" s="87"/>
    </row>
    <row r="562" ht="15.75" customHeight="1">
      <c r="A562" s="89"/>
      <c r="AD562" s="87"/>
    </row>
    <row r="563" ht="15.75" customHeight="1">
      <c r="A563" s="89"/>
      <c r="AD563" s="87"/>
    </row>
    <row r="564" ht="15.75" customHeight="1">
      <c r="A564" s="89"/>
      <c r="AD564" s="87"/>
    </row>
    <row r="565" ht="15.75" customHeight="1">
      <c r="A565" s="89"/>
      <c r="AD565" s="87"/>
    </row>
    <row r="566" ht="15.75" customHeight="1">
      <c r="A566" s="89"/>
      <c r="AD566" s="87"/>
    </row>
    <row r="567" ht="15.75" customHeight="1">
      <c r="A567" s="89"/>
      <c r="AD567" s="87"/>
    </row>
    <row r="568" ht="15.75" customHeight="1">
      <c r="A568" s="89"/>
      <c r="AD568" s="87"/>
    </row>
    <row r="569" ht="15.75" customHeight="1">
      <c r="A569" s="89"/>
      <c r="AD569" s="87"/>
    </row>
    <row r="570" ht="15.75" customHeight="1">
      <c r="A570" s="89"/>
      <c r="AD570" s="87"/>
    </row>
    <row r="571" ht="15.75" customHeight="1">
      <c r="A571" s="89"/>
      <c r="AD571" s="87"/>
    </row>
    <row r="572" ht="15.75" customHeight="1">
      <c r="A572" s="89"/>
      <c r="AD572" s="87"/>
    </row>
    <row r="573" ht="15.75" customHeight="1">
      <c r="A573" s="89"/>
      <c r="AD573" s="87"/>
    </row>
    <row r="574" ht="15.75" customHeight="1">
      <c r="A574" s="89"/>
      <c r="AD574" s="87"/>
    </row>
    <row r="575" ht="15.75" customHeight="1">
      <c r="A575" s="89"/>
      <c r="AD575" s="87"/>
    </row>
    <row r="576" ht="15.75" customHeight="1">
      <c r="A576" s="89"/>
      <c r="AD576" s="87"/>
    </row>
    <row r="577" ht="15.75" customHeight="1">
      <c r="A577" s="89"/>
      <c r="AD577" s="87"/>
    </row>
    <row r="578" ht="15.75" customHeight="1">
      <c r="A578" s="89"/>
      <c r="AD578" s="87"/>
    </row>
    <row r="579" ht="15.75" customHeight="1">
      <c r="A579" s="89"/>
      <c r="AD579" s="87"/>
    </row>
    <row r="580" ht="15.75" customHeight="1">
      <c r="A580" s="89"/>
      <c r="AD580" s="87"/>
    </row>
    <row r="581" ht="15.75" customHeight="1">
      <c r="A581" s="89"/>
      <c r="AD581" s="87"/>
    </row>
    <row r="582" ht="15.75" customHeight="1">
      <c r="A582" s="89"/>
      <c r="AD582" s="87"/>
    </row>
    <row r="583" ht="15.75" customHeight="1">
      <c r="A583" s="89"/>
      <c r="AD583" s="87"/>
    </row>
    <row r="584" ht="15.75" customHeight="1">
      <c r="A584" s="89"/>
      <c r="AD584" s="87"/>
    </row>
    <row r="585" ht="15.75" customHeight="1">
      <c r="A585" s="89"/>
      <c r="AD585" s="87"/>
    </row>
    <row r="586" ht="15.75" customHeight="1">
      <c r="A586" s="89"/>
      <c r="AD586" s="87"/>
    </row>
    <row r="587" ht="15.75" customHeight="1">
      <c r="A587" s="89"/>
      <c r="AD587" s="87"/>
    </row>
    <row r="588" ht="15.75" customHeight="1">
      <c r="A588" s="89"/>
      <c r="AD588" s="87"/>
    </row>
    <row r="589" ht="15.75" customHeight="1">
      <c r="A589" s="89"/>
      <c r="AD589" s="87"/>
    </row>
    <row r="590" ht="15.75" customHeight="1">
      <c r="A590" s="89"/>
      <c r="AD590" s="87"/>
    </row>
    <row r="591" ht="15.75" customHeight="1">
      <c r="A591" s="89"/>
      <c r="AD591" s="87"/>
    </row>
    <row r="592" ht="15.75" customHeight="1">
      <c r="A592" s="89"/>
      <c r="AD592" s="87"/>
    </row>
    <row r="593" ht="15.75" customHeight="1">
      <c r="A593" s="89"/>
      <c r="AD593" s="87"/>
    </row>
    <row r="594" ht="15.75" customHeight="1">
      <c r="A594" s="89"/>
      <c r="AD594" s="87"/>
    </row>
    <row r="595" ht="15.75" customHeight="1">
      <c r="A595" s="89"/>
      <c r="AD595" s="87"/>
    </row>
    <row r="596" ht="15.75" customHeight="1">
      <c r="A596" s="89"/>
      <c r="AD596" s="87"/>
    </row>
    <row r="597" ht="15.75" customHeight="1">
      <c r="A597" s="89"/>
      <c r="AD597" s="87"/>
    </row>
    <row r="598" ht="15.75" customHeight="1">
      <c r="A598" s="89"/>
      <c r="AD598" s="87"/>
    </row>
    <row r="599" ht="15.75" customHeight="1">
      <c r="A599" s="89"/>
      <c r="AD599" s="87"/>
    </row>
    <row r="600" ht="15.75" customHeight="1">
      <c r="A600" s="89"/>
      <c r="AD600" s="87"/>
    </row>
    <row r="601" ht="15.75" customHeight="1">
      <c r="A601" s="89"/>
      <c r="AD601" s="87"/>
    </row>
    <row r="602" ht="15.75" customHeight="1">
      <c r="A602" s="89"/>
      <c r="AD602" s="87"/>
    </row>
    <row r="603" ht="15.75" customHeight="1">
      <c r="A603" s="89"/>
      <c r="AD603" s="87"/>
    </row>
    <row r="604" ht="15.75" customHeight="1">
      <c r="A604" s="89"/>
      <c r="AD604" s="87"/>
    </row>
    <row r="605" ht="15.75" customHeight="1">
      <c r="A605" s="89"/>
      <c r="AD605" s="87"/>
    </row>
    <row r="606" ht="15.75" customHeight="1">
      <c r="A606" s="89"/>
      <c r="AD606" s="87"/>
    </row>
    <row r="607" ht="15.75" customHeight="1">
      <c r="A607" s="89"/>
      <c r="AD607" s="87"/>
    </row>
    <row r="608" ht="15.75" customHeight="1">
      <c r="A608" s="89"/>
      <c r="AD608" s="87"/>
    </row>
    <row r="609" ht="15.75" customHeight="1">
      <c r="A609" s="89"/>
      <c r="AD609" s="87"/>
    </row>
    <row r="610" ht="15.75" customHeight="1">
      <c r="A610" s="89"/>
      <c r="AD610" s="87"/>
    </row>
    <row r="611" ht="15.75" customHeight="1">
      <c r="A611" s="89"/>
      <c r="AD611" s="87"/>
    </row>
    <row r="612" ht="15.75" customHeight="1">
      <c r="A612" s="89"/>
      <c r="AD612" s="87"/>
    </row>
    <row r="613" ht="15.75" customHeight="1">
      <c r="A613" s="89"/>
      <c r="AD613" s="87"/>
    </row>
    <row r="614" ht="15.75" customHeight="1">
      <c r="A614" s="89"/>
      <c r="AD614" s="87"/>
    </row>
    <row r="615" ht="15.75" customHeight="1">
      <c r="A615" s="89"/>
      <c r="AD615" s="87"/>
    </row>
    <row r="616" ht="15.75" customHeight="1">
      <c r="A616" s="89"/>
      <c r="AD616" s="87"/>
    </row>
    <row r="617" ht="15.75" customHeight="1">
      <c r="A617" s="89"/>
      <c r="AD617" s="87"/>
    </row>
    <row r="618" ht="15.75" customHeight="1">
      <c r="A618" s="89"/>
      <c r="AD618" s="87"/>
    </row>
    <row r="619" ht="15.75" customHeight="1">
      <c r="A619" s="89"/>
      <c r="AD619" s="87"/>
    </row>
    <row r="620" ht="15.75" customHeight="1">
      <c r="A620" s="89"/>
      <c r="AD620" s="87"/>
    </row>
    <row r="621" ht="15.75" customHeight="1">
      <c r="A621" s="89"/>
      <c r="AD621" s="87"/>
    </row>
    <row r="622" ht="15.75" customHeight="1">
      <c r="A622" s="89"/>
      <c r="AD622" s="87"/>
    </row>
    <row r="623" ht="15.75" customHeight="1">
      <c r="A623" s="89"/>
      <c r="AD623" s="87"/>
    </row>
    <row r="624" ht="15.75" customHeight="1">
      <c r="A624" s="89"/>
      <c r="AD624" s="87"/>
    </row>
    <row r="625" ht="15.75" customHeight="1">
      <c r="A625" s="89"/>
      <c r="AD625" s="87"/>
    </row>
    <row r="626" ht="15.75" customHeight="1">
      <c r="A626" s="89"/>
      <c r="AD626" s="87"/>
    </row>
    <row r="627" ht="15.75" customHeight="1">
      <c r="A627" s="89"/>
      <c r="AD627" s="87"/>
    </row>
    <row r="628" ht="15.75" customHeight="1">
      <c r="A628" s="89"/>
      <c r="AD628" s="87"/>
    </row>
    <row r="629" ht="15.75" customHeight="1">
      <c r="A629" s="89"/>
      <c r="AD629" s="87"/>
    </row>
    <row r="630" ht="15.75" customHeight="1">
      <c r="A630" s="89"/>
      <c r="AD630" s="87"/>
    </row>
    <row r="631" ht="15.75" customHeight="1">
      <c r="A631" s="89"/>
      <c r="AD631" s="87"/>
    </row>
    <row r="632" ht="15.75" customHeight="1">
      <c r="A632" s="89"/>
      <c r="AD632" s="87"/>
    </row>
    <row r="633" ht="15.75" customHeight="1">
      <c r="A633" s="89"/>
      <c r="AD633" s="87"/>
    </row>
    <row r="634" ht="15.75" customHeight="1">
      <c r="A634" s="89"/>
      <c r="AD634" s="87"/>
    </row>
    <row r="635" ht="15.75" customHeight="1">
      <c r="A635" s="89"/>
      <c r="AD635" s="87"/>
    </row>
    <row r="636" ht="15.75" customHeight="1">
      <c r="A636" s="89"/>
      <c r="AD636" s="87"/>
    </row>
    <row r="637" ht="15.75" customHeight="1">
      <c r="A637" s="89"/>
      <c r="AD637" s="87"/>
    </row>
    <row r="638" ht="15.75" customHeight="1">
      <c r="A638" s="89"/>
      <c r="AD638" s="87"/>
    </row>
    <row r="639" ht="15.75" customHeight="1">
      <c r="A639" s="89"/>
      <c r="AD639" s="87"/>
    </row>
    <row r="640" ht="15.75" customHeight="1">
      <c r="A640" s="89"/>
      <c r="AD640" s="87"/>
    </row>
    <row r="641" ht="15.75" customHeight="1">
      <c r="A641" s="89"/>
      <c r="AD641" s="87"/>
    </row>
    <row r="642" ht="15.75" customHeight="1">
      <c r="A642" s="89"/>
      <c r="AD642" s="87"/>
    </row>
    <row r="643" ht="15.75" customHeight="1">
      <c r="A643" s="89"/>
      <c r="AD643" s="87"/>
    </row>
    <row r="644" ht="15.75" customHeight="1">
      <c r="A644" s="89"/>
      <c r="AD644" s="87"/>
    </row>
    <row r="645" ht="15.75" customHeight="1">
      <c r="A645" s="89"/>
      <c r="AD645" s="87"/>
    </row>
    <row r="646" ht="15.75" customHeight="1">
      <c r="A646" s="89"/>
      <c r="AD646" s="87"/>
    </row>
    <row r="647" ht="15.75" customHeight="1">
      <c r="A647" s="89"/>
      <c r="AD647" s="87"/>
    </row>
    <row r="648" ht="15.75" customHeight="1">
      <c r="A648" s="89"/>
      <c r="AD648" s="87"/>
    </row>
    <row r="649" ht="15.75" customHeight="1">
      <c r="A649" s="89"/>
      <c r="AD649" s="87"/>
    </row>
    <row r="650" ht="15.75" customHeight="1">
      <c r="A650" s="89"/>
      <c r="AD650" s="87"/>
    </row>
    <row r="651" ht="15.75" customHeight="1">
      <c r="A651" s="89"/>
      <c r="AD651" s="87"/>
    </row>
    <row r="652" ht="15.75" customHeight="1">
      <c r="A652" s="89"/>
      <c r="AD652" s="87"/>
    </row>
    <row r="653" ht="15.75" customHeight="1">
      <c r="A653" s="89"/>
      <c r="AD653" s="87"/>
    </row>
    <row r="654" ht="15.75" customHeight="1">
      <c r="A654" s="89"/>
      <c r="AD654" s="87"/>
    </row>
    <row r="655" ht="15.75" customHeight="1">
      <c r="A655" s="89"/>
      <c r="AD655" s="87"/>
    </row>
    <row r="656" ht="15.75" customHeight="1">
      <c r="A656" s="89"/>
      <c r="AD656" s="87"/>
    </row>
    <row r="657" ht="15.75" customHeight="1">
      <c r="A657" s="89"/>
      <c r="AD657" s="87"/>
    </row>
    <row r="658" ht="15.75" customHeight="1">
      <c r="A658" s="89"/>
      <c r="AD658" s="87"/>
    </row>
    <row r="659" ht="15.75" customHeight="1">
      <c r="A659" s="89"/>
      <c r="AD659" s="87"/>
    </row>
    <row r="660" ht="15.75" customHeight="1">
      <c r="A660" s="89"/>
      <c r="AD660" s="87"/>
    </row>
    <row r="661" ht="15.75" customHeight="1">
      <c r="A661" s="89"/>
      <c r="AD661" s="87"/>
    </row>
    <row r="662" ht="15.75" customHeight="1">
      <c r="A662" s="89"/>
      <c r="AD662" s="87"/>
    </row>
    <row r="663" ht="15.75" customHeight="1">
      <c r="A663" s="89"/>
      <c r="AD663" s="87"/>
    </row>
    <row r="664" ht="15.75" customHeight="1">
      <c r="A664" s="89"/>
      <c r="AD664" s="87"/>
    </row>
    <row r="665" ht="15.75" customHeight="1">
      <c r="A665" s="89"/>
      <c r="AD665" s="87"/>
    </row>
    <row r="666" ht="15.75" customHeight="1">
      <c r="A666" s="89"/>
      <c r="AD666" s="87"/>
    </row>
    <row r="667" ht="15.75" customHeight="1">
      <c r="A667" s="89"/>
      <c r="AD667" s="87"/>
    </row>
    <row r="668" ht="15.75" customHeight="1">
      <c r="A668" s="89"/>
      <c r="AD668" s="87"/>
    </row>
    <row r="669" ht="15.75" customHeight="1">
      <c r="A669" s="89"/>
      <c r="AD669" s="87"/>
    </row>
    <row r="670" ht="15.75" customHeight="1">
      <c r="A670" s="89"/>
      <c r="AD670" s="87"/>
    </row>
    <row r="671" ht="15.75" customHeight="1">
      <c r="A671" s="89"/>
      <c r="AD671" s="87"/>
    </row>
    <row r="672" ht="15.75" customHeight="1">
      <c r="A672" s="89"/>
      <c r="AD672" s="87"/>
    </row>
    <row r="673" ht="15.75" customHeight="1">
      <c r="A673" s="89"/>
      <c r="AD673" s="87"/>
    </row>
    <row r="674" ht="15.75" customHeight="1">
      <c r="A674" s="89"/>
      <c r="AD674" s="87"/>
    </row>
    <row r="675" ht="15.75" customHeight="1">
      <c r="A675" s="89"/>
      <c r="AD675" s="87"/>
    </row>
    <row r="676" ht="15.75" customHeight="1">
      <c r="A676" s="89"/>
      <c r="AD676" s="87"/>
    </row>
    <row r="677" ht="15.75" customHeight="1">
      <c r="A677" s="89"/>
      <c r="AD677" s="87"/>
    </row>
    <row r="678" ht="15.75" customHeight="1">
      <c r="A678" s="89"/>
      <c r="AD678" s="87"/>
    </row>
    <row r="679" ht="15.75" customHeight="1">
      <c r="A679" s="89"/>
      <c r="AD679" s="87"/>
    </row>
    <row r="680" ht="15.75" customHeight="1">
      <c r="A680" s="89"/>
      <c r="AD680" s="87"/>
    </row>
    <row r="681" ht="15.75" customHeight="1">
      <c r="A681" s="89"/>
      <c r="AD681" s="87"/>
    </row>
    <row r="682" ht="15.75" customHeight="1">
      <c r="A682" s="89"/>
      <c r="AD682" s="87"/>
    </row>
    <row r="683" ht="15.75" customHeight="1">
      <c r="A683" s="89"/>
      <c r="AD683" s="87"/>
    </row>
    <row r="684" ht="15.75" customHeight="1">
      <c r="A684" s="89"/>
      <c r="AD684" s="87"/>
    </row>
    <row r="685" ht="15.75" customHeight="1">
      <c r="A685" s="89"/>
      <c r="AD685" s="87"/>
    </row>
    <row r="686" ht="15.75" customHeight="1">
      <c r="A686" s="89"/>
      <c r="AD686" s="87"/>
    </row>
    <row r="687" ht="15.75" customHeight="1">
      <c r="A687" s="89"/>
      <c r="AD687" s="87"/>
    </row>
    <row r="688" ht="15.75" customHeight="1">
      <c r="A688" s="89"/>
      <c r="AD688" s="87"/>
    </row>
    <row r="689" ht="15.75" customHeight="1">
      <c r="A689" s="89"/>
      <c r="AD689" s="87"/>
    </row>
    <row r="690" ht="15.75" customHeight="1">
      <c r="A690" s="89"/>
      <c r="AD690" s="87"/>
    </row>
    <row r="691" ht="15.75" customHeight="1">
      <c r="A691" s="89"/>
      <c r="AD691" s="87"/>
    </row>
    <row r="692" ht="15.75" customHeight="1">
      <c r="A692" s="89"/>
      <c r="AD692" s="87"/>
    </row>
    <row r="693" ht="15.75" customHeight="1">
      <c r="A693" s="89"/>
      <c r="AD693" s="87"/>
    </row>
    <row r="694" ht="15.75" customHeight="1">
      <c r="A694" s="89"/>
      <c r="AD694" s="87"/>
    </row>
    <row r="695" ht="15.75" customHeight="1">
      <c r="A695" s="89"/>
      <c r="AD695" s="87"/>
    </row>
    <row r="696" ht="15.75" customHeight="1">
      <c r="A696" s="89"/>
      <c r="AD696" s="87"/>
    </row>
    <row r="697" ht="15.75" customHeight="1">
      <c r="A697" s="89"/>
      <c r="AD697" s="87"/>
    </row>
    <row r="698" ht="15.75" customHeight="1">
      <c r="A698" s="89"/>
      <c r="AD698" s="87"/>
    </row>
    <row r="699" ht="15.75" customHeight="1">
      <c r="A699" s="89"/>
      <c r="AD699" s="87"/>
    </row>
    <row r="700" ht="15.75" customHeight="1">
      <c r="A700" s="89"/>
      <c r="AD700" s="87"/>
    </row>
    <row r="701" ht="15.75" customHeight="1">
      <c r="A701" s="89"/>
      <c r="AD701" s="87"/>
    </row>
    <row r="702" ht="15.75" customHeight="1">
      <c r="A702" s="89"/>
      <c r="AD702" s="87"/>
    </row>
    <row r="703" ht="15.75" customHeight="1">
      <c r="A703" s="89"/>
      <c r="AD703" s="87"/>
    </row>
    <row r="704" ht="15.75" customHeight="1">
      <c r="A704" s="89"/>
      <c r="AD704" s="87"/>
    </row>
    <row r="705" ht="15.75" customHeight="1">
      <c r="A705" s="89"/>
      <c r="AD705" s="87"/>
    </row>
    <row r="706" ht="15.75" customHeight="1">
      <c r="A706" s="89"/>
      <c r="AD706" s="87"/>
    </row>
    <row r="707" ht="15.75" customHeight="1">
      <c r="A707" s="89"/>
      <c r="AD707" s="87"/>
    </row>
    <row r="708" ht="15.75" customHeight="1">
      <c r="A708" s="89"/>
      <c r="AD708" s="87"/>
    </row>
    <row r="709" ht="15.75" customHeight="1">
      <c r="A709" s="89"/>
      <c r="AD709" s="87"/>
    </row>
    <row r="710" ht="15.75" customHeight="1">
      <c r="A710" s="89"/>
      <c r="AD710" s="87"/>
    </row>
    <row r="711" ht="15.75" customHeight="1">
      <c r="A711" s="89"/>
      <c r="AD711" s="87"/>
    </row>
    <row r="712" ht="15.75" customHeight="1">
      <c r="A712" s="89"/>
      <c r="AD712" s="87"/>
    </row>
    <row r="713" ht="15.75" customHeight="1">
      <c r="A713" s="89"/>
      <c r="AD713" s="87"/>
    </row>
    <row r="714" ht="15.75" customHeight="1">
      <c r="A714" s="89"/>
      <c r="AD714" s="87"/>
    </row>
    <row r="715" ht="15.75" customHeight="1">
      <c r="A715" s="89"/>
      <c r="AD715" s="87"/>
    </row>
    <row r="716" ht="15.75" customHeight="1">
      <c r="A716" s="89"/>
      <c r="AD716" s="87"/>
    </row>
    <row r="717" ht="15.75" customHeight="1">
      <c r="A717" s="89"/>
      <c r="AD717" s="87"/>
    </row>
    <row r="718" ht="15.75" customHeight="1">
      <c r="A718" s="89"/>
      <c r="AD718" s="87"/>
    </row>
    <row r="719" ht="15.75" customHeight="1">
      <c r="A719" s="89"/>
      <c r="AD719" s="87"/>
    </row>
    <row r="720" ht="15.75" customHeight="1">
      <c r="A720" s="89"/>
      <c r="AD720" s="87"/>
    </row>
    <row r="721" ht="15.75" customHeight="1">
      <c r="A721" s="89"/>
      <c r="AD721" s="87"/>
    </row>
    <row r="722" ht="15.75" customHeight="1">
      <c r="A722" s="89"/>
      <c r="AD722" s="87"/>
    </row>
    <row r="723" ht="15.75" customHeight="1">
      <c r="A723" s="89"/>
      <c r="AD723" s="87"/>
    </row>
    <row r="724" ht="15.75" customHeight="1">
      <c r="A724" s="89"/>
      <c r="AD724" s="87"/>
    </row>
    <row r="725" ht="15.75" customHeight="1">
      <c r="A725" s="89"/>
      <c r="AD725" s="87"/>
    </row>
    <row r="726" ht="15.75" customHeight="1">
      <c r="A726" s="89"/>
      <c r="AD726" s="87"/>
    </row>
    <row r="727" ht="15.75" customHeight="1">
      <c r="A727" s="89"/>
      <c r="AD727" s="87"/>
    </row>
    <row r="728" ht="15.75" customHeight="1">
      <c r="A728" s="89"/>
      <c r="AD728" s="87"/>
    </row>
    <row r="729" ht="15.75" customHeight="1">
      <c r="A729" s="89"/>
      <c r="AD729" s="87"/>
    </row>
    <row r="730" ht="15.75" customHeight="1">
      <c r="A730" s="89"/>
      <c r="AD730" s="87"/>
    </row>
    <row r="731" ht="15.75" customHeight="1">
      <c r="A731" s="89"/>
      <c r="AD731" s="87"/>
    </row>
    <row r="732" ht="15.75" customHeight="1">
      <c r="A732" s="89"/>
      <c r="AD732" s="87"/>
    </row>
    <row r="733" ht="15.75" customHeight="1">
      <c r="A733" s="89"/>
      <c r="AD733" s="87"/>
    </row>
    <row r="734" ht="15.75" customHeight="1">
      <c r="A734" s="89"/>
      <c r="AD734" s="87"/>
    </row>
    <row r="735" ht="15.75" customHeight="1">
      <c r="A735" s="89"/>
      <c r="AD735" s="87"/>
    </row>
    <row r="736" ht="15.75" customHeight="1">
      <c r="A736" s="89"/>
      <c r="AD736" s="87"/>
    </row>
    <row r="737" ht="15.75" customHeight="1">
      <c r="A737" s="89"/>
      <c r="AD737" s="87"/>
    </row>
    <row r="738" ht="15.75" customHeight="1">
      <c r="A738" s="89"/>
      <c r="AD738" s="87"/>
    </row>
    <row r="739" ht="15.75" customHeight="1">
      <c r="A739" s="89"/>
      <c r="AD739" s="87"/>
    </row>
    <row r="740" ht="15.75" customHeight="1">
      <c r="A740" s="89"/>
      <c r="AD740" s="87"/>
    </row>
    <row r="741" ht="15.75" customHeight="1">
      <c r="A741" s="89"/>
      <c r="AD741" s="87"/>
    </row>
    <row r="742" ht="15.75" customHeight="1">
      <c r="A742" s="89"/>
      <c r="AD742" s="87"/>
    </row>
    <row r="743" ht="15.75" customHeight="1">
      <c r="A743" s="89"/>
      <c r="AD743" s="87"/>
    </row>
    <row r="744" ht="15.75" customHeight="1">
      <c r="A744" s="89"/>
      <c r="AD744" s="87"/>
    </row>
    <row r="745" ht="15.75" customHeight="1">
      <c r="A745" s="89"/>
      <c r="AD745" s="87"/>
    </row>
    <row r="746" ht="15.75" customHeight="1">
      <c r="A746" s="89"/>
      <c r="AD746" s="87"/>
    </row>
    <row r="747" ht="15.75" customHeight="1">
      <c r="A747" s="89"/>
      <c r="AD747" s="87"/>
    </row>
    <row r="748" ht="15.75" customHeight="1">
      <c r="A748" s="89"/>
      <c r="AD748" s="87"/>
    </row>
    <row r="749" ht="15.75" customHeight="1">
      <c r="A749" s="89"/>
      <c r="AD749" s="87"/>
    </row>
    <row r="750" ht="15.75" customHeight="1">
      <c r="A750" s="89"/>
      <c r="AD750" s="87"/>
    </row>
    <row r="751" ht="15.75" customHeight="1">
      <c r="A751" s="89"/>
      <c r="AD751" s="87"/>
    </row>
    <row r="752" ht="15.75" customHeight="1">
      <c r="A752" s="89"/>
      <c r="AD752" s="87"/>
    </row>
    <row r="753" ht="15.75" customHeight="1">
      <c r="A753" s="89"/>
      <c r="AD753" s="87"/>
    </row>
    <row r="754" ht="15.75" customHeight="1">
      <c r="A754" s="89"/>
      <c r="AD754" s="87"/>
    </row>
    <row r="755" ht="15.75" customHeight="1">
      <c r="A755" s="89"/>
      <c r="AD755" s="87"/>
    </row>
    <row r="756" ht="15.75" customHeight="1">
      <c r="A756" s="89"/>
      <c r="AD756" s="87"/>
    </row>
    <row r="757" ht="15.75" customHeight="1">
      <c r="A757" s="89"/>
      <c r="AD757" s="87"/>
    </row>
    <row r="758" ht="15.75" customHeight="1">
      <c r="A758" s="89"/>
      <c r="AD758" s="87"/>
    </row>
    <row r="759" ht="15.75" customHeight="1">
      <c r="A759" s="89"/>
      <c r="AD759" s="87"/>
    </row>
    <row r="760" ht="15.75" customHeight="1">
      <c r="A760" s="89"/>
      <c r="AD760" s="87"/>
    </row>
    <row r="761" ht="15.75" customHeight="1">
      <c r="A761" s="89"/>
      <c r="AD761" s="87"/>
    </row>
    <row r="762" ht="15.75" customHeight="1">
      <c r="A762" s="89"/>
      <c r="AD762" s="87"/>
    </row>
    <row r="763" ht="15.75" customHeight="1">
      <c r="A763" s="89"/>
      <c r="AD763" s="87"/>
    </row>
    <row r="764" ht="15.75" customHeight="1">
      <c r="A764" s="89"/>
      <c r="AD764" s="87"/>
    </row>
    <row r="765" ht="15.75" customHeight="1">
      <c r="A765" s="89"/>
      <c r="AD765" s="87"/>
    </row>
    <row r="766" ht="15.75" customHeight="1">
      <c r="A766" s="89"/>
      <c r="AD766" s="87"/>
    </row>
    <row r="767" ht="15.75" customHeight="1">
      <c r="A767" s="89"/>
      <c r="AD767" s="87"/>
    </row>
    <row r="768" ht="15.75" customHeight="1">
      <c r="A768" s="89"/>
      <c r="AD768" s="87"/>
    </row>
    <row r="769" ht="15.75" customHeight="1">
      <c r="A769" s="89"/>
      <c r="AD769" s="87"/>
    </row>
    <row r="770" ht="15.75" customHeight="1">
      <c r="A770" s="89"/>
      <c r="AD770" s="87"/>
    </row>
    <row r="771" ht="15.75" customHeight="1">
      <c r="A771" s="89"/>
      <c r="AD771" s="87"/>
    </row>
    <row r="772" ht="15.75" customHeight="1">
      <c r="A772" s="89"/>
      <c r="AD772" s="87"/>
    </row>
    <row r="773" ht="15.75" customHeight="1">
      <c r="A773" s="89"/>
      <c r="AD773" s="87"/>
    </row>
    <row r="774" ht="15.75" customHeight="1">
      <c r="A774" s="89"/>
      <c r="AD774" s="87"/>
    </row>
    <row r="775" ht="15.75" customHeight="1">
      <c r="A775" s="89"/>
      <c r="AD775" s="87"/>
    </row>
    <row r="776" ht="15.75" customHeight="1">
      <c r="A776" s="89"/>
      <c r="AD776" s="87"/>
    </row>
    <row r="777" ht="15.75" customHeight="1">
      <c r="A777" s="89"/>
      <c r="AD777" s="87"/>
    </row>
    <row r="778" ht="15.75" customHeight="1">
      <c r="A778" s="89"/>
      <c r="AD778" s="87"/>
    </row>
    <row r="779" ht="15.75" customHeight="1">
      <c r="A779" s="89"/>
      <c r="AD779" s="87"/>
    </row>
    <row r="780" ht="15.75" customHeight="1">
      <c r="A780" s="89"/>
      <c r="AD780" s="87"/>
    </row>
    <row r="781" ht="15.75" customHeight="1">
      <c r="A781" s="89"/>
      <c r="AD781" s="87"/>
    </row>
    <row r="782" ht="15.75" customHeight="1">
      <c r="A782" s="89"/>
      <c r="AD782" s="87"/>
    </row>
    <row r="783" ht="15.75" customHeight="1">
      <c r="A783" s="89"/>
      <c r="AD783" s="87"/>
    </row>
    <row r="784" ht="15.75" customHeight="1">
      <c r="A784" s="89"/>
      <c r="AD784" s="87"/>
    </row>
    <row r="785" ht="15.75" customHeight="1">
      <c r="A785" s="89"/>
      <c r="AD785" s="87"/>
    </row>
    <row r="786" ht="15.75" customHeight="1">
      <c r="A786" s="89"/>
      <c r="AD786" s="87"/>
    </row>
    <row r="787" ht="15.75" customHeight="1">
      <c r="A787" s="89"/>
      <c r="AD787" s="87"/>
    </row>
    <row r="788" ht="15.75" customHeight="1">
      <c r="A788" s="89"/>
      <c r="AD788" s="87"/>
    </row>
    <row r="789" ht="15.75" customHeight="1">
      <c r="A789" s="89"/>
      <c r="AD789" s="87"/>
    </row>
    <row r="790" ht="15.75" customHeight="1">
      <c r="A790" s="89"/>
      <c r="AD790" s="87"/>
    </row>
    <row r="791" ht="15.75" customHeight="1">
      <c r="A791" s="89"/>
      <c r="AD791" s="87"/>
    </row>
    <row r="792" ht="15.75" customHeight="1">
      <c r="A792" s="89"/>
      <c r="AD792" s="87"/>
    </row>
    <row r="793" ht="15.75" customHeight="1">
      <c r="A793" s="89"/>
      <c r="AD793" s="87"/>
    </row>
    <row r="794" ht="15.75" customHeight="1">
      <c r="A794" s="89"/>
      <c r="AD794" s="87"/>
    </row>
    <row r="795" ht="15.75" customHeight="1">
      <c r="A795" s="89"/>
      <c r="AD795" s="87"/>
    </row>
    <row r="796" ht="15.75" customHeight="1">
      <c r="A796" s="89"/>
      <c r="AD796" s="87"/>
    </row>
    <row r="797" ht="15.75" customHeight="1">
      <c r="A797" s="89"/>
      <c r="AD797" s="87"/>
    </row>
    <row r="798" ht="15.75" customHeight="1">
      <c r="A798" s="89"/>
      <c r="AD798" s="87"/>
    </row>
    <row r="799" ht="15.75" customHeight="1">
      <c r="A799" s="89"/>
      <c r="AD799" s="87"/>
    </row>
    <row r="800" ht="15.75" customHeight="1">
      <c r="A800" s="89"/>
      <c r="AD800" s="87"/>
    </row>
    <row r="801" ht="15.75" customHeight="1">
      <c r="A801" s="89"/>
      <c r="AD801" s="87"/>
    </row>
    <row r="802" ht="15.75" customHeight="1">
      <c r="A802" s="89"/>
      <c r="AD802" s="87"/>
    </row>
    <row r="803" ht="15.75" customHeight="1">
      <c r="A803" s="89"/>
      <c r="AD803" s="87"/>
    </row>
    <row r="804" ht="15.75" customHeight="1">
      <c r="A804" s="89"/>
      <c r="AD804" s="87"/>
    </row>
    <row r="805" ht="15.75" customHeight="1">
      <c r="A805" s="89"/>
      <c r="AD805" s="87"/>
    </row>
    <row r="806" ht="15.75" customHeight="1">
      <c r="A806" s="89"/>
      <c r="AD806" s="87"/>
    </row>
    <row r="807" ht="15.75" customHeight="1">
      <c r="A807" s="89"/>
      <c r="AD807" s="87"/>
    </row>
    <row r="808" ht="15.75" customHeight="1">
      <c r="A808" s="89"/>
      <c r="AD808" s="87"/>
    </row>
    <row r="809" ht="15.75" customHeight="1">
      <c r="A809" s="89"/>
      <c r="AD809" s="87"/>
    </row>
    <row r="810" ht="15.75" customHeight="1">
      <c r="A810" s="89"/>
      <c r="AD810" s="87"/>
    </row>
    <row r="811" ht="15.75" customHeight="1">
      <c r="A811" s="89"/>
      <c r="AD811" s="87"/>
    </row>
    <row r="812" ht="15.75" customHeight="1">
      <c r="A812" s="89"/>
      <c r="AD812" s="87"/>
    </row>
    <row r="813" ht="15.75" customHeight="1">
      <c r="A813" s="89"/>
      <c r="AD813" s="87"/>
    </row>
    <row r="814" ht="15.75" customHeight="1">
      <c r="A814" s="89"/>
      <c r="AD814" s="87"/>
    </row>
    <row r="815" ht="15.75" customHeight="1">
      <c r="A815" s="89"/>
      <c r="AD815" s="87"/>
    </row>
    <row r="816" ht="15.75" customHeight="1">
      <c r="A816" s="89"/>
      <c r="AD816" s="87"/>
    </row>
    <row r="817" ht="15.75" customHeight="1">
      <c r="A817" s="89"/>
      <c r="AD817" s="87"/>
    </row>
    <row r="818" ht="15.75" customHeight="1">
      <c r="A818" s="89"/>
      <c r="AD818" s="87"/>
    </row>
    <row r="819" ht="15.75" customHeight="1">
      <c r="A819" s="89"/>
      <c r="AD819" s="87"/>
    </row>
    <row r="820" ht="15.75" customHeight="1">
      <c r="A820" s="89"/>
      <c r="AD820" s="87"/>
    </row>
    <row r="821" ht="15.75" customHeight="1">
      <c r="A821" s="89"/>
      <c r="AD821" s="87"/>
    </row>
    <row r="822" ht="15.75" customHeight="1">
      <c r="A822" s="89"/>
      <c r="AD822" s="87"/>
    </row>
    <row r="823" ht="15.75" customHeight="1">
      <c r="A823" s="89"/>
      <c r="AD823" s="87"/>
    </row>
    <row r="824" ht="15.75" customHeight="1">
      <c r="A824" s="89"/>
      <c r="AD824" s="87"/>
    </row>
    <row r="825" ht="15.75" customHeight="1">
      <c r="A825" s="89"/>
      <c r="AD825" s="87"/>
    </row>
    <row r="826" ht="15.75" customHeight="1">
      <c r="A826" s="89"/>
      <c r="AD826" s="87"/>
    </row>
    <row r="827" ht="15.75" customHeight="1">
      <c r="A827" s="89"/>
      <c r="AD827" s="87"/>
    </row>
    <row r="828" ht="15.75" customHeight="1">
      <c r="A828" s="89"/>
      <c r="AD828" s="87"/>
    </row>
    <row r="829" ht="15.75" customHeight="1">
      <c r="A829" s="89"/>
      <c r="AD829" s="87"/>
    </row>
    <row r="830" ht="15.75" customHeight="1">
      <c r="A830" s="89"/>
      <c r="AD830" s="87"/>
    </row>
    <row r="831" ht="15.75" customHeight="1">
      <c r="A831" s="89"/>
      <c r="AD831" s="87"/>
    </row>
    <row r="832" ht="15.75" customHeight="1">
      <c r="A832" s="89"/>
      <c r="AD832" s="87"/>
    </row>
    <row r="833" ht="15.75" customHeight="1">
      <c r="A833" s="89"/>
      <c r="AD833" s="87"/>
    </row>
    <row r="834" ht="15.75" customHeight="1">
      <c r="A834" s="89"/>
      <c r="AD834" s="87"/>
    </row>
    <row r="835" ht="15.75" customHeight="1">
      <c r="A835" s="89"/>
      <c r="AD835" s="87"/>
    </row>
    <row r="836" ht="15.75" customHeight="1">
      <c r="A836" s="89"/>
      <c r="AD836" s="87"/>
    </row>
    <row r="837" ht="15.75" customHeight="1">
      <c r="A837" s="89"/>
      <c r="AD837" s="87"/>
    </row>
    <row r="838" ht="15.75" customHeight="1">
      <c r="A838" s="89"/>
      <c r="AD838" s="87"/>
    </row>
    <row r="839" ht="15.75" customHeight="1">
      <c r="A839" s="89"/>
      <c r="AD839" s="87"/>
    </row>
    <row r="840" ht="15.75" customHeight="1">
      <c r="A840" s="89"/>
      <c r="AD840" s="87"/>
    </row>
    <row r="841" ht="15.75" customHeight="1">
      <c r="A841" s="89"/>
      <c r="AD841" s="87"/>
    </row>
    <row r="842" ht="15.75" customHeight="1">
      <c r="A842" s="89"/>
      <c r="AD842" s="87"/>
    </row>
    <row r="843" ht="15.75" customHeight="1">
      <c r="A843" s="89"/>
      <c r="AD843" s="87"/>
    </row>
    <row r="844" ht="15.75" customHeight="1">
      <c r="A844" s="89"/>
      <c r="AD844" s="87"/>
    </row>
    <row r="845" ht="15.75" customHeight="1">
      <c r="A845" s="89"/>
      <c r="AD845" s="87"/>
    </row>
    <row r="846" ht="15.75" customHeight="1">
      <c r="A846" s="89"/>
      <c r="AD846" s="87"/>
    </row>
    <row r="847" ht="15.75" customHeight="1">
      <c r="A847" s="89"/>
      <c r="AD847" s="87"/>
    </row>
    <row r="848" ht="15.75" customHeight="1">
      <c r="A848" s="89"/>
      <c r="AD848" s="87"/>
    </row>
    <row r="849" ht="15.75" customHeight="1">
      <c r="A849" s="89"/>
      <c r="AD849" s="87"/>
    </row>
    <row r="850" ht="15.75" customHeight="1">
      <c r="A850" s="89"/>
      <c r="AD850" s="87"/>
    </row>
    <row r="851" ht="15.75" customHeight="1">
      <c r="A851" s="89"/>
      <c r="AD851" s="87"/>
    </row>
    <row r="852" ht="15.75" customHeight="1">
      <c r="A852" s="89"/>
      <c r="AD852" s="87"/>
    </row>
    <row r="853" ht="15.75" customHeight="1">
      <c r="A853" s="89"/>
      <c r="AD853" s="87"/>
    </row>
    <row r="854" ht="15.75" customHeight="1">
      <c r="A854" s="89"/>
      <c r="AD854" s="87"/>
    </row>
    <row r="855" ht="15.75" customHeight="1">
      <c r="A855" s="89"/>
      <c r="AD855" s="87"/>
    </row>
    <row r="856" ht="15.75" customHeight="1">
      <c r="A856" s="89"/>
      <c r="AD856" s="87"/>
    </row>
    <row r="857" ht="15.75" customHeight="1">
      <c r="A857" s="89"/>
      <c r="AD857" s="87"/>
    </row>
    <row r="858" ht="15.75" customHeight="1">
      <c r="A858" s="89"/>
      <c r="AD858" s="87"/>
    </row>
    <row r="859" ht="15.75" customHeight="1">
      <c r="A859" s="89"/>
      <c r="AD859" s="87"/>
    </row>
    <row r="860" ht="15.75" customHeight="1">
      <c r="A860" s="89"/>
      <c r="AD860" s="87"/>
    </row>
    <row r="861" ht="15.75" customHeight="1">
      <c r="A861" s="89"/>
      <c r="AD861" s="87"/>
    </row>
    <row r="862" ht="15.75" customHeight="1">
      <c r="A862" s="89"/>
      <c r="AD862" s="87"/>
    </row>
    <row r="863" ht="15.75" customHeight="1">
      <c r="A863" s="89"/>
      <c r="AD863" s="87"/>
    </row>
    <row r="864" ht="15.75" customHeight="1">
      <c r="A864" s="89"/>
      <c r="AD864" s="87"/>
    </row>
    <row r="865" ht="15.75" customHeight="1">
      <c r="A865" s="89"/>
      <c r="AD865" s="87"/>
    </row>
    <row r="866" ht="15.75" customHeight="1">
      <c r="A866" s="89"/>
      <c r="AD866" s="87"/>
    </row>
    <row r="867" ht="15.75" customHeight="1">
      <c r="A867" s="89"/>
      <c r="AD867" s="87"/>
    </row>
    <row r="868" ht="15.75" customHeight="1">
      <c r="A868" s="89"/>
      <c r="AD868" s="87"/>
    </row>
    <row r="869" ht="15.75" customHeight="1">
      <c r="A869" s="89"/>
      <c r="AD869" s="87"/>
    </row>
    <row r="870" ht="15.75" customHeight="1">
      <c r="A870" s="89"/>
      <c r="AD870" s="87"/>
    </row>
    <row r="871" ht="15.75" customHeight="1">
      <c r="A871" s="89"/>
      <c r="AD871" s="87"/>
    </row>
    <row r="872" ht="15.75" customHeight="1">
      <c r="A872" s="89"/>
      <c r="AD872" s="87"/>
    </row>
    <row r="873" ht="15.75" customHeight="1">
      <c r="A873" s="89"/>
      <c r="AD873" s="87"/>
    </row>
    <row r="874" ht="15.75" customHeight="1">
      <c r="A874" s="89"/>
      <c r="AD874" s="87"/>
    </row>
    <row r="875" ht="15.75" customHeight="1">
      <c r="A875" s="89"/>
      <c r="AD875" s="87"/>
    </row>
    <row r="876" ht="15.75" customHeight="1">
      <c r="A876" s="89"/>
      <c r="AD876" s="87"/>
    </row>
    <row r="877" ht="15.75" customHeight="1">
      <c r="A877" s="89"/>
      <c r="AD877" s="87"/>
    </row>
    <row r="878" ht="15.75" customHeight="1">
      <c r="A878" s="89"/>
      <c r="AD878" s="87"/>
    </row>
    <row r="879" ht="15.75" customHeight="1">
      <c r="A879" s="89"/>
      <c r="AD879" s="87"/>
    </row>
    <row r="880" ht="15.75" customHeight="1">
      <c r="A880" s="89"/>
      <c r="AD880" s="87"/>
    </row>
    <row r="881" ht="15.75" customHeight="1">
      <c r="A881" s="89"/>
      <c r="AD881" s="87"/>
    </row>
    <row r="882" ht="15.75" customHeight="1">
      <c r="A882" s="89"/>
      <c r="AD882" s="87"/>
    </row>
    <row r="883" ht="15.75" customHeight="1">
      <c r="A883" s="89"/>
      <c r="AD883" s="87"/>
    </row>
    <row r="884" ht="15.75" customHeight="1">
      <c r="A884" s="89"/>
      <c r="AD884" s="87"/>
    </row>
    <row r="885" ht="15.75" customHeight="1">
      <c r="A885" s="89"/>
      <c r="AD885" s="87"/>
    </row>
    <row r="886" ht="15.75" customHeight="1">
      <c r="A886" s="89"/>
      <c r="AD886" s="87"/>
    </row>
    <row r="887" ht="15.75" customHeight="1">
      <c r="A887" s="89"/>
      <c r="AD887" s="87"/>
    </row>
    <row r="888" ht="15.75" customHeight="1">
      <c r="A888" s="89"/>
      <c r="AD888" s="87"/>
    </row>
    <row r="889" ht="15.75" customHeight="1">
      <c r="A889" s="89"/>
      <c r="AD889" s="87"/>
    </row>
    <row r="890" ht="15.75" customHeight="1">
      <c r="A890" s="89"/>
      <c r="AD890" s="87"/>
    </row>
    <row r="891" ht="15.75" customHeight="1">
      <c r="A891" s="89"/>
      <c r="AD891" s="87"/>
    </row>
    <row r="892" ht="15.75" customHeight="1">
      <c r="A892" s="89"/>
      <c r="AD892" s="87"/>
    </row>
    <row r="893" ht="15.75" customHeight="1">
      <c r="A893" s="89"/>
      <c r="AD893" s="87"/>
    </row>
    <row r="894" ht="15.75" customHeight="1">
      <c r="A894" s="89"/>
      <c r="AD894" s="87"/>
    </row>
    <row r="895" ht="15.75" customHeight="1">
      <c r="A895" s="89"/>
      <c r="AD895" s="87"/>
    </row>
    <row r="896" ht="15.75" customHeight="1">
      <c r="A896" s="89"/>
      <c r="AD896" s="87"/>
    </row>
    <row r="897" ht="15.75" customHeight="1">
      <c r="A897" s="89"/>
      <c r="AD897" s="87"/>
    </row>
    <row r="898" ht="15.75" customHeight="1">
      <c r="A898" s="89"/>
      <c r="AD898" s="87"/>
    </row>
    <row r="899" ht="15.75" customHeight="1">
      <c r="A899" s="89"/>
      <c r="AD899" s="87"/>
    </row>
    <row r="900" ht="15.75" customHeight="1">
      <c r="A900" s="89"/>
      <c r="AD900" s="87"/>
    </row>
    <row r="901" ht="15.75" customHeight="1">
      <c r="A901" s="89"/>
      <c r="AD901" s="87"/>
    </row>
    <row r="902" ht="15.75" customHeight="1">
      <c r="A902" s="89"/>
      <c r="AD902" s="87"/>
    </row>
    <row r="903" ht="15.75" customHeight="1">
      <c r="A903" s="89"/>
      <c r="AD903" s="87"/>
    </row>
    <row r="904" ht="15.75" customHeight="1">
      <c r="A904" s="89"/>
      <c r="AD904" s="87"/>
    </row>
    <row r="905" ht="15.75" customHeight="1">
      <c r="A905" s="89"/>
      <c r="AD905" s="87"/>
    </row>
    <row r="906" ht="15.75" customHeight="1">
      <c r="A906" s="89"/>
      <c r="AD906" s="87"/>
    </row>
    <row r="907" ht="15.75" customHeight="1">
      <c r="A907" s="89"/>
      <c r="AD907" s="87"/>
    </row>
    <row r="908" ht="15.75" customHeight="1">
      <c r="A908" s="89"/>
      <c r="AD908" s="87"/>
    </row>
    <row r="909" ht="15.75" customHeight="1">
      <c r="A909" s="89"/>
      <c r="AD909" s="87"/>
    </row>
    <row r="910" ht="15.75" customHeight="1">
      <c r="A910" s="89"/>
      <c r="AD910" s="87"/>
    </row>
    <row r="911" ht="15.75" customHeight="1">
      <c r="A911" s="89"/>
      <c r="AD911" s="87"/>
    </row>
    <row r="912" ht="15.75" customHeight="1">
      <c r="A912" s="89"/>
      <c r="AD912" s="87"/>
    </row>
    <row r="913" ht="15.75" customHeight="1">
      <c r="A913" s="89"/>
      <c r="AD913" s="87"/>
    </row>
    <row r="914" ht="15.75" customHeight="1">
      <c r="A914" s="89"/>
      <c r="AD914" s="87"/>
    </row>
    <row r="915" ht="15.75" customHeight="1">
      <c r="A915" s="89"/>
      <c r="AD915" s="87"/>
    </row>
    <row r="916" ht="15.75" customHeight="1">
      <c r="A916" s="89"/>
      <c r="AD916" s="87"/>
    </row>
    <row r="917" ht="15.75" customHeight="1">
      <c r="A917" s="89"/>
      <c r="AD917" s="87"/>
    </row>
    <row r="918" ht="15.75" customHeight="1">
      <c r="A918" s="89"/>
      <c r="AD918" s="87"/>
    </row>
    <row r="919" ht="15.75" customHeight="1">
      <c r="A919" s="89"/>
      <c r="AD919" s="87"/>
    </row>
    <row r="920" ht="15.75" customHeight="1">
      <c r="A920" s="89"/>
      <c r="AD920" s="87"/>
    </row>
    <row r="921" ht="15.75" customHeight="1">
      <c r="A921" s="89"/>
      <c r="AD921" s="87"/>
    </row>
    <row r="922" ht="15.75" customHeight="1">
      <c r="A922" s="89"/>
      <c r="AD922" s="87"/>
    </row>
    <row r="923" ht="15.75" customHeight="1">
      <c r="A923" s="89"/>
      <c r="AD923" s="87"/>
    </row>
    <row r="924" ht="15.75" customHeight="1">
      <c r="A924" s="89"/>
      <c r="AD924" s="87"/>
    </row>
    <row r="925" ht="15.75" customHeight="1">
      <c r="A925" s="89"/>
      <c r="AD925" s="87"/>
    </row>
    <row r="926" ht="15.75" customHeight="1">
      <c r="A926" s="89"/>
      <c r="AD926" s="87"/>
    </row>
    <row r="927" ht="15.75" customHeight="1">
      <c r="A927" s="89"/>
      <c r="AD927" s="87"/>
    </row>
    <row r="928" ht="15.75" customHeight="1">
      <c r="A928" s="89"/>
      <c r="AD928" s="87"/>
    </row>
    <row r="929" ht="15.75" customHeight="1">
      <c r="A929" s="89"/>
      <c r="AD929" s="87"/>
    </row>
    <row r="930" ht="15.75" customHeight="1">
      <c r="A930" s="89"/>
      <c r="AD930" s="87"/>
    </row>
    <row r="931" ht="15.75" customHeight="1">
      <c r="A931" s="89"/>
      <c r="AD931" s="87"/>
    </row>
    <row r="932" ht="15.75" customHeight="1">
      <c r="A932" s="89"/>
      <c r="AD932" s="87"/>
    </row>
    <row r="933" ht="15.75" customHeight="1">
      <c r="A933" s="89"/>
      <c r="AD933" s="87"/>
    </row>
    <row r="934" ht="15.75" customHeight="1">
      <c r="A934" s="89"/>
      <c r="AD934" s="87"/>
    </row>
    <row r="935" ht="15.75" customHeight="1">
      <c r="A935" s="89"/>
      <c r="AD935" s="87"/>
    </row>
    <row r="936" ht="15.75" customHeight="1">
      <c r="A936" s="89"/>
      <c r="AD936" s="87"/>
    </row>
    <row r="937" ht="15.75" customHeight="1">
      <c r="A937" s="89"/>
      <c r="AD937" s="87"/>
    </row>
    <row r="938" ht="15.75" customHeight="1">
      <c r="A938" s="89"/>
      <c r="AD938" s="87"/>
    </row>
    <row r="939" ht="15.75" customHeight="1">
      <c r="A939" s="89"/>
      <c r="AD939" s="87"/>
    </row>
    <row r="940" ht="15.75" customHeight="1">
      <c r="A940" s="89"/>
      <c r="AD940" s="87"/>
    </row>
    <row r="941" ht="15.75" customHeight="1">
      <c r="A941" s="89"/>
      <c r="AD941" s="87"/>
    </row>
    <row r="942" ht="15.75" customHeight="1">
      <c r="A942" s="89"/>
      <c r="AD942" s="87"/>
    </row>
    <row r="943" ht="15.75" customHeight="1">
      <c r="A943" s="89"/>
      <c r="AD943" s="87"/>
    </row>
    <row r="944" ht="15.75" customHeight="1">
      <c r="A944" s="89"/>
      <c r="AD944" s="87"/>
    </row>
    <row r="945" ht="15.75" customHeight="1">
      <c r="A945" s="89"/>
      <c r="AD945" s="87"/>
    </row>
    <row r="946" ht="15.75" customHeight="1">
      <c r="A946" s="89"/>
      <c r="AD946" s="87"/>
    </row>
    <row r="947" ht="15.75" customHeight="1">
      <c r="A947" s="89"/>
      <c r="AD947" s="87"/>
    </row>
    <row r="948" ht="15.75" customHeight="1">
      <c r="A948" s="89"/>
      <c r="AD948" s="87"/>
    </row>
    <row r="949" ht="15.75" customHeight="1">
      <c r="A949" s="89"/>
      <c r="AD949" s="87"/>
    </row>
    <row r="950" ht="15.75" customHeight="1">
      <c r="A950" s="89"/>
      <c r="AD950" s="87"/>
    </row>
    <row r="951" ht="15.75" customHeight="1">
      <c r="A951" s="89"/>
      <c r="AD951" s="87"/>
    </row>
    <row r="952" ht="15.75" customHeight="1">
      <c r="A952" s="89"/>
      <c r="AD952" s="87"/>
    </row>
    <row r="953" ht="15.75" customHeight="1">
      <c r="A953" s="89"/>
      <c r="AD953" s="87"/>
    </row>
    <row r="954" ht="15.75" customHeight="1">
      <c r="A954" s="89"/>
      <c r="AD954" s="87"/>
    </row>
    <row r="955" ht="15.75" customHeight="1">
      <c r="A955" s="89"/>
      <c r="AD955" s="87"/>
    </row>
    <row r="956" ht="15.75" customHeight="1">
      <c r="A956" s="89"/>
      <c r="AD956" s="87"/>
    </row>
    <row r="957" ht="15.75" customHeight="1">
      <c r="A957" s="89"/>
      <c r="AD957" s="87"/>
    </row>
    <row r="958" ht="15.75" customHeight="1">
      <c r="A958" s="89"/>
      <c r="AD958" s="87"/>
    </row>
    <row r="959" ht="15.75" customHeight="1">
      <c r="A959" s="89"/>
      <c r="AD959" s="87"/>
    </row>
    <row r="960" ht="15.75" customHeight="1">
      <c r="A960" s="89"/>
      <c r="AD960" s="87"/>
    </row>
    <row r="961" ht="15.75" customHeight="1">
      <c r="A961" s="89"/>
      <c r="AD961" s="87"/>
    </row>
    <row r="962" ht="15.75" customHeight="1">
      <c r="A962" s="89"/>
      <c r="AD962" s="87"/>
    </row>
    <row r="963" ht="15.75" customHeight="1">
      <c r="A963" s="89"/>
      <c r="AD963" s="87"/>
    </row>
    <row r="964" ht="15.75" customHeight="1">
      <c r="A964" s="89"/>
      <c r="AD964" s="87"/>
    </row>
    <row r="965" ht="15.75" customHeight="1">
      <c r="A965" s="89"/>
      <c r="AD965" s="87"/>
    </row>
    <row r="966" ht="15.75" customHeight="1">
      <c r="A966" s="89"/>
      <c r="AD966" s="87"/>
    </row>
    <row r="967" ht="15.75" customHeight="1">
      <c r="A967" s="89"/>
      <c r="AD967" s="87"/>
    </row>
    <row r="968" ht="15.75" customHeight="1">
      <c r="A968" s="89"/>
      <c r="AD968" s="87"/>
    </row>
    <row r="969" ht="15.75" customHeight="1">
      <c r="A969" s="89"/>
      <c r="AD969" s="87"/>
    </row>
    <row r="970" ht="15.75" customHeight="1">
      <c r="A970" s="89"/>
      <c r="AD970" s="87"/>
    </row>
    <row r="971" ht="15.75" customHeight="1">
      <c r="A971" s="89"/>
      <c r="AD971" s="87"/>
    </row>
    <row r="972" ht="15.75" customHeight="1">
      <c r="A972" s="89"/>
      <c r="AD972" s="87"/>
    </row>
    <row r="973" ht="15.75" customHeight="1">
      <c r="A973" s="89"/>
      <c r="AD973" s="87"/>
    </row>
    <row r="974" ht="15.75" customHeight="1">
      <c r="A974" s="89"/>
      <c r="AD974" s="87"/>
    </row>
    <row r="975" ht="15.75" customHeight="1">
      <c r="A975" s="89"/>
      <c r="AD975" s="87"/>
    </row>
    <row r="976" ht="15.75" customHeight="1">
      <c r="A976" s="89"/>
      <c r="AD976" s="87"/>
    </row>
    <row r="977" ht="15.75" customHeight="1">
      <c r="A977" s="89"/>
      <c r="AD977" s="87"/>
    </row>
    <row r="978" ht="15.75" customHeight="1">
      <c r="A978" s="89"/>
      <c r="AD978" s="87"/>
    </row>
    <row r="979" ht="15.75" customHeight="1">
      <c r="A979" s="89"/>
      <c r="AD979" s="87"/>
    </row>
    <row r="980" ht="15.75" customHeight="1">
      <c r="A980" s="89"/>
      <c r="AD980" s="87"/>
    </row>
    <row r="981" ht="15.75" customHeight="1">
      <c r="A981" s="89"/>
      <c r="AD981" s="87"/>
    </row>
    <row r="982" ht="15.75" customHeight="1">
      <c r="A982" s="89"/>
      <c r="AD982" s="87"/>
    </row>
    <row r="983" ht="15.75" customHeight="1">
      <c r="A983" s="89"/>
      <c r="AD983" s="87"/>
    </row>
    <row r="984" ht="15.75" customHeight="1">
      <c r="A984" s="89"/>
      <c r="AD984" s="87"/>
    </row>
    <row r="985" ht="15.75" customHeight="1">
      <c r="A985" s="89"/>
      <c r="AD985" s="87"/>
    </row>
    <row r="986" ht="15.75" customHeight="1">
      <c r="A986" s="89"/>
      <c r="AD986" s="87"/>
    </row>
    <row r="987" ht="15.75" customHeight="1">
      <c r="A987" s="89"/>
      <c r="AD987" s="87"/>
    </row>
    <row r="988" ht="15.75" customHeight="1">
      <c r="A988" s="89"/>
      <c r="AD988" s="87"/>
    </row>
    <row r="989" ht="15.75" customHeight="1">
      <c r="A989" s="89"/>
      <c r="AD989" s="87"/>
    </row>
    <row r="990" ht="15.75" customHeight="1">
      <c r="A990" s="89"/>
      <c r="AD990" s="87"/>
    </row>
    <row r="991" ht="15.75" customHeight="1">
      <c r="A991" s="89"/>
      <c r="AD991" s="87"/>
    </row>
    <row r="992" ht="15.75" customHeight="1">
      <c r="A992" s="89"/>
      <c r="AD992" s="87"/>
    </row>
    <row r="993" ht="15.75" customHeight="1">
      <c r="A993" s="89"/>
      <c r="AD993" s="87"/>
    </row>
    <row r="994" ht="15.75" customHeight="1">
      <c r="A994" s="89"/>
      <c r="AD994" s="87"/>
    </row>
    <row r="995" ht="15.75" customHeight="1">
      <c r="A995" s="89"/>
      <c r="AD995" s="87"/>
    </row>
    <row r="996" ht="15.75" customHeight="1">
      <c r="A996" s="89"/>
      <c r="AD996" s="87"/>
    </row>
    <row r="997" ht="15.75" customHeight="1">
      <c r="A997" s="89"/>
      <c r="AD997" s="87"/>
    </row>
    <row r="998" ht="15.75" customHeight="1">
      <c r="A998" s="89"/>
      <c r="AD998" s="87"/>
    </row>
    <row r="999" ht="15.75" customHeight="1">
      <c r="A999" s="89"/>
      <c r="AD999" s="87"/>
    </row>
    <row r="1000" ht="15.75" customHeight="1">
      <c r="A1000" s="90"/>
      <c r="AD1000" s="8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8.0"/>
    <col customWidth="1" min="2" max="34" width="14.43"/>
    <col customWidth="1" min="35" max="35" width="1.71"/>
    <col customWidth="1" min="36" max="37" width="14.43"/>
    <col customWidth="1" min="41" max="42" width="14.43"/>
    <col customWidth="1" min="44" max="45" width="14.43"/>
    <col customWidth="1" min="52" max="53" width="14.43"/>
    <col customWidth="1" min="55" max="56" width="14.43"/>
  </cols>
  <sheetData>
    <row r="1" ht="15.75" customHeight="1">
      <c r="A1" s="91"/>
      <c r="B1" s="92">
        <f t="shared" ref="B1:AC1" si="1">(C2-D3-E4-F5-G6)</f>
        <v>32</v>
      </c>
      <c r="C1" s="92">
        <f t="shared" si="1"/>
        <v>64</v>
      </c>
      <c r="D1" s="92">
        <f t="shared" si="1"/>
        <v>29</v>
      </c>
      <c r="E1" s="92">
        <f t="shared" si="1"/>
        <v>43</v>
      </c>
      <c r="F1" s="92">
        <f t="shared" si="1"/>
        <v>47</v>
      </c>
      <c r="G1" s="92">
        <f t="shared" si="1"/>
        <v>28</v>
      </c>
      <c r="H1" s="92">
        <f t="shared" si="1"/>
        <v>55</v>
      </c>
      <c r="I1" s="92">
        <f t="shared" si="1"/>
        <v>32</v>
      </c>
      <c r="J1" s="92">
        <f t="shared" si="1"/>
        <v>52</v>
      </c>
      <c r="K1" s="92">
        <f t="shared" si="1"/>
        <v>31</v>
      </c>
      <c r="L1" s="92">
        <f t="shared" si="1"/>
        <v>12</v>
      </c>
      <c r="M1" s="92">
        <f t="shared" si="1"/>
        <v>45</v>
      </c>
      <c r="N1" s="92">
        <f t="shared" si="1"/>
        <v>12</v>
      </c>
      <c r="O1" s="92">
        <f t="shared" si="1"/>
        <v>29</v>
      </c>
      <c r="P1" s="92">
        <f t="shared" si="1"/>
        <v>22</v>
      </c>
      <c r="Q1" s="92">
        <f t="shared" si="1"/>
        <v>8</v>
      </c>
      <c r="R1" s="92">
        <f t="shared" si="1"/>
        <v>34</v>
      </c>
      <c r="S1" s="92">
        <f t="shared" si="1"/>
        <v>12</v>
      </c>
      <c r="T1" s="92">
        <f t="shared" si="1"/>
        <v>24</v>
      </c>
      <c r="U1" s="92">
        <f t="shared" si="1"/>
        <v>16</v>
      </c>
      <c r="V1" s="92">
        <f t="shared" si="1"/>
        <v>13</v>
      </c>
      <c r="W1" s="92">
        <f t="shared" si="1"/>
        <v>39</v>
      </c>
      <c r="X1" s="92">
        <f t="shared" si="1"/>
        <v>11</v>
      </c>
      <c r="Y1" s="92">
        <f t="shared" si="1"/>
        <v>21</v>
      </c>
      <c r="Z1" s="92">
        <f t="shared" si="1"/>
        <v>14</v>
      </c>
      <c r="AA1" s="92">
        <f t="shared" si="1"/>
        <v>8</v>
      </c>
      <c r="AB1" s="92">
        <f t="shared" si="1"/>
        <v>34</v>
      </c>
      <c r="AC1" s="92">
        <f t="shared" si="1"/>
        <v>12</v>
      </c>
      <c r="AD1" s="92">
        <f>(AE2-AF3-AG4-AH5-AJ6)</f>
        <v>24</v>
      </c>
      <c r="AE1" s="92">
        <f>(AF2-AG3-AH4-AJ5-AK6)</f>
        <v>16</v>
      </c>
      <c r="AF1" s="92">
        <f>(AG2-AH3-AJ4-AK5-AL6)</f>
        <v>13</v>
      </c>
      <c r="AG1" s="92">
        <f>(AH2-AJ3-AK4-AL5-AM6)</f>
        <v>39</v>
      </c>
      <c r="AH1" s="92">
        <f>(AJ2-AK3-AL4-AM5-AN6)</f>
        <v>11</v>
      </c>
      <c r="AI1" s="93"/>
      <c r="AJ1" s="92">
        <f t="shared" ref="AJ1:BG1" si="2">(AK2-AL3-AM4-AN5-AO6)</f>
        <v>18</v>
      </c>
      <c r="AK1" s="92">
        <f t="shared" si="2"/>
        <v>16</v>
      </c>
      <c r="AL1" s="92">
        <f t="shared" si="2"/>
        <v>7</v>
      </c>
      <c r="AM1" s="92">
        <f t="shared" si="2"/>
        <v>31</v>
      </c>
      <c r="AN1" s="92">
        <f t="shared" si="2"/>
        <v>12</v>
      </c>
      <c r="AO1" s="92">
        <f t="shared" si="2"/>
        <v>12</v>
      </c>
      <c r="AP1" s="92">
        <f t="shared" si="2"/>
        <v>23</v>
      </c>
      <c r="AQ1" s="92">
        <f t="shared" si="2"/>
        <v>14</v>
      </c>
      <c r="AR1" s="92">
        <f t="shared" si="2"/>
        <v>21</v>
      </c>
      <c r="AS1" s="92">
        <f t="shared" si="2"/>
        <v>10</v>
      </c>
      <c r="AT1" s="92">
        <f t="shared" si="2"/>
        <v>5</v>
      </c>
      <c r="AU1" s="92">
        <f t="shared" si="2"/>
        <v>7</v>
      </c>
      <c r="AV1" s="92">
        <f t="shared" si="2"/>
        <v>2</v>
      </c>
      <c r="AW1" s="92">
        <f t="shared" si="2"/>
        <v>0</v>
      </c>
      <c r="AX1" s="92">
        <f t="shared" si="2"/>
        <v>0</v>
      </c>
      <c r="AY1" s="92">
        <f t="shared" si="2"/>
        <v>0</v>
      </c>
      <c r="AZ1" s="92">
        <f t="shared" si="2"/>
        <v>0</v>
      </c>
      <c r="BA1" s="92">
        <f t="shared" si="2"/>
        <v>0</v>
      </c>
      <c r="BB1" s="92">
        <f t="shared" si="2"/>
        <v>0</v>
      </c>
      <c r="BC1" s="92">
        <f t="shared" si="2"/>
        <v>0</v>
      </c>
      <c r="BD1" s="92">
        <f t="shared" si="2"/>
        <v>0</v>
      </c>
      <c r="BE1" s="92">
        <f t="shared" si="2"/>
        <v>0</v>
      </c>
      <c r="BF1" s="94">
        <f t="shared" si="2"/>
        <v>0</v>
      </c>
      <c r="BG1" s="95">
        <f t="shared" si="2"/>
        <v>0</v>
      </c>
    </row>
    <row r="2" ht="15.75" customHeight="1">
      <c r="A2" s="91" t="s">
        <v>71</v>
      </c>
      <c r="B2" s="96">
        <f>(B1)+(SUM(D1:BG1))</f>
        <v>996</v>
      </c>
      <c r="C2" s="97">
        <f t="shared" ref="C2:AH2" si="3">C4-C3</f>
        <v>4</v>
      </c>
      <c r="D2" s="97">
        <f t="shared" si="3"/>
        <v>8</v>
      </c>
      <c r="E2" s="97">
        <f t="shared" si="3"/>
        <v>2</v>
      </c>
      <c r="F2" s="97">
        <f t="shared" si="3"/>
        <v>5</v>
      </c>
      <c r="G2" s="97">
        <f t="shared" si="3"/>
        <v>5</v>
      </c>
      <c r="H2" s="97">
        <f t="shared" si="3"/>
        <v>7</v>
      </c>
      <c r="I2" s="97">
        <f t="shared" si="3"/>
        <v>0</v>
      </c>
      <c r="J2" s="97">
        <f t="shared" si="3"/>
        <v>7</v>
      </c>
      <c r="K2" s="97">
        <f t="shared" si="3"/>
        <v>6</v>
      </c>
      <c r="L2" s="97">
        <f t="shared" si="3"/>
        <v>4</v>
      </c>
      <c r="M2" s="97">
        <f t="shared" si="3"/>
        <v>0</v>
      </c>
      <c r="N2" s="97">
        <f t="shared" si="3"/>
        <v>6</v>
      </c>
      <c r="O2" s="97">
        <f t="shared" si="3"/>
        <v>9</v>
      </c>
      <c r="P2" s="97">
        <f t="shared" si="3"/>
        <v>8</v>
      </c>
      <c r="Q2" s="97">
        <f t="shared" si="3"/>
        <v>8</v>
      </c>
      <c r="R2" s="97">
        <f t="shared" si="3"/>
        <v>0</v>
      </c>
      <c r="S2" s="97">
        <f t="shared" si="3"/>
        <v>0</v>
      </c>
      <c r="T2" s="97">
        <f t="shared" si="3"/>
        <v>0</v>
      </c>
      <c r="U2" s="97">
        <f t="shared" si="3"/>
        <v>0</v>
      </c>
      <c r="V2" s="97">
        <f t="shared" si="3"/>
        <v>0</v>
      </c>
      <c r="W2" s="97">
        <f t="shared" si="3"/>
        <v>0</v>
      </c>
      <c r="X2" s="97">
        <f t="shared" si="3"/>
        <v>0</v>
      </c>
      <c r="Y2" s="97">
        <f t="shared" si="3"/>
        <v>0</v>
      </c>
      <c r="Z2" s="97">
        <f t="shared" si="3"/>
        <v>0</v>
      </c>
      <c r="AA2" s="97">
        <f t="shared" si="3"/>
        <v>0</v>
      </c>
      <c r="AB2" s="97">
        <f t="shared" si="3"/>
        <v>0</v>
      </c>
      <c r="AC2" s="97">
        <f t="shared" si="3"/>
        <v>0</v>
      </c>
      <c r="AD2" s="97">
        <f t="shared" si="3"/>
        <v>0</v>
      </c>
      <c r="AE2" s="97">
        <f t="shared" si="3"/>
        <v>0</v>
      </c>
      <c r="AF2" s="97">
        <f t="shared" si="3"/>
        <v>0</v>
      </c>
      <c r="AG2" s="97">
        <f t="shared" si="3"/>
        <v>0</v>
      </c>
      <c r="AH2" s="97">
        <f t="shared" si="3"/>
        <v>3</v>
      </c>
      <c r="AI2" s="93"/>
      <c r="AJ2" s="92">
        <f t="shared" ref="AJ2:BG2" si="4">AJ4-AJ3</f>
        <v>0</v>
      </c>
      <c r="AK2" s="92">
        <f t="shared" si="4"/>
        <v>0</v>
      </c>
      <c r="AL2" s="92">
        <f t="shared" si="4"/>
        <v>0</v>
      </c>
      <c r="AM2" s="92">
        <f t="shared" si="4"/>
        <v>0</v>
      </c>
      <c r="AN2" s="92">
        <f t="shared" si="4"/>
        <v>9</v>
      </c>
      <c r="AO2" s="92">
        <f t="shared" si="4"/>
        <v>3</v>
      </c>
      <c r="AP2" s="92">
        <f t="shared" si="4"/>
        <v>0</v>
      </c>
      <c r="AQ2" s="92">
        <f t="shared" si="4"/>
        <v>6</v>
      </c>
      <c r="AR2" s="92">
        <f t="shared" si="4"/>
        <v>4</v>
      </c>
      <c r="AS2" s="92">
        <f t="shared" si="4"/>
        <v>8</v>
      </c>
      <c r="AT2" s="92">
        <f t="shared" si="4"/>
        <v>8</v>
      </c>
      <c r="AU2" s="92">
        <f t="shared" si="4"/>
        <v>0</v>
      </c>
      <c r="AV2" s="92">
        <f t="shared" si="4"/>
        <v>5</v>
      </c>
      <c r="AW2" s="92">
        <f t="shared" si="4"/>
        <v>2</v>
      </c>
      <c r="AX2" s="92">
        <f t="shared" si="4"/>
        <v>0</v>
      </c>
      <c r="AY2" s="92">
        <f t="shared" si="4"/>
        <v>0</v>
      </c>
      <c r="AZ2" s="92">
        <f t="shared" si="4"/>
        <v>0</v>
      </c>
      <c r="BA2" s="92">
        <f t="shared" si="4"/>
        <v>0</v>
      </c>
      <c r="BB2" s="92">
        <f t="shared" si="4"/>
        <v>0</v>
      </c>
      <c r="BC2" s="92">
        <f t="shared" si="4"/>
        <v>0</v>
      </c>
      <c r="BD2" s="92">
        <f t="shared" si="4"/>
        <v>0</v>
      </c>
      <c r="BE2" s="92">
        <f t="shared" si="4"/>
        <v>0</v>
      </c>
      <c r="BF2" s="94">
        <f t="shared" si="4"/>
        <v>0</v>
      </c>
      <c r="BG2" s="95">
        <f t="shared" si="4"/>
        <v>0</v>
      </c>
    </row>
    <row r="3" ht="15.75" customHeight="1">
      <c r="A3" s="98">
        <f>'Decimalisation  1i'!AD4</f>
        <v>-2.000093065</v>
      </c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1">
        <v>-2.0</v>
      </c>
      <c r="AI3" s="102"/>
      <c r="AJ3" s="101">
        <v>0.0</v>
      </c>
      <c r="AK3" s="103">
        <v>0.0</v>
      </c>
      <c r="AL3" s="101">
        <v>0.0</v>
      </c>
      <c r="AM3" s="101">
        <v>0.0</v>
      </c>
      <c r="AN3" s="101">
        <v>-9.0</v>
      </c>
      <c r="AO3" s="101">
        <v>-3.0</v>
      </c>
      <c r="AP3" s="101">
        <v>0.0</v>
      </c>
      <c r="AQ3" s="101">
        <v>-6.0</v>
      </c>
      <c r="AR3" s="101">
        <v>-4.0</v>
      </c>
      <c r="AS3" s="101">
        <v>-8.0</v>
      </c>
      <c r="AT3" s="101">
        <v>-8.0</v>
      </c>
      <c r="AU3" s="104">
        <v>0.0</v>
      </c>
      <c r="AV3" s="101">
        <v>-5.0</v>
      </c>
      <c r="AW3" s="101">
        <v>-2.0</v>
      </c>
      <c r="AX3" s="101">
        <v>0.0</v>
      </c>
      <c r="AY3" s="101">
        <v>0.0</v>
      </c>
      <c r="AZ3" s="101">
        <v>0.0</v>
      </c>
      <c r="BA3" s="101">
        <v>0.0</v>
      </c>
      <c r="BB3" s="101">
        <v>0.0</v>
      </c>
      <c r="BC3" s="101">
        <v>0.0</v>
      </c>
      <c r="BD3" s="101">
        <v>0.0</v>
      </c>
      <c r="BE3" s="101">
        <v>0.0</v>
      </c>
      <c r="BF3" s="104">
        <v>0.0</v>
      </c>
      <c r="BG3" s="105"/>
    </row>
    <row r="4" ht="15.75" customHeight="1">
      <c r="A4" s="98">
        <f>'Decimalisation  1i'!AD6</f>
        <v>4.82557E+30</v>
      </c>
      <c r="B4" s="99">
        <f>B5+B2</f>
        <v>-48</v>
      </c>
      <c r="C4" s="100">
        <v>4.0</v>
      </c>
      <c r="D4" s="100">
        <v>8.0</v>
      </c>
      <c r="E4" s="100">
        <v>2.0</v>
      </c>
      <c r="F4" s="100">
        <v>5.0</v>
      </c>
      <c r="G4" s="100">
        <v>5.0</v>
      </c>
      <c r="H4" s="100">
        <v>7.0</v>
      </c>
      <c r="I4" s="100">
        <v>0.0</v>
      </c>
      <c r="J4" s="100">
        <v>7.0</v>
      </c>
      <c r="K4" s="100">
        <v>6.0</v>
      </c>
      <c r="L4" s="100">
        <v>4.0</v>
      </c>
      <c r="M4" s="100">
        <v>0.0</v>
      </c>
      <c r="N4" s="100">
        <v>6.0</v>
      </c>
      <c r="O4" s="100">
        <v>9.0</v>
      </c>
      <c r="P4" s="100">
        <v>8.0</v>
      </c>
      <c r="Q4" s="100">
        <v>8.0</v>
      </c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1">
        <v>1.0</v>
      </c>
      <c r="AI4" s="102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4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4"/>
      <c r="BG4" s="105"/>
    </row>
    <row r="5" ht="15.75" customHeight="1">
      <c r="A5" s="106"/>
      <c r="B5" s="107">
        <f>(B6)+(SUM(D6:BG6))</f>
        <v>-1044</v>
      </c>
      <c r="C5" s="92">
        <f t="shared" ref="C5:AH5" si="5">C3-C4</f>
        <v>-4</v>
      </c>
      <c r="D5" s="92">
        <f t="shared" si="5"/>
        <v>-8</v>
      </c>
      <c r="E5" s="92">
        <f t="shared" si="5"/>
        <v>-2</v>
      </c>
      <c r="F5" s="92">
        <f t="shared" si="5"/>
        <v>-5</v>
      </c>
      <c r="G5" s="92">
        <f t="shared" si="5"/>
        <v>-5</v>
      </c>
      <c r="H5" s="92">
        <f t="shared" si="5"/>
        <v>-7</v>
      </c>
      <c r="I5" s="92">
        <f t="shared" si="5"/>
        <v>0</v>
      </c>
      <c r="J5" s="92">
        <f t="shared" si="5"/>
        <v>-7</v>
      </c>
      <c r="K5" s="92">
        <f t="shared" si="5"/>
        <v>-6</v>
      </c>
      <c r="L5" s="92">
        <f t="shared" si="5"/>
        <v>-4</v>
      </c>
      <c r="M5" s="92">
        <f t="shared" si="5"/>
        <v>0</v>
      </c>
      <c r="N5" s="92">
        <f t="shared" si="5"/>
        <v>-6</v>
      </c>
      <c r="O5" s="92">
        <f t="shared" si="5"/>
        <v>-9</v>
      </c>
      <c r="P5" s="92">
        <f t="shared" si="5"/>
        <v>-8</v>
      </c>
      <c r="Q5" s="92">
        <f t="shared" si="5"/>
        <v>-8</v>
      </c>
      <c r="R5" s="92">
        <f t="shared" si="5"/>
        <v>0</v>
      </c>
      <c r="S5" s="92">
        <f t="shared" si="5"/>
        <v>0</v>
      </c>
      <c r="T5" s="92">
        <f t="shared" si="5"/>
        <v>0</v>
      </c>
      <c r="U5" s="92">
        <f t="shared" si="5"/>
        <v>0</v>
      </c>
      <c r="V5" s="92">
        <f t="shared" si="5"/>
        <v>0</v>
      </c>
      <c r="W5" s="92">
        <f t="shared" si="5"/>
        <v>0</v>
      </c>
      <c r="X5" s="92">
        <f t="shared" si="5"/>
        <v>0</v>
      </c>
      <c r="Y5" s="92">
        <f t="shared" si="5"/>
        <v>0</v>
      </c>
      <c r="Z5" s="92">
        <f t="shared" si="5"/>
        <v>0</v>
      </c>
      <c r="AA5" s="92">
        <f t="shared" si="5"/>
        <v>0</v>
      </c>
      <c r="AB5" s="92">
        <f t="shared" si="5"/>
        <v>0</v>
      </c>
      <c r="AC5" s="92">
        <f t="shared" si="5"/>
        <v>0</v>
      </c>
      <c r="AD5" s="92">
        <f t="shared" si="5"/>
        <v>0</v>
      </c>
      <c r="AE5" s="92">
        <f t="shared" si="5"/>
        <v>0</v>
      </c>
      <c r="AF5" s="92">
        <f t="shared" si="5"/>
        <v>0</v>
      </c>
      <c r="AG5" s="92">
        <f t="shared" si="5"/>
        <v>0</v>
      </c>
      <c r="AH5" s="92">
        <f t="shared" si="5"/>
        <v>-3</v>
      </c>
      <c r="AI5" s="93"/>
      <c r="AJ5" s="92">
        <f t="shared" ref="AJ5:BG5" si="6">AJ3-AJ4</f>
        <v>0</v>
      </c>
      <c r="AK5" s="92">
        <f t="shared" si="6"/>
        <v>0</v>
      </c>
      <c r="AL5" s="92">
        <f t="shared" si="6"/>
        <v>0</v>
      </c>
      <c r="AM5" s="92">
        <f t="shared" si="6"/>
        <v>0</v>
      </c>
      <c r="AN5" s="92">
        <f t="shared" si="6"/>
        <v>-9</v>
      </c>
      <c r="AO5" s="92">
        <f t="shared" si="6"/>
        <v>-3</v>
      </c>
      <c r="AP5" s="92">
        <f t="shared" si="6"/>
        <v>0</v>
      </c>
      <c r="AQ5" s="92">
        <f t="shared" si="6"/>
        <v>-6</v>
      </c>
      <c r="AR5" s="92">
        <f t="shared" si="6"/>
        <v>-4</v>
      </c>
      <c r="AS5" s="92">
        <f t="shared" si="6"/>
        <v>-8</v>
      </c>
      <c r="AT5" s="92">
        <f t="shared" si="6"/>
        <v>-8</v>
      </c>
      <c r="AU5" s="92">
        <f t="shared" si="6"/>
        <v>0</v>
      </c>
      <c r="AV5" s="92">
        <f t="shared" si="6"/>
        <v>-5</v>
      </c>
      <c r="AW5" s="92">
        <f t="shared" si="6"/>
        <v>-2</v>
      </c>
      <c r="AX5" s="92">
        <f t="shared" si="6"/>
        <v>0</v>
      </c>
      <c r="AY5" s="92">
        <f t="shared" si="6"/>
        <v>0</v>
      </c>
      <c r="AZ5" s="92">
        <f t="shared" si="6"/>
        <v>0</v>
      </c>
      <c r="BA5" s="92">
        <f t="shared" si="6"/>
        <v>0</v>
      </c>
      <c r="BB5" s="92">
        <f t="shared" si="6"/>
        <v>0</v>
      </c>
      <c r="BC5" s="92">
        <f t="shared" si="6"/>
        <v>0</v>
      </c>
      <c r="BD5" s="92">
        <f t="shared" si="6"/>
        <v>0</v>
      </c>
      <c r="BE5" s="92">
        <f t="shared" si="6"/>
        <v>0</v>
      </c>
      <c r="BF5" s="94">
        <f t="shared" si="6"/>
        <v>0</v>
      </c>
      <c r="BG5" s="95">
        <f t="shared" si="6"/>
        <v>0</v>
      </c>
    </row>
    <row r="6" ht="15.75" customHeight="1">
      <c r="A6" s="106"/>
      <c r="B6" s="92">
        <f t="shared" ref="B6:AC6" si="7">(C5-D4-E3-F2-G1)</f>
        <v>-45</v>
      </c>
      <c r="C6" s="92">
        <f t="shared" si="7"/>
        <v>-70</v>
      </c>
      <c r="D6" s="92">
        <f t="shared" si="7"/>
        <v>-46</v>
      </c>
      <c r="E6" s="92">
        <f t="shared" si="7"/>
        <v>-62</v>
      </c>
      <c r="F6" s="92">
        <f t="shared" si="7"/>
        <v>-50</v>
      </c>
      <c r="G6" s="92">
        <f t="shared" si="7"/>
        <v>-25</v>
      </c>
      <c r="H6" s="92">
        <f t="shared" si="7"/>
        <v>-56</v>
      </c>
      <c r="I6" s="92">
        <f t="shared" si="7"/>
        <v>-25</v>
      </c>
      <c r="J6" s="92">
        <f t="shared" si="7"/>
        <v>-45</v>
      </c>
      <c r="K6" s="92">
        <f t="shared" si="7"/>
        <v>-35</v>
      </c>
      <c r="L6" s="92">
        <f t="shared" si="7"/>
        <v>-22</v>
      </c>
      <c r="M6" s="92">
        <f t="shared" si="7"/>
        <v>-57</v>
      </c>
      <c r="N6" s="92">
        <f t="shared" si="7"/>
        <v>-29</v>
      </c>
      <c r="O6" s="92">
        <f t="shared" si="7"/>
        <v>-40</v>
      </c>
      <c r="P6" s="92">
        <f t="shared" si="7"/>
        <v>-24</v>
      </c>
      <c r="Q6" s="92">
        <f t="shared" si="7"/>
        <v>-13</v>
      </c>
      <c r="R6" s="92">
        <f t="shared" si="7"/>
        <v>-39</v>
      </c>
      <c r="S6" s="92">
        <f t="shared" si="7"/>
        <v>-11</v>
      </c>
      <c r="T6" s="92">
        <f t="shared" si="7"/>
        <v>-21</v>
      </c>
      <c r="U6" s="92">
        <f t="shared" si="7"/>
        <v>-14</v>
      </c>
      <c r="V6" s="92">
        <f t="shared" si="7"/>
        <v>-8</v>
      </c>
      <c r="W6" s="92">
        <f t="shared" si="7"/>
        <v>-34</v>
      </c>
      <c r="X6" s="92">
        <f t="shared" si="7"/>
        <v>-12</v>
      </c>
      <c r="Y6" s="92">
        <f t="shared" si="7"/>
        <v>-24</v>
      </c>
      <c r="Z6" s="92">
        <f t="shared" si="7"/>
        <v>-16</v>
      </c>
      <c r="AA6" s="92">
        <f t="shared" si="7"/>
        <v>-13</v>
      </c>
      <c r="AB6" s="92">
        <f t="shared" si="7"/>
        <v>-39</v>
      </c>
      <c r="AC6" s="92">
        <f t="shared" si="7"/>
        <v>-11</v>
      </c>
      <c r="AD6" s="92">
        <f>(AE5-AF4-AG3-AH2-AJ1)</f>
        <v>-21</v>
      </c>
      <c r="AE6" s="92">
        <f>(AF5-AG4-AH3-AJ2-AK1)</f>
        <v>-14</v>
      </c>
      <c r="AF6" s="92">
        <f>(AG5-AH4-AJ3-AK2-AL1)</f>
        <v>-8</v>
      </c>
      <c r="AG6" s="92">
        <f>(AH5-AJ4-AK3-AL2-AM1)</f>
        <v>-34</v>
      </c>
      <c r="AH6" s="92">
        <f>(AJ5-AK4-AL3-AM2-AN1)</f>
        <v>-12</v>
      </c>
      <c r="AI6" s="93"/>
      <c r="AJ6" s="92">
        <f t="shared" ref="AJ6:BG6" si="8">(AK5-AL4-AM3-AN2-AO1)</f>
        <v>-21</v>
      </c>
      <c r="AK6" s="92">
        <f t="shared" si="8"/>
        <v>-17</v>
      </c>
      <c r="AL6" s="92">
        <f t="shared" si="8"/>
        <v>-11</v>
      </c>
      <c r="AM6" s="92">
        <f t="shared" si="8"/>
        <v>-36</v>
      </c>
      <c r="AN6" s="92">
        <f t="shared" si="8"/>
        <v>-11</v>
      </c>
      <c r="AO6" s="92">
        <f t="shared" si="8"/>
        <v>-9</v>
      </c>
      <c r="AP6" s="92">
        <f t="shared" si="8"/>
        <v>-13</v>
      </c>
      <c r="AQ6" s="92">
        <f t="shared" si="8"/>
        <v>2</v>
      </c>
      <c r="AR6" s="92">
        <f t="shared" si="8"/>
        <v>-13</v>
      </c>
      <c r="AS6" s="92">
        <f t="shared" si="8"/>
        <v>-5</v>
      </c>
      <c r="AT6" s="92">
        <f t="shared" si="8"/>
        <v>2</v>
      </c>
      <c r="AU6" s="92">
        <f t="shared" si="8"/>
        <v>-5</v>
      </c>
      <c r="AV6" s="92">
        <f t="shared" si="8"/>
        <v>-2</v>
      </c>
      <c r="AW6" s="92">
        <f t="shared" si="8"/>
        <v>0</v>
      </c>
      <c r="AX6" s="92">
        <f t="shared" si="8"/>
        <v>0</v>
      </c>
      <c r="AY6" s="92">
        <f t="shared" si="8"/>
        <v>0</v>
      </c>
      <c r="AZ6" s="92">
        <f t="shared" si="8"/>
        <v>0</v>
      </c>
      <c r="BA6" s="92">
        <f t="shared" si="8"/>
        <v>0</v>
      </c>
      <c r="BB6" s="92">
        <f t="shared" si="8"/>
        <v>0</v>
      </c>
      <c r="BC6" s="92">
        <f t="shared" si="8"/>
        <v>0</v>
      </c>
      <c r="BD6" s="92">
        <f t="shared" si="8"/>
        <v>0</v>
      </c>
      <c r="BE6" s="92">
        <f t="shared" si="8"/>
        <v>0</v>
      </c>
      <c r="BF6" s="94">
        <f t="shared" si="8"/>
        <v>0</v>
      </c>
      <c r="BG6" s="95">
        <f t="shared" si="8"/>
        <v>0</v>
      </c>
    </row>
    <row r="7" ht="15.75" customHeight="1">
      <c r="A7" s="106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3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4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4"/>
      <c r="BG7" s="95"/>
    </row>
    <row r="8" ht="15.75" customHeight="1">
      <c r="A8" s="108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3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4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4"/>
      <c r="BG8" s="95"/>
    </row>
    <row r="9" ht="15.75" customHeight="1">
      <c r="A9" s="108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3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4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4"/>
      <c r="BG9" s="95"/>
    </row>
    <row r="10" ht="15.75" customHeight="1">
      <c r="A10" s="108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3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4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4"/>
      <c r="BG10" s="95"/>
    </row>
    <row r="11" ht="15.75" customHeight="1">
      <c r="A11" s="108"/>
      <c r="B11" s="92">
        <f t="shared" ref="B11:AC11" si="9">(C12-D13-E14-F15-G16)</f>
        <v>2</v>
      </c>
      <c r="C11" s="92">
        <f t="shared" si="9"/>
        <v>3</v>
      </c>
      <c r="D11" s="92">
        <f t="shared" si="9"/>
        <v>-3</v>
      </c>
      <c r="E11" s="92">
        <f t="shared" si="9"/>
        <v>-2</v>
      </c>
      <c r="F11" s="92">
        <f t="shared" si="9"/>
        <v>5</v>
      </c>
      <c r="G11" s="92">
        <f t="shared" si="9"/>
        <v>0</v>
      </c>
      <c r="H11" s="92">
        <f t="shared" si="9"/>
        <v>-6</v>
      </c>
      <c r="I11" s="92">
        <f t="shared" si="9"/>
        <v>3</v>
      </c>
      <c r="J11" s="92">
        <f t="shared" si="9"/>
        <v>6</v>
      </c>
      <c r="K11" s="92">
        <f t="shared" si="9"/>
        <v>-2</v>
      </c>
      <c r="L11" s="92">
        <f t="shared" si="9"/>
        <v>-9</v>
      </c>
      <c r="M11" s="92">
        <f t="shared" si="9"/>
        <v>-2</v>
      </c>
      <c r="N11" s="92">
        <f t="shared" si="9"/>
        <v>3</v>
      </c>
      <c r="O11" s="92">
        <f t="shared" si="9"/>
        <v>11</v>
      </c>
      <c r="P11" s="92">
        <f t="shared" si="9"/>
        <v>16</v>
      </c>
      <c r="Q11" s="92">
        <f t="shared" si="9"/>
        <v>13</v>
      </c>
      <c r="R11" s="92">
        <f t="shared" si="9"/>
        <v>9</v>
      </c>
      <c r="S11" s="92">
        <f t="shared" si="9"/>
        <v>11</v>
      </c>
      <c r="T11" s="92">
        <f t="shared" si="9"/>
        <v>13</v>
      </c>
      <c r="U11" s="92">
        <f t="shared" si="9"/>
        <v>5</v>
      </c>
      <c r="V11" s="92">
        <f t="shared" si="9"/>
        <v>0</v>
      </c>
      <c r="W11" s="92">
        <f t="shared" si="9"/>
        <v>-1</v>
      </c>
      <c r="X11" s="92">
        <f t="shared" si="9"/>
        <v>14</v>
      </c>
      <c r="Y11" s="92">
        <f t="shared" si="9"/>
        <v>18</v>
      </c>
      <c r="Z11" s="92">
        <f t="shared" si="9"/>
        <v>19</v>
      </c>
      <c r="AA11" s="92">
        <f t="shared" si="9"/>
        <v>-13</v>
      </c>
      <c r="AB11" s="92">
        <f t="shared" si="9"/>
        <v>-10</v>
      </c>
      <c r="AC11" s="92">
        <f t="shared" si="9"/>
        <v>-9</v>
      </c>
      <c r="AD11" s="92">
        <f>(AE12-AF13-AG14-AH15-AJ16)</f>
        <v>-1</v>
      </c>
      <c r="AE11" s="92">
        <f>(AF12-AG13-AH14-AJ15-AK16)</f>
        <v>14</v>
      </c>
      <c r="AF11" s="92">
        <f>(AG12-AH13-AJ14-AK15-AL16)</f>
        <v>-11</v>
      </c>
      <c r="AG11" s="92">
        <f>(AH12-AJ13-AK14-AL15-AM16)</f>
        <v>-2</v>
      </c>
      <c r="AH11" s="92">
        <f>(AJ12-AK13-AL14-AM15-AN16)</f>
        <v>2</v>
      </c>
      <c r="AI11" s="93"/>
      <c r="AJ11" s="92">
        <f t="shared" ref="AJ11:BG11" si="10">(AK12-AL13-AM14-AN15-AO16)</f>
        <v>5</v>
      </c>
      <c r="AK11" s="92">
        <f t="shared" si="10"/>
        <v>2</v>
      </c>
      <c r="AL11" s="92">
        <f t="shared" si="10"/>
        <v>-27</v>
      </c>
      <c r="AM11" s="92">
        <f t="shared" si="10"/>
        <v>-29</v>
      </c>
      <c r="AN11" s="92">
        <f t="shared" si="10"/>
        <v>-27</v>
      </c>
      <c r="AO11" s="92">
        <f t="shared" si="10"/>
        <v>-15</v>
      </c>
      <c r="AP11" s="92">
        <f t="shared" si="10"/>
        <v>-12</v>
      </c>
      <c r="AQ11" s="92">
        <f t="shared" si="10"/>
        <v>-23</v>
      </c>
      <c r="AR11" s="92">
        <f t="shared" si="10"/>
        <v>-12</v>
      </c>
      <c r="AS11" s="92">
        <f t="shared" si="10"/>
        <v>-16</v>
      </c>
      <c r="AT11" s="92">
        <f t="shared" si="10"/>
        <v>-6</v>
      </c>
      <c r="AU11" s="92">
        <f t="shared" si="10"/>
        <v>-15</v>
      </c>
      <c r="AV11" s="92">
        <f t="shared" si="10"/>
        <v>-26</v>
      </c>
      <c r="AW11" s="92">
        <f t="shared" si="10"/>
        <v>-13</v>
      </c>
      <c r="AX11" s="92">
        <f t="shared" si="10"/>
        <v>-13</v>
      </c>
      <c r="AY11" s="92">
        <f t="shared" si="10"/>
        <v>-14</v>
      </c>
      <c r="AZ11" s="92">
        <f t="shared" si="10"/>
        <v>-17</v>
      </c>
      <c r="BA11" s="92">
        <f t="shared" si="10"/>
        <v>-8</v>
      </c>
      <c r="BB11" s="92">
        <f t="shared" si="10"/>
        <v>0</v>
      </c>
      <c r="BC11" s="92">
        <f t="shared" si="10"/>
        <v>0</v>
      </c>
      <c r="BD11" s="92">
        <f t="shared" si="10"/>
        <v>0</v>
      </c>
      <c r="BE11" s="92">
        <f t="shared" si="10"/>
        <v>0</v>
      </c>
      <c r="BF11" s="94">
        <f t="shared" si="10"/>
        <v>0</v>
      </c>
      <c r="BG11" s="95">
        <f t="shared" si="10"/>
        <v>0</v>
      </c>
    </row>
    <row r="12" ht="15.75" customHeight="1">
      <c r="A12" s="106" t="s">
        <v>28</v>
      </c>
      <c r="B12" s="96">
        <f>(B11)+(SUM(D11:BG11))</f>
        <v>-173</v>
      </c>
      <c r="C12" s="97">
        <f t="shared" ref="C12:AH12" si="11">C14-C13</f>
        <v>4</v>
      </c>
      <c r="D12" s="97">
        <f t="shared" si="11"/>
        <v>8</v>
      </c>
      <c r="E12" s="97">
        <f t="shared" si="11"/>
        <v>2</v>
      </c>
      <c r="F12" s="97">
        <f t="shared" si="11"/>
        <v>5</v>
      </c>
      <c r="G12" s="97">
        <f t="shared" si="11"/>
        <v>5</v>
      </c>
      <c r="H12" s="97">
        <f t="shared" si="11"/>
        <v>7</v>
      </c>
      <c r="I12" s="97">
        <f t="shared" si="11"/>
        <v>0</v>
      </c>
      <c r="J12" s="97">
        <f t="shared" si="11"/>
        <v>7</v>
      </c>
      <c r="K12" s="97">
        <f t="shared" si="11"/>
        <v>6</v>
      </c>
      <c r="L12" s="97">
        <f t="shared" si="11"/>
        <v>4</v>
      </c>
      <c r="M12" s="97">
        <f t="shared" si="11"/>
        <v>0</v>
      </c>
      <c r="N12" s="97">
        <f t="shared" si="11"/>
        <v>6</v>
      </c>
      <c r="O12" s="97">
        <f t="shared" si="11"/>
        <v>9</v>
      </c>
      <c r="P12" s="97">
        <f t="shared" si="11"/>
        <v>10</v>
      </c>
      <c r="Q12" s="97">
        <f t="shared" si="11"/>
        <v>9</v>
      </c>
      <c r="R12" s="97">
        <f t="shared" si="11"/>
        <v>7</v>
      </c>
      <c r="S12" s="97">
        <f t="shared" si="11"/>
        <v>6</v>
      </c>
      <c r="T12" s="97">
        <f t="shared" si="11"/>
        <v>3</v>
      </c>
      <c r="U12" s="97">
        <f t="shared" si="11"/>
        <v>8</v>
      </c>
      <c r="V12" s="97">
        <f t="shared" si="11"/>
        <v>5</v>
      </c>
      <c r="W12" s="97">
        <f t="shared" si="11"/>
        <v>0</v>
      </c>
      <c r="X12" s="97">
        <f t="shared" si="11"/>
        <v>0</v>
      </c>
      <c r="Y12" s="97">
        <f t="shared" si="11"/>
        <v>0</v>
      </c>
      <c r="Z12" s="97">
        <f t="shared" si="11"/>
        <v>8</v>
      </c>
      <c r="AA12" s="97">
        <f t="shared" si="11"/>
        <v>4</v>
      </c>
      <c r="AB12" s="97">
        <f t="shared" si="11"/>
        <v>4</v>
      </c>
      <c r="AC12" s="97">
        <f t="shared" si="11"/>
        <v>1</v>
      </c>
      <c r="AD12" s="97">
        <f t="shared" si="11"/>
        <v>0</v>
      </c>
      <c r="AE12" s="97">
        <f t="shared" si="11"/>
        <v>0</v>
      </c>
      <c r="AF12" s="97">
        <f t="shared" si="11"/>
        <v>0</v>
      </c>
      <c r="AG12" s="97">
        <f t="shared" si="11"/>
        <v>0</v>
      </c>
      <c r="AH12" s="97">
        <f t="shared" si="11"/>
        <v>0</v>
      </c>
      <c r="AI12" s="93"/>
      <c r="AJ12" s="92">
        <f t="shared" ref="AJ12:BG12" si="12">AJ14-AJ13</f>
        <v>9</v>
      </c>
      <c r="AK12" s="92">
        <f t="shared" si="12"/>
        <v>9</v>
      </c>
      <c r="AL12" s="92">
        <f t="shared" si="12"/>
        <v>9</v>
      </c>
      <c r="AM12" s="92">
        <f t="shared" si="12"/>
        <v>0</v>
      </c>
      <c r="AN12" s="92">
        <f t="shared" si="12"/>
        <v>-4</v>
      </c>
      <c r="AO12" s="92">
        <f t="shared" si="12"/>
        <v>0</v>
      </c>
      <c r="AP12" s="92">
        <f t="shared" si="12"/>
        <v>1</v>
      </c>
      <c r="AQ12" s="92">
        <f t="shared" si="12"/>
        <v>0</v>
      </c>
      <c r="AR12" s="92">
        <f t="shared" si="12"/>
        <v>3</v>
      </c>
      <c r="AS12" s="92">
        <f t="shared" si="12"/>
        <v>-4</v>
      </c>
      <c r="AT12" s="92">
        <f t="shared" si="12"/>
        <v>-2</v>
      </c>
      <c r="AU12" s="92">
        <f t="shared" si="12"/>
        <v>1</v>
      </c>
      <c r="AV12" s="92">
        <f t="shared" si="12"/>
        <v>5</v>
      </c>
      <c r="AW12" s="92">
        <f t="shared" si="12"/>
        <v>-6</v>
      </c>
      <c r="AX12" s="92">
        <f t="shared" si="12"/>
        <v>-4</v>
      </c>
      <c r="AY12" s="92">
        <f t="shared" si="12"/>
        <v>0</v>
      </c>
      <c r="AZ12" s="92">
        <f t="shared" si="12"/>
        <v>-5</v>
      </c>
      <c r="BA12" s="92">
        <f t="shared" si="12"/>
        <v>-9</v>
      </c>
      <c r="BB12" s="92">
        <f t="shared" si="12"/>
        <v>-8</v>
      </c>
      <c r="BC12" s="92">
        <f t="shared" si="12"/>
        <v>0</v>
      </c>
      <c r="BD12" s="92">
        <f t="shared" si="12"/>
        <v>0</v>
      </c>
      <c r="BE12" s="92">
        <f t="shared" si="12"/>
        <v>0</v>
      </c>
      <c r="BF12" s="94">
        <f t="shared" si="12"/>
        <v>0</v>
      </c>
      <c r="BG12" s="95">
        <f t="shared" si="12"/>
        <v>0</v>
      </c>
    </row>
    <row r="13" ht="15.75" customHeight="1">
      <c r="A13" s="106">
        <f>'Decimalisation  1i'!AD9</f>
        <v>-2.17364E+18</v>
      </c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>
        <v>-2.0</v>
      </c>
      <c r="Q13" s="100">
        <v>-1.0</v>
      </c>
      <c r="R13" s="100">
        <v>-7.0</v>
      </c>
      <c r="S13" s="100">
        <v>-6.0</v>
      </c>
      <c r="T13" s="100">
        <v>-3.0</v>
      </c>
      <c r="U13" s="100">
        <v>-8.0</v>
      </c>
      <c r="V13" s="100">
        <v>-5.0</v>
      </c>
      <c r="W13" s="100">
        <v>0.0</v>
      </c>
      <c r="X13" s="100">
        <v>0.0</v>
      </c>
      <c r="Y13" s="100">
        <v>0.0</v>
      </c>
      <c r="Z13" s="100">
        <v>-8.0</v>
      </c>
      <c r="AA13" s="100">
        <v>-4.0</v>
      </c>
      <c r="AB13" s="100">
        <v>-4.0</v>
      </c>
      <c r="AC13" s="100">
        <v>-1.0</v>
      </c>
      <c r="AD13" s="100">
        <v>0.0</v>
      </c>
      <c r="AE13" s="100">
        <v>0.0</v>
      </c>
      <c r="AF13" s="100">
        <v>0.0</v>
      </c>
      <c r="AG13" s="100">
        <v>0.0</v>
      </c>
      <c r="AH13" s="101">
        <v>0.0</v>
      </c>
      <c r="AI13" s="102"/>
      <c r="AJ13" s="101">
        <v>0.0</v>
      </c>
      <c r="AK13" s="101">
        <v>0.0</v>
      </c>
      <c r="AL13" s="101">
        <v>0.0</v>
      </c>
      <c r="AM13" s="101">
        <v>0.0</v>
      </c>
      <c r="AN13" s="101">
        <v>8.0</v>
      </c>
      <c r="AO13" s="101">
        <v>7.0</v>
      </c>
      <c r="AP13" s="101">
        <v>7.0</v>
      </c>
      <c r="AQ13" s="101">
        <v>7.0</v>
      </c>
      <c r="AR13" s="101">
        <v>2.0</v>
      </c>
      <c r="AS13" s="101">
        <v>9.0</v>
      </c>
      <c r="AT13" s="101">
        <v>4.0</v>
      </c>
      <c r="AU13" s="104">
        <v>0.0</v>
      </c>
      <c r="AV13" s="101">
        <v>4.0</v>
      </c>
      <c r="AW13" s="101">
        <v>8.0</v>
      </c>
      <c r="AX13" s="101">
        <v>7.0</v>
      </c>
      <c r="AY13" s="101">
        <v>0.0</v>
      </c>
      <c r="AZ13" s="101">
        <v>5.0</v>
      </c>
      <c r="BA13" s="101">
        <v>9.0</v>
      </c>
      <c r="BB13" s="101">
        <v>8.0</v>
      </c>
      <c r="BC13" s="101"/>
      <c r="BD13" s="101"/>
      <c r="BE13" s="101"/>
      <c r="BF13" s="104"/>
      <c r="BG13" s="105"/>
    </row>
    <row r="14" ht="15.75" customHeight="1">
      <c r="A14" s="106">
        <f>'Decimalisation  1i'!AD11</f>
        <v>4.82557E+30</v>
      </c>
      <c r="B14" s="99">
        <f>B15+B12</f>
        <v>-27</v>
      </c>
      <c r="C14" s="100">
        <v>4.0</v>
      </c>
      <c r="D14" s="100">
        <v>8.0</v>
      </c>
      <c r="E14" s="100">
        <v>2.0</v>
      </c>
      <c r="F14" s="100">
        <v>5.0</v>
      </c>
      <c r="G14" s="100">
        <v>5.0</v>
      </c>
      <c r="H14" s="100">
        <v>7.0</v>
      </c>
      <c r="I14" s="100">
        <v>0.0</v>
      </c>
      <c r="J14" s="100">
        <v>7.0</v>
      </c>
      <c r="K14" s="100">
        <v>6.0</v>
      </c>
      <c r="L14" s="100">
        <v>4.0</v>
      </c>
      <c r="M14" s="100">
        <v>0.0</v>
      </c>
      <c r="N14" s="100">
        <v>6.0</v>
      </c>
      <c r="O14" s="100">
        <v>9.0</v>
      </c>
      <c r="P14" s="100">
        <v>8.0</v>
      </c>
      <c r="Q14" s="100">
        <v>8.0</v>
      </c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1">
        <v>0.0</v>
      </c>
      <c r="AI14" s="102"/>
      <c r="AJ14" s="101">
        <v>9.0</v>
      </c>
      <c r="AK14" s="101">
        <v>9.0</v>
      </c>
      <c r="AL14" s="101">
        <v>9.0</v>
      </c>
      <c r="AM14" s="101">
        <v>0.0</v>
      </c>
      <c r="AN14" s="101">
        <v>4.0</v>
      </c>
      <c r="AO14" s="101">
        <v>7.0</v>
      </c>
      <c r="AP14" s="101">
        <v>8.0</v>
      </c>
      <c r="AQ14" s="101">
        <v>7.0</v>
      </c>
      <c r="AR14" s="101">
        <v>5.0</v>
      </c>
      <c r="AS14" s="101">
        <v>5.0</v>
      </c>
      <c r="AT14" s="101">
        <v>2.0</v>
      </c>
      <c r="AU14" s="104">
        <v>1.0</v>
      </c>
      <c r="AV14" s="101">
        <v>9.0</v>
      </c>
      <c r="AW14" s="101">
        <v>2.0</v>
      </c>
      <c r="AX14" s="101">
        <v>3.0</v>
      </c>
      <c r="AY14" s="101"/>
      <c r="AZ14" s="101"/>
      <c r="BA14" s="101"/>
      <c r="BB14" s="101"/>
      <c r="BC14" s="101"/>
      <c r="BD14" s="101"/>
      <c r="BE14" s="101"/>
      <c r="BF14" s="104"/>
      <c r="BG14" s="105"/>
    </row>
    <row r="15" ht="15.75" customHeight="1">
      <c r="A15" s="108"/>
      <c r="B15" s="107">
        <f>(B16)+(SUM(D16:BG16))</f>
        <v>146</v>
      </c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92">
        <f t="shared" ref="AB15:AH15" si="13">AB13-AB14</f>
        <v>-4</v>
      </c>
      <c r="AC15" s="92">
        <f t="shared" si="13"/>
        <v>-1</v>
      </c>
      <c r="AD15" s="92">
        <f t="shared" si="13"/>
        <v>0</v>
      </c>
      <c r="AE15" s="92">
        <f t="shared" si="13"/>
        <v>0</v>
      </c>
      <c r="AF15" s="92">
        <f t="shared" si="13"/>
        <v>0</v>
      </c>
      <c r="AG15" s="92">
        <f t="shared" si="13"/>
        <v>0</v>
      </c>
      <c r="AH15" s="92">
        <f t="shared" si="13"/>
        <v>0</v>
      </c>
      <c r="AI15" s="93"/>
      <c r="AJ15" s="92">
        <f t="shared" ref="AJ15:BG15" si="14">AJ13-AJ14</f>
        <v>-9</v>
      </c>
      <c r="AK15" s="92">
        <f t="shared" si="14"/>
        <v>-9</v>
      </c>
      <c r="AL15" s="92">
        <f t="shared" si="14"/>
        <v>-9</v>
      </c>
      <c r="AM15" s="92">
        <f t="shared" si="14"/>
        <v>0</v>
      </c>
      <c r="AN15" s="92">
        <f t="shared" si="14"/>
        <v>4</v>
      </c>
      <c r="AO15" s="92">
        <f t="shared" si="14"/>
        <v>0</v>
      </c>
      <c r="AP15" s="92">
        <f t="shared" si="14"/>
        <v>-1</v>
      </c>
      <c r="AQ15" s="92">
        <f t="shared" si="14"/>
        <v>0</v>
      </c>
      <c r="AR15" s="92">
        <f t="shared" si="14"/>
        <v>-3</v>
      </c>
      <c r="AS15" s="92">
        <f t="shared" si="14"/>
        <v>4</v>
      </c>
      <c r="AT15" s="92">
        <f t="shared" si="14"/>
        <v>2</v>
      </c>
      <c r="AU15" s="92">
        <f t="shared" si="14"/>
        <v>-1</v>
      </c>
      <c r="AV15" s="92">
        <f t="shared" si="14"/>
        <v>-5</v>
      </c>
      <c r="AW15" s="92">
        <f t="shared" si="14"/>
        <v>6</v>
      </c>
      <c r="AX15" s="92">
        <f t="shared" si="14"/>
        <v>4</v>
      </c>
      <c r="AY15" s="92">
        <f t="shared" si="14"/>
        <v>0</v>
      </c>
      <c r="AZ15" s="92">
        <f t="shared" si="14"/>
        <v>5</v>
      </c>
      <c r="BA15" s="92">
        <f t="shared" si="14"/>
        <v>9</v>
      </c>
      <c r="BB15" s="92">
        <f t="shared" si="14"/>
        <v>8</v>
      </c>
      <c r="BC15" s="92">
        <f t="shared" si="14"/>
        <v>0</v>
      </c>
      <c r="BD15" s="92">
        <f t="shared" si="14"/>
        <v>0</v>
      </c>
      <c r="BE15" s="92">
        <f t="shared" si="14"/>
        <v>0</v>
      </c>
      <c r="BF15" s="94">
        <f t="shared" si="14"/>
        <v>0</v>
      </c>
      <c r="BG15" s="95">
        <f t="shared" si="14"/>
        <v>0</v>
      </c>
    </row>
    <row r="16" ht="15.75" customHeight="1">
      <c r="A16" s="108"/>
      <c r="B16" s="92">
        <f>(AH16-AJ15-AK14-AL13-AM12-AN11)</f>
        <v>36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>
        <f t="shared" ref="AB16:AC16" si="15">(AC15-AD14-AE13-AF12-AG11)</f>
        <v>1</v>
      </c>
      <c r="AC16" s="92">
        <f t="shared" si="15"/>
        <v>-2</v>
      </c>
      <c r="AD16" s="92">
        <f>(AE15-AF14-AG13-AH12-AJ11)</f>
        <v>-5</v>
      </c>
      <c r="AE16" s="92">
        <f>(AF15-AG14-AH13-AJ12-AK11)</f>
        <v>-11</v>
      </c>
      <c r="AF16" s="92">
        <f>(AG15-AH14-AJ13-AK12-AL11)</f>
        <v>18</v>
      </c>
      <c r="AG16" s="92">
        <f>(AH15-AJ14-AK13-AL12-AM11)</f>
        <v>11</v>
      </c>
      <c r="AH16" s="92">
        <f>(AJ15-AK14-AL13-AM12-AN11)</f>
        <v>9</v>
      </c>
      <c r="AI16" s="93"/>
      <c r="AJ16" s="92">
        <f t="shared" ref="AJ16:BG16" si="16">(AK15-AL14-AM13-AN12-AO11)</f>
        <v>1</v>
      </c>
      <c r="AK16" s="92">
        <f t="shared" si="16"/>
        <v>-5</v>
      </c>
      <c r="AL16" s="92">
        <f t="shared" si="16"/>
        <v>11</v>
      </c>
      <c r="AM16" s="92">
        <f t="shared" si="16"/>
        <v>2</v>
      </c>
      <c r="AN16" s="92">
        <f t="shared" si="16"/>
        <v>-2</v>
      </c>
      <c r="AO16" s="92">
        <f t="shared" si="16"/>
        <v>0</v>
      </c>
      <c r="AP16" s="92">
        <f t="shared" si="16"/>
        <v>3</v>
      </c>
      <c r="AQ16" s="92">
        <f t="shared" si="16"/>
        <v>13</v>
      </c>
      <c r="AR16" s="92">
        <f t="shared" si="16"/>
        <v>10</v>
      </c>
      <c r="AS16" s="92">
        <f t="shared" si="16"/>
        <v>16</v>
      </c>
      <c r="AT16" s="92">
        <f t="shared" si="16"/>
        <v>0</v>
      </c>
      <c r="AU16" s="92">
        <f t="shared" si="16"/>
        <v>3</v>
      </c>
      <c r="AV16" s="92">
        <f t="shared" si="16"/>
        <v>16</v>
      </c>
      <c r="AW16" s="92">
        <f t="shared" si="16"/>
        <v>8</v>
      </c>
      <c r="AX16" s="92">
        <f t="shared" si="16"/>
        <v>-1</v>
      </c>
      <c r="AY16" s="92">
        <f t="shared" si="16"/>
        <v>-3</v>
      </c>
      <c r="AZ16" s="92">
        <f t="shared" si="16"/>
        <v>9</v>
      </c>
      <c r="BA16" s="92">
        <f t="shared" si="16"/>
        <v>8</v>
      </c>
      <c r="BB16" s="92">
        <f t="shared" si="16"/>
        <v>0</v>
      </c>
      <c r="BC16" s="92">
        <f t="shared" si="16"/>
        <v>0</v>
      </c>
      <c r="BD16" s="92">
        <f t="shared" si="16"/>
        <v>0</v>
      </c>
      <c r="BE16" s="92">
        <f t="shared" si="16"/>
        <v>0</v>
      </c>
      <c r="BF16" s="94">
        <f t="shared" si="16"/>
        <v>0</v>
      </c>
      <c r="BG16" s="95">
        <f t="shared" si="16"/>
        <v>0</v>
      </c>
    </row>
    <row r="17" ht="15.75" customHeight="1">
      <c r="A17" s="108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3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4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4"/>
      <c r="BG17" s="95"/>
    </row>
    <row r="18" ht="15.75" customHeight="1">
      <c r="A18" s="108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110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111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111"/>
      <c r="BG18" s="112"/>
    </row>
    <row r="19" ht="15.75" customHeight="1">
      <c r="A19" s="106"/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97"/>
      <c r="AI19" s="110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111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111"/>
      <c r="BG19" s="112"/>
    </row>
    <row r="20" ht="15.75" customHeight="1">
      <c r="A20" s="106"/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97"/>
      <c r="AI20" s="110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111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111"/>
      <c r="BG20" s="112"/>
    </row>
    <row r="21" ht="15.75" customHeight="1">
      <c r="A21" s="106"/>
      <c r="B21" s="92">
        <f t="shared" ref="B21:AC21" si="17">(C22-D23-E24-F25-G26)</f>
        <v>62</v>
      </c>
      <c r="C21" s="92">
        <f t="shared" si="17"/>
        <v>70</v>
      </c>
      <c r="D21" s="92">
        <f t="shared" si="17"/>
        <v>52</v>
      </c>
      <c r="E21" s="92">
        <f t="shared" si="17"/>
        <v>65</v>
      </c>
      <c r="F21" s="92">
        <f t="shared" si="17"/>
        <v>65</v>
      </c>
      <c r="G21" s="92">
        <f t="shared" si="17"/>
        <v>65</v>
      </c>
      <c r="H21" s="92">
        <f t="shared" si="17"/>
        <v>61</v>
      </c>
      <c r="I21" s="92">
        <f t="shared" si="17"/>
        <v>47</v>
      </c>
      <c r="J21" s="92">
        <f t="shared" si="17"/>
        <v>75</v>
      </c>
      <c r="K21" s="92">
        <f t="shared" si="17"/>
        <v>51</v>
      </c>
      <c r="L21" s="92">
        <f t="shared" si="17"/>
        <v>42</v>
      </c>
      <c r="M21" s="92">
        <f t="shared" si="17"/>
        <v>51</v>
      </c>
      <c r="N21" s="92">
        <f t="shared" si="17"/>
        <v>35</v>
      </c>
      <c r="O21" s="92">
        <f t="shared" si="17"/>
        <v>51</v>
      </c>
      <c r="P21" s="92">
        <f t="shared" si="17"/>
        <v>40</v>
      </c>
      <c r="Q21" s="92">
        <f t="shared" si="17"/>
        <v>45</v>
      </c>
      <c r="R21" s="92">
        <f t="shared" si="17"/>
        <v>40</v>
      </c>
      <c r="S21" s="92">
        <f t="shared" si="17"/>
        <v>27</v>
      </c>
      <c r="T21" s="92">
        <f t="shared" si="17"/>
        <v>47</v>
      </c>
      <c r="U21" s="92">
        <f t="shared" si="17"/>
        <v>36</v>
      </c>
      <c r="V21" s="92">
        <f t="shared" si="17"/>
        <v>43</v>
      </c>
      <c r="W21" s="92">
        <f t="shared" si="17"/>
        <v>45</v>
      </c>
      <c r="X21" s="92">
        <f t="shared" si="17"/>
        <v>34</v>
      </c>
      <c r="Y21" s="92">
        <f t="shared" si="17"/>
        <v>43</v>
      </c>
      <c r="Z21" s="92">
        <f t="shared" si="17"/>
        <v>32</v>
      </c>
      <c r="AA21" s="92">
        <f t="shared" si="17"/>
        <v>45</v>
      </c>
      <c r="AB21" s="92">
        <f t="shared" si="17"/>
        <v>40</v>
      </c>
      <c r="AC21" s="92">
        <f t="shared" si="17"/>
        <v>27</v>
      </c>
      <c r="AD21" s="92">
        <f>(AE22-AF23-AG24-AH25-AJ26)</f>
        <v>47</v>
      </c>
      <c r="AE21" s="92">
        <f>(AF22-AG23-AH24-AJ25-AK26)</f>
        <v>36</v>
      </c>
      <c r="AF21" s="92">
        <f>(AG22-AH23-AJ24-AK25-AL26)</f>
        <v>43</v>
      </c>
      <c r="AG21" s="92">
        <f>(AH22-AJ23-AK24-AL25-AM26)</f>
        <v>45</v>
      </c>
      <c r="AH21" s="92">
        <f>(AJ22-AK23-AL24-AM25-AN26)</f>
        <v>34</v>
      </c>
      <c r="AI21" s="93"/>
      <c r="AJ21" s="92">
        <f t="shared" ref="AJ21:BG21" si="18">(AK22-AL23-AM24-AN25-AO26)</f>
        <v>40</v>
      </c>
      <c r="AK21" s="92">
        <f t="shared" si="18"/>
        <v>34</v>
      </c>
      <c r="AL21" s="92">
        <f t="shared" si="18"/>
        <v>44</v>
      </c>
      <c r="AM21" s="92">
        <f t="shared" si="18"/>
        <v>37</v>
      </c>
      <c r="AN21" s="92">
        <f t="shared" si="18"/>
        <v>24</v>
      </c>
      <c r="AO21" s="92">
        <f t="shared" si="18"/>
        <v>29</v>
      </c>
      <c r="AP21" s="92">
        <f t="shared" si="18"/>
        <v>40</v>
      </c>
      <c r="AQ21" s="92">
        <f t="shared" si="18"/>
        <v>23</v>
      </c>
      <c r="AR21" s="92">
        <f t="shared" si="18"/>
        <v>18</v>
      </c>
      <c r="AS21" s="92">
        <f t="shared" si="18"/>
        <v>25</v>
      </c>
      <c r="AT21" s="92">
        <f t="shared" si="18"/>
        <v>12</v>
      </c>
      <c r="AU21" s="92">
        <f t="shared" si="18"/>
        <v>10</v>
      </c>
      <c r="AV21" s="92">
        <f t="shared" si="18"/>
        <v>7</v>
      </c>
      <c r="AW21" s="92">
        <f t="shared" si="18"/>
        <v>0</v>
      </c>
      <c r="AX21" s="92">
        <f t="shared" si="18"/>
        <v>0</v>
      </c>
      <c r="AY21" s="92">
        <f t="shared" si="18"/>
        <v>0</v>
      </c>
      <c r="AZ21" s="92">
        <f t="shared" si="18"/>
        <v>0</v>
      </c>
      <c r="BA21" s="92">
        <f t="shared" si="18"/>
        <v>0</v>
      </c>
      <c r="BB21" s="92">
        <f t="shared" si="18"/>
        <v>0</v>
      </c>
      <c r="BC21" s="92">
        <f t="shared" si="18"/>
        <v>0</v>
      </c>
      <c r="BD21" s="92">
        <f t="shared" si="18"/>
        <v>0</v>
      </c>
      <c r="BE21" s="92">
        <f t="shared" si="18"/>
        <v>0</v>
      </c>
      <c r="BF21" s="94">
        <f t="shared" si="18"/>
        <v>0</v>
      </c>
      <c r="BG21" s="95">
        <f t="shared" si="18"/>
        <v>0</v>
      </c>
    </row>
    <row r="22" ht="15.75" customHeight="1">
      <c r="A22" s="106" t="s">
        <v>73</v>
      </c>
      <c r="B22" s="96">
        <f>(B21)+(SUM(D21:BG21))</f>
        <v>1814</v>
      </c>
      <c r="C22" s="97">
        <f t="shared" ref="C22:AH22" si="19">C24-C23</f>
        <v>4</v>
      </c>
      <c r="D22" s="97">
        <f t="shared" si="19"/>
        <v>8</v>
      </c>
      <c r="E22" s="97">
        <f t="shared" si="19"/>
        <v>2</v>
      </c>
      <c r="F22" s="97">
        <f t="shared" si="19"/>
        <v>5</v>
      </c>
      <c r="G22" s="97">
        <f t="shared" si="19"/>
        <v>5</v>
      </c>
      <c r="H22" s="97">
        <f t="shared" si="19"/>
        <v>7</v>
      </c>
      <c r="I22" s="97">
        <f t="shared" si="19"/>
        <v>0</v>
      </c>
      <c r="J22" s="97">
        <f t="shared" si="19"/>
        <v>7</v>
      </c>
      <c r="K22" s="97">
        <f t="shared" si="19"/>
        <v>6</v>
      </c>
      <c r="L22" s="97">
        <f t="shared" si="19"/>
        <v>4</v>
      </c>
      <c r="M22" s="97">
        <f t="shared" si="19"/>
        <v>0</v>
      </c>
      <c r="N22" s="97">
        <f t="shared" si="19"/>
        <v>6</v>
      </c>
      <c r="O22" s="97">
        <f t="shared" si="19"/>
        <v>9</v>
      </c>
      <c r="P22" s="97">
        <f t="shared" si="19"/>
        <v>8</v>
      </c>
      <c r="Q22" s="97">
        <f t="shared" si="19"/>
        <v>8</v>
      </c>
      <c r="R22" s="97">
        <f t="shared" si="19"/>
        <v>0</v>
      </c>
      <c r="S22" s="97">
        <f t="shared" si="19"/>
        <v>0</v>
      </c>
      <c r="T22" s="97">
        <f t="shared" si="19"/>
        <v>0</v>
      </c>
      <c r="U22" s="97">
        <f t="shared" si="19"/>
        <v>0</v>
      </c>
      <c r="V22" s="97">
        <f t="shared" si="19"/>
        <v>0</v>
      </c>
      <c r="W22" s="97">
        <f t="shared" si="19"/>
        <v>0</v>
      </c>
      <c r="X22" s="97">
        <f t="shared" si="19"/>
        <v>0</v>
      </c>
      <c r="Y22" s="97">
        <f t="shared" si="19"/>
        <v>0</v>
      </c>
      <c r="Z22" s="97">
        <f t="shared" si="19"/>
        <v>0</v>
      </c>
      <c r="AA22" s="97">
        <f t="shared" si="19"/>
        <v>0</v>
      </c>
      <c r="AB22" s="97">
        <f t="shared" si="19"/>
        <v>0</v>
      </c>
      <c r="AC22" s="97">
        <f t="shared" si="19"/>
        <v>0</v>
      </c>
      <c r="AD22" s="97">
        <f t="shared" si="19"/>
        <v>0</v>
      </c>
      <c r="AE22" s="97">
        <f t="shared" si="19"/>
        <v>0</v>
      </c>
      <c r="AF22" s="97">
        <f t="shared" si="19"/>
        <v>0</v>
      </c>
      <c r="AG22" s="97">
        <f t="shared" si="19"/>
        <v>0</v>
      </c>
      <c r="AH22" s="97">
        <f t="shared" si="19"/>
        <v>3</v>
      </c>
      <c r="AI22" s="93"/>
      <c r="AJ22" s="92">
        <f t="shared" ref="AJ22:BG22" si="20">AJ24-AJ23</f>
        <v>0</v>
      </c>
      <c r="AK22" s="92">
        <f t="shared" si="20"/>
        <v>0</v>
      </c>
      <c r="AL22" s="92">
        <f t="shared" si="20"/>
        <v>0</v>
      </c>
      <c r="AM22" s="92">
        <f t="shared" si="20"/>
        <v>3</v>
      </c>
      <c r="AN22" s="92">
        <f t="shared" si="20"/>
        <v>15</v>
      </c>
      <c r="AO22" s="92">
        <f t="shared" si="20"/>
        <v>2</v>
      </c>
      <c r="AP22" s="92">
        <f t="shared" si="20"/>
        <v>9</v>
      </c>
      <c r="AQ22" s="92">
        <f t="shared" si="20"/>
        <v>13</v>
      </c>
      <c r="AR22" s="92">
        <f t="shared" si="20"/>
        <v>9</v>
      </c>
      <c r="AS22" s="92">
        <f t="shared" si="20"/>
        <v>5</v>
      </c>
      <c r="AT22" s="92">
        <f t="shared" si="20"/>
        <v>11</v>
      </c>
      <c r="AU22" s="92">
        <f t="shared" si="20"/>
        <v>11</v>
      </c>
      <c r="AV22" s="92">
        <f t="shared" si="20"/>
        <v>10</v>
      </c>
      <c r="AW22" s="92">
        <f t="shared" si="20"/>
        <v>7</v>
      </c>
      <c r="AX22" s="92">
        <f t="shared" si="20"/>
        <v>0</v>
      </c>
      <c r="AY22" s="92">
        <f t="shared" si="20"/>
        <v>0</v>
      </c>
      <c r="AZ22" s="92">
        <f t="shared" si="20"/>
        <v>0</v>
      </c>
      <c r="BA22" s="92">
        <f t="shared" si="20"/>
        <v>0</v>
      </c>
      <c r="BB22" s="92">
        <f t="shared" si="20"/>
        <v>0</v>
      </c>
      <c r="BC22" s="92">
        <f t="shared" si="20"/>
        <v>0</v>
      </c>
      <c r="BD22" s="92">
        <f t="shared" si="20"/>
        <v>0</v>
      </c>
      <c r="BE22" s="92">
        <f t="shared" si="20"/>
        <v>0</v>
      </c>
      <c r="BF22" s="94">
        <f t="shared" si="20"/>
        <v>0</v>
      </c>
      <c r="BG22" s="95">
        <f t="shared" si="20"/>
        <v>0</v>
      </c>
    </row>
    <row r="23" ht="15.75" customHeight="1">
      <c r="A23" s="106">
        <f>'Decimalisation  1i'!AD14</f>
        <v>-2.000081592</v>
      </c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1">
        <v>-2.0</v>
      </c>
      <c r="AI23" s="102"/>
      <c r="AJ23" s="101">
        <v>0.0</v>
      </c>
      <c r="AK23" s="101">
        <v>0.0</v>
      </c>
      <c r="AL23" s="101">
        <v>0.0</v>
      </c>
      <c r="AM23" s="101">
        <v>0.0</v>
      </c>
      <c r="AN23" s="101">
        <v>-8.0</v>
      </c>
      <c r="AO23" s="101">
        <v>-1.0</v>
      </c>
      <c r="AP23" s="101">
        <v>-5.0</v>
      </c>
      <c r="AQ23" s="101">
        <v>-9.0</v>
      </c>
      <c r="AR23" s="101">
        <v>-2.0</v>
      </c>
      <c r="AS23" s="101">
        <v>-2.0</v>
      </c>
      <c r="AT23" s="101">
        <v>-5.0</v>
      </c>
      <c r="AU23" s="104">
        <v>-9.0</v>
      </c>
      <c r="AV23" s="101">
        <v>-8.0</v>
      </c>
      <c r="AW23" s="101"/>
      <c r="AX23" s="101"/>
      <c r="AY23" s="101"/>
      <c r="AZ23" s="101"/>
      <c r="BA23" s="101"/>
      <c r="BB23" s="101"/>
      <c r="BC23" s="101"/>
      <c r="BD23" s="101"/>
      <c r="BE23" s="101"/>
      <c r="BF23" s="104"/>
      <c r="BG23" s="105"/>
    </row>
    <row r="24" ht="15.75" customHeight="1">
      <c r="A24" s="106">
        <f>'Decimalisation  1i'!AD16</f>
        <v>4.82557E+30</v>
      </c>
      <c r="B24" s="99">
        <f>B25+B22</f>
        <v>-91</v>
      </c>
      <c r="C24" s="100">
        <v>4.0</v>
      </c>
      <c r="D24" s="100">
        <v>8.0</v>
      </c>
      <c r="E24" s="100">
        <v>2.0</v>
      </c>
      <c r="F24" s="100">
        <v>5.0</v>
      </c>
      <c r="G24" s="100">
        <v>5.0</v>
      </c>
      <c r="H24" s="100">
        <v>7.0</v>
      </c>
      <c r="I24" s="100">
        <v>0.0</v>
      </c>
      <c r="J24" s="100">
        <v>7.0</v>
      </c>
      <c r="K24" s="100">
        <v>6.0</v>
      </c>
      <c r="L24" s="100">
        <v>4.0</v>
      </c>
      <c r="M24" s="100">
        <v>0.0</v>
      </c>
      <c r="N24" s="100">
        <v>6.0</v>
      </c>
      <c r="O24" s="100">
        <v>9.0</v>
      </c>
      <c r="P24" s="100">
        <v>8.0</v>
      </c>
      <c r="Q24" s="100">
        <v>8.0</v>
      </c>
      <c r="R24" s="100">
        <v>0.0</v>
      </c>
      <c r="S24" s="100">
        <v>0.0</v>
      </c>
      <c r="T24" s="100">
        <v>0.0</v>
      </c>
      <c r="U24" s="100">
        <v>0.0</v>
      </c>
      <c r="V24" s="100">
        <v>0.0</v>
      </c>
      <c r="W24" s="100">
        <v>0.0</v>
      </c>
      <c r="X24" s="100">
        <v>0.0</v>
      </c>
      <c r="Y24" s="100">
        <v>0.0</v>
      </c>
      <c r="Z24" s="100">
        <v>0.0</v>
      </c>
      <c r="AA24" s="100">
        <v>0.0</v>
      </c>
      <c r="AB24" s="100">
        <v>0.0</v>
      </c>
      <c r="AC24" s="100">
        <v>0.0</v>
      </c>
      <c r="AD24" s="100">
        <v>0.0</v>
      </c>
      <c r="AE24" s="100">
        <v>0.0</v>
      </c>
      <c r="AF24" s="100">
        <v>0.0</v>
      </c>
      <c r="AG24" s="100">
        <v>0.0</v>
      </c>
      <c r="AH24" s="101">
        <v>1.0</v>
      </c>
      <c r="AI24" s="102"/>
      <c r="AJ24" s="101">
        <v>0.0</v>
      </c>
      <c r="AK24" s="101">
        <v>0.0</v>
      </c>
      <c r="AL24" s="103">
        <v>0.0</v>
      </c>
      <c r="AM24" s="101">
        <v>3.0</v>
      </c>
      <c r="AN24" s="101">
        <v>7.0</v>
      </c>
      <c r="AO24" s="101">
        <v>1.0</v>
      </c>
      <c r="AP24" s="101">
        <v>4.0</v>
      </c>
      <c r="AQ24" s="101">
        <v>4.0</v>
      </c>
      <c r="AR24" s="101">
        <v>7.0</v>
      </c>
      <c r="AS24" s="101">
        <v>3.0</v>
      </c>
      <c r="AT24" s="101">
        <v>6.0</v>
      </c>
      <c r="AU24" s="104">
        <v>2.0</v>
      </c>
      <c r="AV24" s="101">
        <v>2.0</v>
      </c>
      <c r="AW24" s="101">
        <v>7.0</v>
      </c>
      <c r="AX24" s="101"/>
      <c r="AY24" s="101"/>
      <c r="AZ24" s="101"/>
      <c r="BA24" s="101"/>
      <c r="BB24" s="101"/>
      <c r="BC24" s="101"/>
      <c r="BD24" s="101"/>
      <c r="BE24" s="101"/>
      <c r="BF24" s="104"/>
      <c r="BG24" s="105"/>
    </row>
    <row r="25" ht="15.75" customHeight="1">
      <c r="A25" s="91"/>
      <c r="B25" s="107">
        <f>(B26)+(SUM(D26:BG26))</f>
        <v>-1905</v>
      </c>
      <c r="C25" s="92">
        <f t="shared" ref="C25:AH25" si="21">C23-C24</f>
        <v>-4</v>
      </c>
      <c r="D25" s="92">
        <f t="shared" si="21"/>
        <v>-8</v>
      </c>
      <c r="E25" s="92">
        <f t="shared" si="21"/>
        <v>-2</v>
      </c>
      <c r="F25" s="92">
        <f t="shared" si="21"/>
        <v>-5</v>
      </c>
      <c r="G25" s="92">
        <f t="shared" si="21"/>
        <v>-5</v>
      </c>
      <c r="H25" s="92">
        <f t="shared" si="21"/>
        <v>-7</v>
      </c>
      <c r="I25" s="92">
        <f t="shared" si="21"/>
        <v>0</v>
      </c>
      <c r="J25" s="92">
        <f t="shared" si="21"/>
        <v>-7</v>
      </c>
      <c r="K25" s="92">
        <f t="shared" si="21"/>
        <v>-6</v>
      </c>
      <c r="L25" s="92">
        <f t="shared" si="21"/>
        <v>-4</v>
      </c>
      <c r="M25" s="92">
        <f t="shared" si="21"/>
        <v>0</v>
      </c>
      <c r="N25" s="92">
        <f t="shared" si="21"/>
        <v>-6</v>
      </c>
      <c r="O25" s="92">
        <f t="shared" si="21"/>
        <v>-9</v>
      </c>
      <c r="P25" s="92">
        <f t="shared" si="21"/>
        <v>-8</v>
      </c>
      <c r="Q25" s="92">
        <f t="shared" si="21"/>
        <v>-8</v>
      </c>
      <c r="R25" s="92">
        <f t="shared" si="21"/>
        <v>0</v>
      </c>
      <c r="S25" s="92">
        <f t="shared" si="21"/>
        <v>0</v>
      </c>
      <c r="T25" s="92">
        <f t="shared" si="21"/>
        <v>0</v>
      </c>
      <c r="U25" s="92">
        <f t="shared" si="21"/>
        <v>0</v>
      </c>
      <c r="V25" s="92">
        <f t="shared" si="21"/>
        <v>0</v>
      </c>
      <c r="W25" s="92">
        <f t="shared" si="21"/>
        <v>0</v>
      </c>
      <c r="X25" s="92">
        <f t="shared" si="21"/>
        <v>0</v>
      </c>
      <c r="Y25" s="92">
        <f t="shared" si="21"/>
        <v>0</v>
      </c>
      <c r="Z25" s="92">
        <f t="shared" si="21"/>
        <v>0</v>
      </c>
      <c r="AA25" s="92">
        <f t="shared" si="21"/>
        <v>0</v>
      </c>
      <c r="AB25" s="92">
        <f t="shared" si="21"/>
        <v>0</v>
      </c>
      <c r="AC25" s="92">
        <f t="shared" si="21"/>
        <v>0</v>
      </c>
      <c r="AD25" s="92">
        <f t="shared" si="21"/>
        <v>0</v>
      </c>
      <c r="AE25" s="92">
        <f t="shared" si="21"/>
        <v>0</v>
      </c>
      <c r="AF25" s="92">
        <f t="shared" si="21"/>
        <v>0</v>
      </c>
      <c r="AG25" s="92">
        <f t="shared" si="21"/>
        <v>0</v>
      </c>
      <c r="AH25" s="92">
        <f t="shared" si="21"/>
        <v>-3</v>
      </c>
      <c r="AI25" s="93"/>
      <c r="AJ25" s="92">
        <f t="shared" ref="AJ25:BG25" si="22">AJ23-AJ24</f>
        <v>0</v>
      </c>
      <c r="AK25" s="92">
        <f t="shared" si="22"/>
        <v>0</v>
      </c>
      <c r="AL25" s="92">
        <f t="shared" si="22"/>
        <v>0</v>
      </c>
      <c r="AM25" s="92">
        <f t="shared" si="22"/>
        <v>-3</v>
      </c>
      <c r="AN25" s="92">
        <f t="shared" si="22"/>
        <v>-15</v>
      </c>
      <c r="AO25" s="92">
        <f t="shared" si="22"/>
        <v>-2</v>
      </c>
      <c r="AP25" s="92">
        <f t="shared" si="22"/>
        <v>-9</v>
      </c>
      <c r="AQ25" s="92">
        <f t="shared" si="22"/>
        <v>-13</v>
      </c>
      <c r="AR25" s="92">
        <f t="shared" si="22"/>
        <v>-9</v>
      </c>
      <c r="AS25" s="92">
        <f t="shared" si="22"/>
        <v>-5</v>
      </c>
      <c r="AT25" s="92">
        <f t="shared" si="22"/>
        <v>-11</v>
      </c>
      <c r="AU25" s="92">
        <f t="shared" si="22"/>
        <v>-11</v>
      </c>
      <c r="AV25" s="92">
        <f t="shared" si="22"/>
        <v>-10</v>
      </c>
      <c r="AW25" s="92">
        <f t="shared" si="22"/>
        <v>-7</v>
      </c>
      <c r="AX25" s="92">
        <f t="shared" si="22"/>
        <v>0</v>
      </c>
      <c r="AY25" s="92">
        <f t="shared" si="22"/>
        <v>0</v>
      </c>
      <c r="AZ25" s="92">
        <f t="shared" si="22"/>
        <v>0</v>
      </c>
      <c r="BA25" s="92">
        <f t="shared" si="22"/>
        <v>0</v>
      </c>
      <c r="BB25" s="92">
        <f t="shared" si="22"/>
        <v>0</v>
      </c>
      <c r="BC25" s="92">
        <f t="shared" si="22"/>
        <v>0</v>
      </c>
      <c r="BD25" s="92">
        <f t="shared" si="22"/>
        <v>0</v>
      </c>
      <c r="BE25" s="92">
        <f t="shared" si="22"/>
        <v>0</v>
      </c>
      <c r="BF25" s="94">
        <f t="shared" si="22"/>
        <v>0</v>
      </c>
      <c r="BG25" s="95">
        <f t="shared" si="22"/>
        <v>0</v>
      </c>
    </row>
    <row r="26" ht="15.75" customHeight="1">
      <c r="A26" s="91"/>
      <c r="B26" s="92">
        <f t="shared" ref="B26:AC26" si="23">(C25-D24-E23-F22-G21)</f>
        <v>-82</v>
      </c>
      <c r="C26" s="92">
        <f t="shared" si="23"/>
        <v>-76</v>
      </c>
      <c r="D26" s="92">
        <f t="shared" si="23"/>
        <v>-61</v>
      </c>
      <c r="E26" s="92">
        <f t="shared" si="23"/>
        <v>-85</v>
      </c>
      <c r="F26" s="92">
        <f t="shared" si="23"/>
        <v>-70</v>
      </c>
      <c r="G26" s="92">
        <f t="shared" si="23"/>
        <v>-55</v>
      </c>
      <c r="H26" s="92">
        <f t="shared" si="23"/>
        <v>-62</v>
      </c>
      <c r="I26" s="92">
        <f t="shared" si="23"/>
        <v>-48</v>
      </c>
      <c r="J26" s="92">
        <f t="shared" si="23"/>
        <v>-67</v>
      </c>
      <c r="K26" s="92">
        <f t="shared" si="23"/>
        <v>-53</v>
      </c>
      <c r="L26" s="92">
        <f t="shared" si="23"/>
        <v>-59</v>
      </c>
      <c r="M26" s="92">
        <f t="shared" si="23"/>
        <v>-63</v>
      </c>
      <c r="N26" s="92">
        <f t="shared" si="23"/>
        <v>-44</v>
      </c>
      <c r="O26" s="92">
        <f t="shared" si="23"/>
        <v>-63</v>
      </c>
      <c r="P26" s="92">
        <f t="shared" si="23"/>
        <v>-44</v>
      </c>
      <c r="Q26" s="92">
        <f t="shared" si="23"/>
        <v>-43</v>
      </c>
      <c r="R26" s="92">
        <f t="shared" si="23"/>
        <v>-45</v>
      </c>
      <c r="S26" s="92">
        <f t="shared" si="23"/>
        <v>-34</v>
      </c>
      <c r="T26" s="92">
        <f t="shared" si="23"/>
        <v>-43</v>
      </c>
      <c r="U26" s="92">
        <f t="shared" si="23"/>
        <v>-32</v>
      </c>
      <c r="V26" s="92">
        <f t="shared" si="23"/>
        <v>-45</v>
      </c>
      <c r="W26" s="92">
        <f t="shared" si="23"/>
        <v>-40</v>
      </c>
      <c r="X26" s="92">
        <f t="shared" si="23"/>
        <v>-27</v>
      </c>
      <c r="Y26" s="92">
        <f t="shared" si="23"/>
        <v>-47</v>
      </c>
      <c r="Z26" s="92">
        <f t="shared" si="23"/>
        <v>-36</v>
      </c>
      <c r="AA26" s="92">
        <f t="shared" si="23"/>
        <v>-43</v>
      </c>
      <c r="AB26" s="92">
        <f t="shared" si="23"/>
        <v>-45</v>
      </c>
      <c r="AC26" s="92">
        <f t="shared" si="23"/>
        <v>-34</v>
      </c>
      <c r="AD26" s="92">
        <f>(AE25-AF24-AG23-AH22-AJ21)</f>
        <v>-43</v>
      </c>
      <c r="AE26" s="92">
        <f>(AF25-AG24-AH23-AJ22-AK21)</f>
        <v>-32</v>
      </c>
      <c r="AF26" s="92">
        <f>(AG25-AH24-AJ23-AK22-AL21)</f>
        <v>-45</v>
      </c>
      <c r="AG26" s="92">
        <f>(AH25-AJ24-AK23-AL22-AM21)</f>
        <v>-40</v>
      </c>
      <c r="AH26" s="92">
        <f>(AJ25-AK24-AL23-AM22-AN21)</f>
        <v>-27</v>
      </c>
      <c r="AI26" s="93"/>
      <c r="AJ26" s="92">
        <f t="shared" ref="AJ26:BG26" si="24">(AK25-AL24-AM23-AN22-AO21)</f>
        <v>-44</v>
      </c>
      <c r="AK26" s="92">
        <f t="shared" si="24"/>
        <v>-37</v>
      </c>
      <c r="AL26" s="92">
        <f t="shared" si="24"/>
        <v>-41</v>
      </c>
      <c r="AM26" s="92">
        <f t="shared" si="24"/>
        <v>-42</v>
      </c>
      <c r="AN26" s="92">
        <f t="shared" si="24"/>
        <v>-31</v>
      </c>
      <c r="AO26" s="92">
        <f t="shared" si="24"/>
        <v>-28</v>
      </c>
      <c r="AP26" s="92">
        <f t="shared" si="24"/>
        <v>-39</v>
      </c>
      <c r="AQ26" s="92">
        <f t="shared" si="24"/>
        <v>-25</v>
      </c>
      <c r="AR26" s="92">
        <f t="shared" si="24"/>
        <v>-12</v>
      </c>
      <c r="AS26" s="92">
        <f t="shared" si="24"/>
        <v>-12</v>
      </c>
      <c r="AT26" s="92">
        <f t="shared" si="24"/>
        <v>-13</v>
      </c>
      <c r="AU26" s="92">
        <f t="shared" si="24"/>
        <v>-17</v>
      </c>
      <c r="AV26" s="92">
        <f t="shared" si="24"/>
        <v>-7</v>
      </c>
      <c r="AW26" s="92">
        <f t="shared" si="24"/>
        <v>0</v>
      </c>
      <c r="AX26" s="92">
        <f t="shared" si="24"/>
        <v>0</v>
      </c>
      <c r="AY26" s="92">
        <f t="shared" si="24"/>
        <v>0</v>
      </c>
      <c r="AZ26" s="92">
        <f t="shared" si="24"/>
        <v>0</v>
      </c>
      <c r="BA26" s="92">
        <f t="shared" si="24"/>
        <v>0</v>
      </c>
      <c r="BB26" s="92">
        <f t="shared" si="24"/>
        <v>0</v>
      </c>
      <c r="BC26" s="92">
        <f t="shared" si="24"/>
        <v>0</v>
      </c>
      <c r="BD26" s="92">
        <f t="shared" si="24"/>
        <v>0</v>
      </c>
      <c r="BE26" s="92">
        <f t="shared" si="24"/>
        <v>0</v>
      </c>
      <c r="BF26" s="94">
        <f t="shared" si="24"/>
        <v>0</v>
      </c>
      <c r="BG26" s="95">
        <f t="shared" si="24"/>
        <v>0</v>
      </c>
    </row>
    <row r="27" ht="15.75" customHeight="1">
      <c r="A27" s="91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110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111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111"/>
      <c r="BG27" s="112"/>
    </row>
    <row r="28" ht="15.75" customHeight="1">
      <c r="A28" s="91"/>
      <c r="BG28" s="114"/>
    </row>
    <row r="29" ht="15.75" customHeight="1">
      <c r="A29" s="91"/>
      <c r="BG29" s="114"/>
    </row>
    <row r="30" ht="15.75" customHeight="1">
      <c r="A30" s="91"/>
      <c r="BG30" s="114"/>
    </row>
    <row r="31" ht="15.75" customHeight="1">
      <c r="A31" s="91"/>
      <c r="BG31" s="114"/>
    </row>
    <row r="32" ht="15.75" customHeight="1">
      <c r="A32" s="91"/>
      <c r="BG32" s="114"/>
    </row>
    <row r="33" ht="15.75" customHeight="1">
      <c r="A33" s="91"/>
      <c r="BG33" s="114"/>
    </row>
    <row r="34" ht="15.75" customHeight="1">
      <c r="A34" s="91"/>
      <c r="BG34" s="114"/>
    </row>
    <row r="35" ht="15.75" customHeight="1">
      <c r="A35" s="91"/>
      <c r="BG35" s="114"/>
    </row>
    <row r="36" ht="15.75" customHeight="1">
      <c r="A36" s="91"/>
      <c r="BG36" s="114"/>
    </row>
    <row r="37" ht="15.75" customHeight="1">
      <c r="A37" s="91"/>
      <c r="BG37" s="114"/>
    </row>
    <row r="38" ht="15.75" customHeight="1">
      <c r="A38" s="91"/>
      <c r="BG38" s="114"/>
    </row>
    <row r="39" ht="15.75" customHeight="1">
      <c r="A39" s="91"/>
      <c r="BG39" s="114"/>
    </row>
    <row r="40" ht="15.75" customHeight="1">
      <c r="A40" s="91"/>
      <c r="BG40" s="114"/>
    </row>
    <row r="41" ht="15.75" customHeight="1">
      <c r="A41" s="91"/>
      <c r="BG41" s="114"/>
    </row>
    <row r="42" ht="15.75" customHeight="1">
      <c r="A42" s="91"/>
      <c r="BG42" s="114"/>
    </row>
    <row r="43" ht="15.75" customHeight="1">
      <c r="A43" s="91"/>
      <c r="BG43" s="114"/>
    </row>
    <row r="44" ht="15.75" customHeight="1">
      <c r="A44" s="91"/>
      <c r="BG44" s="114"/>
    </row>
    <row r="45" ht="15.75" customHeight="1">
      <c r="A45" s="91"/>
      <c r="BG45" s="114"/>
    </row>
    <row r="46" ht="15.75" customHeight="1">
      <c r="A46" s="91"/>
      <c r="BG46" s="114"/>
    </row>
    <row r="47" ht="15.75" customHeight="1">
      <c r="A47" s="91"/>
      <c r="BG47" s="114"/>
    </row>
    <row r="48" ht="15.75" customHeight="1">
      <c r="A48" s="91"/>
      <c r="BG48" s="114"/>
    </row>
    <row r="49" ht="15.75" customHeight="1">
      <c r="A49" s="91"/>
      <c r="BG49" s="114"/>
    </row>
    <row r="50" ht="15.75" customHeight="1">
      <c r="A50" s="91"/>
      <c r="BG50" s="114"/>
    </row>
    <row r="51" ht="15.75" customHeight="1">
      <c r="A51" s="91"/>
      <c r="BG51" s="114"/>
    </row>
    <row r="52" ht="15.75" customHeight="1">
      <c r="A52" s="91"/>
      <c r="BG52" s="114"/>
    </row>
    <row r="53" ht="15.75" customHeight="1">
      <c r="A53" s="91"/>
      <c r="BG53" s="114"/>
    </row>
    <row r="54" ht="15.75" customHeight="1">
      <c r="A54" s="91"/>
      <c r="BG54" s="114"/>
    </row>
    <row r="55" ht="15.75" customHeight="1">
      <c r="A55" s="91"/>
      <c r="BG55" s="114"/>
    </row>
    <row r="56" ht="15.75" customHeight="1">
      <c r="A56" s="91"/>
      <c r="BG56" s="114"/>
    </row>
    <row r="57" ht="15.75" customHeight="1">
      <c r="A57" s="91"/>
      <c r="BG57" s="114"/>
    </row>
    <row r="58" ht="15.75" customHeight="1">
      <c r="A58" s="91"/>
      <c r="BG58" s="114"/>
    </row>
    <row r="59" ht="15.75" customHeight="1">
      <c r="A59" s="91"/>
      <c r="BG59" s="114"/>
    </row>
    <row r="60" ht="15.75" customHeight="1">
      <c r="A60" s="91"/>
      <c r="BG60" s="114"/>
    </row>
    <row r="61" ht="15.75" customHeight="1">
      <c r="A61" s="91"/>
      <c r="BG61" s="114"/>
    </row>
    <row r="62" ht="15.75" customHeight="1">
      <c r="A62" s="91"/>
      <c r="BG62" s="114"/>
    </row>
    <row r="63" ht="15.75" customHeight="1">
      <c r="A63" s="91"/>
      <c r="BG63" s="114"/>
    </row>
    <row r="64" ht="15.75" customHeight="1">
      <c r="A64" s="91"/>
      <c r="BG64" s="114"/>
    </row>
    <row r="65" ht="15.75" customHeight="1">
      <c r="A65" s="91"/>
      <c r="BG65" s="114"/>
    </row>
    <row r="66" ht="15.75" customHeight="1">
      <c r="A66" s="91"/>
      <c r="BG66" s="114"/>
    </row>
    <row r="67" ht="15.75" customHeight="1">
      <c r="A67" s="91"/>
      <c r="BG67" s="114"/>
    </row>
    <row r="68" ht="15.75" customHeight="1">
      <c r="A68" s="91"/>
      <c r="BG68" s="114"/>
    </row>
    <row r="69" ht="15.75" customHeight="1">
      <c r="A69" s="91"/>
      <c r="BG69" s="114"/>
    </row>
    <row r="70" ht="15.75" customHeight="1">
      <c r="A70" s="91"/>
      <c r="BG70" s="114"/>
    </row>
    <row r="71" ht="15.75" customHeight="1">
      <c r="A71" s="91"/>
      <c r="BG71" s="114"/>
    </row>
    <row r="72" ht="15.75" customHeight="1">
      <c r="A72" s="91"/>
      <c r="BG72" s="114"/>
    </row>
    <row r="73" ht="15.75" customHeight="1">
      <c r="A73" s="91"/>
      <c r="BG73" s="114"/>
    </row>
    <row r="74" ht="15.75" customHeight="1">
      <c r="A74" s="91"/>
      <c r="BG74" s="114"/>
    </row>
    <row r="75" ht="15.75" customHeight="1">
      <c r="A75" s="91"/>
      <c r="BG75" s="114"/>
    </row>
    <row r="76" ht="15.75" customHeight="1">
      <c r="A76" s="91"/>
      <c r="BG76" s="114"/>
    </row>
    <row r="77" ht="15.75" customHeight="1">
      <c r="A77" s="91"/>
      <c r="BG77" s="114"/>
    </row>
    <row r="78" ht="15.75" customHeight="1">
      <c r="A78" s="91"/>
      <c r="BG78" s="114"/>
    </row>
    <row r="79" ht="15.75" customHeight="1">
      <c r="A79" s="91"/>
      <c r="BG79" s="114"/>
    </row>
    <row r="80" ht="15.75" customHeight="1">
      <c r="A80" s="91"/>
      <c r="BG80" s="114"/>
    </row>
    <row r="81" ht="15.75" customHeight="1">
      <c r="A81" s="91"/>
      <c r="BG81" s="114"/>
    </row>
    <row r="82" ht="15.75" customHeight="1">
      <c r="A82" s="91"/>
      <c r="BG82" s="114"/>
    </row>
    <row r="83" ht="15.75" customHeight="1">
      <c r="A83" s="91"/>
      <c r="BG83" s="114"/>
    </row>
    <row r="84" ht="15.75" customHeight="1">
      <c r="A84" s="91"/>
      <c r="BG84" s="114"/>
    </row>
    <row r="85" ht="15.75" customHeight="1">
      <c r="A85" s="91"/>
      <c r="BG85" s="114"/>
    </row>
    <row r="86" ht="15.75" customHeight="1">
      <c r="A86" s="91"/>
      <c r="BG86" s="114"/>
    </row>
    <row r="87" ht="15.75" customHeight="1">
      <c r="A87" s="91"/>
      <c r="BG87" s="114"/>
    </row>
    <row r="88" ht="15.75" customHeight="1">
      <c r="A88" s="91"/>
      <c r="BG88" s="114"/>
    </row>
    <row r="89" ht="15.75" customHeight="1">
      <c r="A89" s="91"/>
      <c r="BG89" s="114"/>
    </row>
    <row r="90" ht="15.75" customHeight="1">
      <c r="A90" s="91"/>
      <c r="BG90" s="114"/>
    </row>
    <row r="91" ht="15.75" customHeight="1">
      <c r="A91" s="91"/>
      <c r="BG91" s="114"/>
    </row>
    <row r="92" ht="15.75" customHeight="1">
      <c r="A92" s="91"/>
      <c r="BG92" s="114"/>
    </row>
    <row r="93" ht="15.75" customHeight="1">
      <c r="A93" s="91"/>
      <c r="BG93" s="114"/>
    </row>
    <row r="94" ht="15.75" customHeight="1">
      <c r="A94" s="91"/>
      <c r="BG94" s="114"/>
    </row>
    <row r="95" ht="15.75" customHeight="1">
      <c r="A95" s="91"/>
      <c r="BG95" s="114"/>
    </row>
    <row r="96" ht="15.75" customHeight="1">
      <c r="A96" s="91"/>
      <c r="BG96" s="114"/>
    </row>
    <row r="97" ht="15.75" customHeight="1">
      <c r="A97" s="91"/>
      <c r="BG97" s="114"/>
    </row>
    <row r="98" ht="15.75" customHeight="1">
      <c r="A98" s="91"/>
      <c r="BG98" s="114"/>
    </row>
    <row r="99" ht="15.75" customHeight="1">
      <c r="A99" s="91"/>
      <c r="BG99" s="114"/>
    </row>
    <row r="100" ht="15.75" customHeight="1">
      <c r="A100" s="91"/>
      <c r="BG100" s="114"/>
    </row>
    <row r="101" ht="15.75" customHeight="1">
      <c r="A101" s="91"/>
      <c r="BG101" s="114"/>
    </row>
    <row r="102" ht="15.75" customHeight="1">
      <c r="A102" s="91"/>
      <c r="BG102" s="114"/>
    </row>
    <row r="103" ht="15.75" customHeight="1">
      <c r="A103" s="91"/>
      <c r="BG103" s="114"/>
    </row>
    <row r="104" ht="15.75" customHeight="1">
      <c r="A104" s="91"/>
      <c r="BG104" s="114"/>
    </row>
    <row r="105" ht="15.75" customHeight="1">
      <c r="A105" s="91"/>
      <c r="BG105" s="114"/>
    </row>
    <row r="106" ht="15.75" customHeight="1">
      <c r="A106" s="91"/>
      <c r="BG106" s="114"/>
    </row>
    <row r="107" ht="15.75" customHeight="1">
      <c r="A107" s="91"/>
      <c r="BG107" s="114"/>
    </row>
    <row r="108" ht="15.75" customHeight="1">
      <c r="A108" s="91"/>
      <c r="BG108" s="114"/>
    </row>
    <row r="109" ht="15.75" customHeight="1">
      <c r="A109" s="91"/>
      <c r="BG109" s="114"/>
    </row>
    <row r="110" ht="15.75" customHeight="1">
      <c r="A110" s="91"/>
      <c r="BG110" s="114"/>
    </row>
    <row r="111" ht="15.75" customHeight="1">
      <c r="A111" s="91"/>
      <c r="BG111" s="114"/>
    </row>
    <row r="112" ht="15.75" customHeight="1">
      <c r="A112" s="91"/>
      <c r="BG112" s="114"/>
    </row>
    <row r="113" ht="15.75" customHeight="1">
      <c r="A113" s="91"/>
      <c r="BG113" s="114"/>
    </row>
    <row r="114" ht="15.75" customHeight="1">
      <c r="A114" s="91"/>
      <c r="BG114" s="114"/>
    </row>
    <row r="115" ht="15.75" customHeight="1">
      <c r="A115" s="91"/>
      <c r="BG115" s="114"/>
    </row>
    <row r="116" ht="15.75" customHeight="1">
      <c r="A116" s="91"/>
      <c r="BG116" s="114"/>
    </row>
    <row r="117" ht="15.75" customHeight="1">
      <c r="A117" s="91"/>
      <c r="BG117" s="114"/>
    </row>
    <row r="118" ht="15.75" customHeight="1">
      <c r="A118" s="91"/>
      <c r="BG118" s="114"/>
    </row>
    <row r="119" ht="15.75" customHeight="1">
      <c r="A119" s="91"/>
      <c r="BG119" s="114"/>
    </row>
    <row r="120" ht="15.75" customHeight="1">
      <c r="A120" s="91"/>
      <c r="BG120" s="114"/>
    </row>
    <row r="121" ht="15.75" customHeight="1">
      <c r="A121" s="91"/>
      <c r="BG121" s="114"/>
    </row>
    <row r="122" ht="15.75" customHeight="1">
      <c r="A122" s="91"/>
      <c r="BG122" s="114"/>
    </row>
    <row r="123" ht="15.75" customHeight="1">
      <c r="A123" s="91"/>
      <c r="BG123" s="114"/>
    </row>
    <row r="124" ht="15.75" customHeight="1">
      <c r="A124" s="91"/>
      <c r="BG124" s="114"/>
    </row>
    <row r="125" ht="15.75" customHeight="1">
      <c r="A125" s="91"/>
      <c r="BG125" s="114"/>
    </row>
    <row r="126" ht="15.75" customHeight="1">
      <c r="A126" s="91"/>
      <c r="BG126" s="114"/>
    </row>
    <row r="127" ht="15.75" customHeight="1">
      <c r="A127" s="91"/>
      <c r="BG127" s="114"/>
    </row>
    <row r="128" ht="15.75" customHeight="1">
      <c r="A128" s="91"/>
      <c r="BG128" s="114"/>
    </row>
    <row r="129" ht="15.75" customHeight="1">
      <c r="A129" s="91"/>
      <c r="BG129" s="114"/>
    </row>
    <row r="130" ht="15.75" customHeight="1">
      <c r="A130" s="91"/>
      <c r="BG130" s="114"/>
    </row>
    <row r="131" ht="15.75" customHeight="1">
      <c r="A131" s="91"/>
      <c r="BG131" s="114"/>
    </row>
    <row r="132" ht="15.75" customHeight="1">
      <c r="A132" s="91"/>
      <c r="BG132" s="114"/>
    </row>
    <row r="133" ht="15.75" customHeight="1">
      <c r="A133" s="91"/>
      <c r="BG133" s="114"/>
    </row>
    <row r="134" ht="15.75" customHeight="1">
      <c r="A134" s="91"/>
      <c r="BG134" s="114"/>
    </row>
    <row r="135" ht="15.75" customHeight="1">
      <c r="A135" s="91"/>
      <c r="BG135" s="114"/>
    </row>
    <row r="136" ht="15.75" customHeight="1">
      <c r="A136" s="91"/>
      <c r="BG136" s="114"/>
    </row>
    <row r="137" ht="15.75" customHeight="1">
      <c r="A137" s="91"/>
      <c r="BG137" s="114"/>
    </row>
    <row r="138" ht="15.75" customHeight="1">
      <c r="A138" s="91"/>
      <c r="BG138" s="114"/>
    </row>
    <row r="139" ht="15.75" customHeight="1">
      <c r="A139" s="91"/>
      <c r="BG139" s="114"/>
    </row>
    <row r="140" ht="15.75" customHeight="1">
      <c r="A140" s="91"/>
      <c r="BG140" s="114"/>
    </row>
    <row r="141" ht="15.75" customHeight="1">
      <c r="A141" s="91"/>
      <c r="BG141" s="114"/>
    </row>
    <row r="142" ht="15.75" customHeight="1">
      <c r="A142" s="91"/>
      <c r="BG142" s="114"/>
    </row>
    <row r="143" ht="15.75" customHeight="1">
      <c r="A143" s="91"/>
      <c r="BG143" s="114"/>
    </row>
    <row r="144" ht="15.75" customHeight="1">
      <c r="A144" s="91"/>
      <c r="BG144" s="114"/>
    </row>
    <row r="145" ht="15.75" customHeight="1">
      <c r="A145" s="91"/>
      <c r="BG145" s="114"/>
    </row>
    <row r="146" ht="15.75" customHeight="1">
      <c r="A146" s="91"/>
      <c r="BG146" s="114"/>
    </row>
    <row r="147" ht="15.75" customHeight="1">
      <c r="A147" s="91"/>
      <c r="BG147" s="114"/>
    </row>
    <row r="148" ht="15.75" customHeight="1">
      <c r="A148" s="91"/>
      <c r="BG148" s="114"/>
    </row>
    <row r="149" ht="15.75" customHeight="1">
      <c r="A149" s="91"/>
      <c r="BG149" s="114"/>
    </row>
    <row r="150" ht="15.75" customHeight="1">
      <c r="A150" s="91"/>
      <c r="BG150" s="114"/>
    </row>
    <row r="151" ht="15.75" customHeight="1">
      <c r="A151" s="91"/>
      <c r="BG151" s="114"/>
    </row>
    <row r="152" ht="15.75" customHeight="1">
      <c r="A152" s="91"/>
      <c r="BG152" s="114"/>
    </row>
    <row r="153" ht="15.75" customHeight="1">
      <c r="A153" s="91"/>
      <c r="BG153" s="114"/>
    </row>
    <row r="154" ht="15.75" customHeight="1">
      <c r="A154" s="91"/>
      <c r="BG154" s="114"/>
    </row>
    <row r="155" ht="15.75" customHeight="1">
      <c r="A155" s="91"/>
      <c r="BG155" s="114"/>
    </row>
    <row r="156" ht="15.75" customHeight="1">
      <c r="A156" s="91"/>
      <c r="BG156" s="114"/>
    </row>
    <row r="157" ht="15.75" customHeight="1">
      <c r="A157" s="91"/>
      <c r="BG157" s="114"/>
    </row>
    <row r="158" ht="15.75" customHeight="1">
      <c r="A158" s="91"/>
      <c r="BG158" s="114"/>
    </row>
    <row r="159" ht="15.75" customHeight="1">
      <c r="A159" s="91"/>
      <c r="BG159" s="114"/>
    </row>
    <row r="160" ht="15.75" customHeight="1">
      <c r="A160" s="91"/>
      <c r="BG160" s="114"/>
    </row>
    <row r="161" ht="15.75" customHeight="1">
      <c r="A161" s="91"/>
      <c r="BG161" s="114"/>
    </row>
    <row r="162" ht="15.75" customHeight="1">
      <c r="A162" s="91"/>
      <c r="BG162" s="114"/>
    </row>
    <row r="163" ht="15.75" customHeight="1">
      <c r="A163" s="91"/>
      <c r="BG163" s="114"/>
    </row>
    <row r="164" ht="15.75" customHeight="1">
      <c r="A164" s="91"/>
      <c r="BG164" s="114"/>
    </row>
    <row r="165" ht="15.75" customHeight="1">
      <c r="A165" s="91"/>
      <c r="BG165" s="114"/>
    </row>
    <row r="166" ht="15.75" customHeight="1">
      <c r="A166" s="91"/>
      <c r="BG166" s="114"/>
    </row>
    <row r="167" ht="15.75" customHeight="1">
      <c r="A167" s="91"/>
      <c r="BG167" s="114"/>
    </row>
    <row r="168" ht="15.75" customHeight="1">
      <c r="A168" s="91"/>
      <c r="BG168" s="114"/>
    </row>
    <row r="169" ht="15.75" customHeight="1">
      <c r="A169" s="91"/>
      <c r="BG169" s="114"/>
    </row>
    <row r="170" ht="15.75" customHeight="1">
      <c r="A170" s="91"/>
      <c r="BG170" s="114"/>
    </row>
    <row r="171" ht="15.75" customHeight="1">
      <c r="A171" s="91"/>
      <c r="BG171" s="114"/>
    </row>
    <row r="172" ht="15.75" customHeight="1">
      <c r="A172" s="91"/>
      <c r="BG172" s="114"/>
    </row>
    <row r="173" ht="15.75" customHeight="1">
      <c r="A173" s="91"/>
      <c r="BG173" s="114"/>
    </row>
    <row r="174" ht="15.75" customHeight="1">
      <c r="A174" s="91"/>
      <c r="BG174" s="114"/>
    </row>
    <row r="175" ht="15.75" customHeight="1">
      <c r="A175" s="91"/>
      <c r="BG175" s="114"/>
    </row>
    <row r="176" ht="15.75" customHeight="1">
      <c r="A176" s="91"/>
      <c r="BG176" s="114"/>
    </row>
    <row r="177" ht="15.75" customHeight="1">
      <c r="A177" s="91"/>
      <c r="BG177" s="114"/>
    </row>
    <row r="178" ht="15.75" customHeight="1">
      <c r="A178" s="91"/>
      <c r="BG178" s="114"/>
    </row>
    <row r="179" ht="15.75" customHeight="1">
      <c r="A179" s="91"/>
      <c r="BG179" s="114"/>
    </row>
    <row r="180" ht="15.75" customHeight="1">
      <c r="A180" s="91"/>
      <c r="BG180" s="114"/>
    </row>
    <row r="181" ht="15.75" customHeight="1">
      <c r="A181" s="91"/>
      <c r="BG181" s="114"/>
    </row>
    <row r="182" ht="15.75" customHeight="1">
      <c r="A182" s="91"/>
      <c r="BG182" s="114"/>
    </row>
    <row r="183" ht="15.75" customHeight="1">
      <c r="A183" s="91"/>
      <c r="BG183" s="114"/>
    </row>
    <row r="184" ht="15.75" customHeight="1">
      <c r="A184" s="91"/>
      <c r="BG184" s="114"/>
    </row>
    <row r="185" ht="15.75" customHeight="1">
      <c r="A185" s="91"/>
      <c r="BG185" s="114"/>
    </row>
    <row r="186" ht="15.75" customHeight="1">
      <c r="A186" s="91"/>
      <c r="BG186" s="114"/>
    </row>
    <row r="187" ht="15.75" customHeight="1">
      <c r="A187" s="91"/>
      <c r="BG187" s="114"/>
    </row>
    <row r="188" ht="15.75" customHeight="1">
      <c r="A188" s="91"/>
      <c r="BG188" s="114"/>
    </row>
    <row r="189" ht="15.75" customHeight="1">
      <c r="A189" s="91"/>
      <c r="BG189" s="114"/>
    </row>
    <row r="190" ht="15.75" customHeight="1">
      <c r="A190" s="91"/>
      <c r="BG190" s="114"/>
    </row>
    <row r="191" ht="15.75" customHeight="1">
      <c r="A191" s="91"/>
      <c r="BG191" s="114"/>
    </row>
    <row r="192" ht="15.75" customHeight="1">
      <c r="A192" s="91"/>
      <c r="BG192" s="114"/>
    </row>
    <row r="193" ht="15.75" customHeight="1">
      <c r="A193" s="91"/>
      <c r="BG193" s="114"/>
    </row>
    <row r="194" ht="15.75" customHeight="1">
      <c r="A194" s="91"/>
      <c r="BG194" s="114"/>
    </row>
    <row r="195" ht="15.75" customHeight="1">
      <c r="A195" s="91"/>
      <c r="BG195" s="114"/>
    </row>
    <row r="196" ht="15.75" customHeight="1">
      <c r="A196" s="91"/>
      <c r="BG196" s="114"/>
    </row>
    <row r="197" ht="15.75" customHeight="1">
      <c r="A197" s="91"/>
      <c r="BG197" s="114"/>
    </row>
    <row r="198" ht="15.75" customHeight="1">
      <c r="A198" s="91"/>
      <c r="BG198" s="114"/>
    </row>
    <row r="199" ht="15.75" customHeight="1">
      <c r="A199" s="91"/>
      <c r="BG199" s="114"/>
    </row>
    <row r="200" ht="15.75" customHeight="1">
      <c r="A200" s="91"/>
      <c r="BG200" s="114"/>
    </row>
    <row r="201" ht="15.75" customHeight="1">
      <c r="A201" s="91"/>
      <c r="BG201" s="114"/>
    </row>
    <row r="202" ht="15.75" customHeight="1">
      <c r="A202" s="91"/>
      <c r="BG202" s="114"/>
    </row>
    <row r="203" ht="15.75" customHeight="1">
      <c r="A203" s="91"/>
      <c r="BG203" s="114"/>
    </row>
    <row r="204" ht="15.75" customHeight="1">
      <c r="A204" s="91"/>
      <c r="BG204" s="114"/>
    </row>
    <row r="205" ht="15.75" customHeight="1">
      <c r="A205" s="91"/>
      <c r="BG205" s="114"/>
    </row>
    <row r="206" ht="15.75" customHeight="1">
      <c r="A206" s="91"/>
      <c r="BG206" s="114"/>
    </row>
    <row r="207" ht="15.75" customHeight="1">
      <c r="A207" s="91"/>
      <c r="BG207" s="114"/>
    </row>
    <row r="208" ht="15.75" customHeight="1">
      <c r="A208" s="91"/>
      <c r="BG208" s="114"/>
    </row>
    <row r="209" ht="15.75" customHeight="1">
      <c r="A209" s="91"/>
      <c r="BG209" s="114"/>
    </row>
    <row r="210" ht="15.75" customHeight="1">
      <c r="A210" s="91"/>
      <c r="BG210" s="114"/>
    </row>
    <row r="211" ht="15.75" customHeight="1">
      <c r="A211" s="91"/>
      <c r="BG211" s="114"/>
    </row>
    <row r="212" ht="15.75" customHeight="1">
      <c r="A212" s="91"/>
      <c r="BG212" s="114"/>
    </row>
    <row r="213" ht="15.75" customHeight="1">
      <c r="A213" s="91"/>
      <c r="BG213" s="114"/>
    </row>
    <row r="214" ht="15.75" customHeight="1">
      <c r="A214" s="91"/>
      <c r="BG214" s="114"/>
    </row>
    <row r="215" ht="15.75" customHeight="1">
      <c r="A215" s="91"/>
      <c r="BG215" s="114"/>
    </row>
    <row r="216" ht="15.75" customHeight="1">
      <c r="A216" s="91"/>
      <c r="BG216" s="114"/>
    </row>
    <row r="217" ht="15.75" customHeight="1">
      <c r="A217" s="91"/>
      <c r="BG217" s="114"/>
    </row>
    <row r="218" ht="15.75" customHeight="1">
      <c r="A218" s="91"/>
      <c r="BG218" s="114"/>
    </row>
    <row r="219" ht="15.75" customHeight="1">
      <c r="A219" s="91"/>
      <c r="BG219" s="114"/>
    </row>
    <row r="220" ht="15.75" customHeight="1">
      <c r="A220" s="91"/>
      <c r="BG220" s="114"/>
    </row>
    <row r="221" ht="15.75" customHeight="1">
      <c r="A221" s="91"/>
      <c r="BG221" s="114"/>
    </row>
    <row r="222" ht="15.75" customHeight="1">
      <c r="A222" s="91"/>
      <c r="BG222" s="114"/>
    </row>
    <row r="223" ht="15.75" customHeight="1">
      <c r="A223" s="91"/>
      <c r="BG223" s="114"/>
    </row>
    <row r="224" ht="15.75" customHeight="1">
      <c r="A224" s="91"/>
      <c r="BG224" s="114"/>
    </row>
    <row r="225" ht="15.75" customHeight="1">
      <c r="A225" s="91"/>
      <c r="BG225" s="114"/>
    </row>
    <row r="226" ht="15.75" customHeight="1">
      <c r="A226" s="91"/>
      <c r="BG226" s="114"/>
    </row>
    <row r="227" ht="15.75" customHeight="1">
      <c r="A227" s="87"/>
      <c r="BG227" s="114"/>
    </row>
    <row r="228" ht="15.75" customHeight="1">
      <c r="A228" s="87"/>
      <c r="BG228" s="114"/>
    </row>
    <row r="229" ht="15.75" customHeight="1">
      <c r="A229" s="87"/>
      <c r="BG229" s="114"/>
    </row>
    <row r="230" ht="15.75" customHeight="1">
      <c r="A230" s="87"/>
      <c r="BG230" s="114"/>
    </row>
    <row r="231" ht="15.75" customHeight="1">
      <c r="A231" s="87"/>
      <c r="BG231" s="114"/>
    </row>
    <row r="232" ht="15.75" customHeight="1">
      <c r="A232" s="87"/>
      <c r="BG232" s="114"/>
    </row>
    <row r="233" ht="15.75" customHeight="1">
      <c r="A233" s="87"/>
      <c r="BG233" s="114"/>
    </row>
    <row r="234" ht="15.75" customHeight="1">
      <c r="A234" s="87"/>
      <c r="BG234" s="114"/>
    </row>
    <row r="235" ht="15.75" customHeight="1">
      <c r="A235" s="87"/>
      <c r="BG235" s="114"/>
    </row>
    <row r="236" ht="15.75" customHeight="1">
      <c r="A236" s="87"/>
      <c r="BG236" s="114"/>
    </row>
    <row r="237" ht="15.75" customHeight="1">
      <c r="A237" s="87"/>
      <c r="BG237" s="114"/>
    </row>
    <row r="238" ht="15.75" customHeight="1">
      <c r="A238" s="87"/>
      <c r="BG238" s="114"/>
    </row>
    <row r="239" ht="15.75" customHeight="1">
      <c r="A239" s="87"/>
      <c r="BG239" s="114"/>
    </row>
    <row r="240" ht="15.75" customHeight="1">
      <c r="A240" s="87"/>
      <c r="BG240" s="114"/>
    </row>
    <row r="241" ht="15.75" customHeight="1">
      <c r="A241" s="87"/>
      <c r="BG241" s="114"/>
    </row>
    <row r="242" ht="15.75" customHeight="1">
      <c r="A242" s="87"/>
      <c r="BG242" s="114"/>
    </row>
    <row r="243" ht="15.75" customHeight="1">
      <c r="A243" s="87"/>
      <c r="BG243" s="114"/>
    </row>
    <row r="244" ht="15.75" customHeight="1">
      <c r="A244" s="87"/>
      <c r="BG244" s="114"/>
    </row>
    <row r="245" ht="15.75" customHeight="1">
      <c r="A245" s="87"/>
      <c r="BG245" s="114"/>
    </row>
    <row r="246" ht="15.75" customHeight="1">
      <c r="A246" s="87"/>
      <c r="BG246" s="114"/>
    </row>
    <row r="247" ht="15.75" customHeight="1">
      <c r="A247" s="87"/>
      <c r="BG247" s="114"/>
    </row>
    <row r="248" ht="15.75" customHeight="1">
      <c r="A248" s="87"/>
      <c r="BG248" s="114"/>
    </row>
    <row r="249" ht="15.75" customHeight="1">
      <c r="A249" s="87"/>
      <c r="BG249" s="114"/>
    </row>
    <row r="250" ht="15.75" customHeight="1">
      <c r="A250" s="87"/>
      <c r="BG250" s="114"/>
    </row>
    <row r="251" ht="15.75" customHeight="1">
      <c r="A251" s="87"/>
      <c r="BG251" s="114"/>
    </row>
    <row r="252" ht="15.75" customHeight="1">
      <c r="A252" s="87"/>
      <c r="BG252" s="114"/>
    </row>
    <row r="253" ht="15.75" customHeight="1">
      <c r="A253" s="87"/>
      <c r="BG253" s="114"/>
    </row>
    <row r="254" ht="15.75" customHeight="1">
      <c r="A254" s="87"/>
      <c r="BG254" s="114"/>
    </row>
    <row r="255" ht="15.75" customHeight="1">
      <c r="A255" s="87"/>
      <c r="BG255" s="114"/>
    </row>
    <row r="256" ht="15.75" customHeight="1">
      <c r="A256" s="87"/>
      <c r="BG256" s="114"/>
    </row>
    <row r="257" ht="15.75" customHeight="1">
      <c r="A257" s="87"/>
      <c r="BG257" s="114"/>
    </row>
    <row r="258" ht="15.75" customHeight="1">
      <c r="A258" s="87"/>
      <c r="BG258" s="114"/>
    </row>
    <row r="259" ht="15.75" customHeight="1">
      <c r="A259" s="87"/>
      <c r="BG259" s="114"/>
    </row>
    <row r="260" ht="15.75" customHeight="1">
      <c r="A260" s="87"/>
      <c r="BG260" s="114"/>
    </row>
    <row r="261" ht="15.75" customHeight="1">
      <c r="A261" s="87"/>
      <c r="BG261" s="114"/>
    </row>
    <row r="262" ht="15.75" customHeight="1">
      <c r="A262" s="87"/>
      <c r="BG262" s="114"/>
    </row>
    <row r="263" ht="15.75" customHeight="1">
      <c r="A263" s="87"/>
      <c r="BG263" s="114"/>
    </row>
    <row r="264" ht="15.75" customHeight="1">
      <c r="A264" s="87"/>
      <c r="BG264" s="114"/>
    </row>
    <row r="265" ht="15.75" customHeight="1">
      <c r="A265" s="87"/>
      <c r="BG265" s="114"/>
    </row>
    <row r="266" ht="15.75" customHeight="1">
      <c r="A266" s="87"/>
      <c r="BG266" s="114"/>
    </row>
    <row r="267" ht="15.75" customHeight="1">
      <c r="A267" s="87"/>
      <c r="BG267" s="114"/>
    </row>
    <row r="268" ht="15.75" customHeight="1">
      <c r="A268" s="87"/>
      <c r="BG268" s="114"/>
    </row>
    <row r="269" ht="15.75" customHeight="1">
      <c r="A269" s="87"/>
      <c r="BG269" s="114"/>
    </row>
    <row r="270" ht="15.75" customHeight="1">
      <c r="A270" s="87"/>
      <c r="BG270" s="114"/>
    </row>
    <row r="271" ht="15.75" customHeight="1">
      <c r="A271" s="87"/>
      <c r="BG271" s="114"/>
    </row>
    <row r="272" ht="15.75" customHeight="1">
      <c r="A272" s="87"/>
      <c r="BG272" s="114"/>
    </row>
    <row r="273" ht="15.75" customHeight="1">
      <c r="A273" s="87"/>
      <c r="BG273" s="114"/>
    </row>
    <row r="274" ht="15.75" customHeight="1">
      <c r="A274" s="87"/>
      <c r="BG274" s="114"/>
    </row>
    <row r="275" ht="15.75" customHeight="1">
      <c r="A275" s="87"/>
      <c r="BG275" s="114"/>
    </row>
    <row r="276" ht="15.75" customHeight="1">
      <c r="A276" s="87"/>
      <c r="BG276" s="114"/>
    </row>
    <row r="277" ht="15.75" customHeight="1">
      <c r="A277" s="87"/>
      <c r="BG277" s="114"/>
    </row>
    <row r="278" ht="15.75" customHeight="1">
      <c r="A278" s="87"/>
      <c r="BG278" s="114"/>
    </row>
    <row r="279" ht="15.75" customHeight="1">
      <c r="A279" s="87"/>
      <c r="BG279" s="114"/>
    </row>
    <row r="280" ht="15.75" customHeight="1">
      <c r="A280" s="87"/>
      <c r="BG280" s="114"/>
    </row>
    <row r="281" ht="15.75" customHeight="1">
      <c r="A281" s="87"/>
      <c r="BG281" s="114"/>
    </row>
    <row r="282" ht="15.75" customHeight="1">
      <c r="A282" s="87"/>
      <c r="BG282" s="114"/>
    </row>
    <row r="283" ht="15.75" customHeight="1">
      <c r="A283" s="87"/>
      <c r="BG283" s="114"/>
    </row>
    <row r="284" ht="15.75" customHeight="1">
      <c r="A284" s="87"/>
      <c r="BG284" s="114"/>
    </row>
    <row r="285" ht="15.75" customHeight="1">
      <c r="A285" s="87"/>
      <c r="BG285" s="114"/>
    </row>
    <row r="286" ht="15.75" customHeight="1">
      <c r="A286" s="87"/>
      <c r="BG286" s="114"/>
    </row>
    <row r="287" ht="15.75" customHeight="1">
      <c r="A287" s="87"/>
      <c r="BG287" s="114"/>
    </row>
    <row r="288" ht="15.75" customHeight="1">
      <c r="A288" s="87"/>
      <c r="BG288" s="114"/>
    </row>
    <row r="289" ht="15.75" customHeight="1">
      <c r="A289" s="87"/>
      <c r="BG289" s="114"/>
    </row>
    <row r="290" ht="15.75" customHeight="1">
      <c r="A290" s="87"/>
      <c r="BG290" s="114"/>
    </row>
    <row r="291" ht="15.75" customHeight="1">
      <c r="A291" s="87"/>
      <c r="BG291" s="114"/>
    </row>
    <row r="292" ht="15.75" customHeight="1">
      <c r="A292" s="87"/>
      <c r="BG292" s="114"/>
    </row>
    <row r="293" ht="15.75" customHeight="1">
      <c r="A293" s="87"/>
      <c r="BG293" s="114"/>
    </row>
    <row r="294" ht="15.75" customHeight="1">
      <c r="A294" s="87"/>
      <c r="BG294" s="114"/>
    </row>
    <row r="295" ht="15.75" customHeight="1">
      <c r="A295" s="87"/>
      <c r="BG295" s="114"/>
    </row>
    <row r="296" ht="15.75" customHeight="1">
      <c r="A296" s="87"/>
      <c r="BG296" s="114"/>
    </row>
    <row r="297" ht="15.75" customHeight="1">
      <c r="A297" s="87"/>
      <c r="BG297" s="114"/>
    </row>
    <row r="298" ht="15.75" customHeight="1">
      <c r="A298" s="87"/>
      <c r="BG298" s="114"/>
    </row>
    <row r="299" ht="15.75" customHeight="1">
      <c r="A299" s="87"/>
      <c r="BG299" s="114"/>
    </row>
    <row r="300" ht="15.75" customHeight="1">
      <c r="A300" s="87"/>
      <c r="BG300" s="114"/>
    </row>
    <row r="301" ht="15.75" customHeight="1">
      <c r="A301" s="87"/>
      <c r="BG301" s="114"/>
    </row>
    <row r="302" ht="15.75" customHeight="1">
      <c r="A302" s="87"/>
      <c r="BG302" s="114"/>
    </row>
    <row r="303" ht="15.75" customHeight="1">
      <c r="A303" s="87"/>
      <c r="BG303" s="114"/>
    </row>
    <row r="304" ht="15.75" customHeight="1">
      <c r="A304" s="87"/>
      <c r="BG304" s="114"/>
    </row>
    <row r="305" ht="15.75" customHeight="1">
      <c r="A305" s="87"/>
      <c r="BG305" s="114"/>
    </row>
    <row r="306" ht="15.75" customHeight="1">
      <c r="A306" s="87"/>
      <c r="BG306" s="114"/>
    </row>
    <row r="307" ht="15.75" customHeight="1">
      <c r="A307" s="87"/>
      <c r="BG307" s="114"/>
    </row>
    <row r="308" ht="15.75" customHeight="1">
      <c r="A308" s="87"/>
      <c r="BG308" s="114"/>
    </row>
    <row r="309" ht="15.75" customHeight="1">
      <c r="A309" s="87"/>
      <c r="BG309" s="114"/>
    </row>
    <row r="310" ht="15.75" customHeight="1">
      <c r="A310" s="87"/>
      <c r="BG310" s="114"/>
    </row>
    <row r="311" ht="15.75" customHeight="1">
      <c r="A311" s="87"/>
      <c r="BG311" s="114"/>
    </row>
    <row r="312" ht="15.75" customHeight="1">
      <c r="A312" s="87"/>
      <c r="BG312" s="114"/>
    </row>
    <row r="313" ht="15.75" customHeight="1">
      <c r="A313" s="87"/>
      <c r="BG313" s="114"/>
    </row>
    <row r="314" ht="15.75" customHeight="1">
      <c r="A314" s="87"/>
      <c r="BG314" s="114"/>
    </row>
    <row r="315" ht="15.75" customHeight="1">
      <c r="A315" s="87"/>
      <c r="BG315" s="114"/>
    </row>
    <row r="316" ht="15.75" customHeight="1">
      <c r="A316" s="87"/>
      <c r="BG316" s="114"/>
    </row>
    <row r="317" ht="15.75" customHeight="1">
      <c r="A317" s="87"/>
      <c r="BG317" s="114"/>
    </row>
    <row r="318" ht="15.75" customHeight="1">
      <c r="A318" s="87"/>
      <c r="BG318" s="114"/>
    </row>
    <row r="319" ht="15.75" customHeight="1">
      <c r="A319" s="87"/>
      <c r="BG319" s="114"/>
    </row>
    <row r="320" ht="15.75" customHeight="1">
      <c r="A320" s="87"/>
      <c r="BG320" s="114"/>
    </row>
    <row r="321" ht="15.75" customHeight="1">
      <c r="A321" s="87"/>
      <c r="BG321" s="114"/>
    </row>
    <row r="322" ht="15.75" customHeight="1">
      <c r="A322" s="87"/>
      <c r="BG322" s="114"/>
    </row>
    <row r="323" ht="15.75" customHeight="1">
      <c r="A323" s="87"/>
      <c r="BG323" s="114"/>
    </row>
    <row r="324" ht="15.75" customHeight="1">
      <c r="A324" s="87"/>
      <c r="BG324" s="114"/>
    </row>
    <row r="325" ht="15.75" customHeight="1">
      <c r="A325" s="87"/>
      <c r="BG325" s="114"/>
    </row>
    <row r="326" ht="15.75" customHeight="1">
      <c r="A326" s="87"/>
      <c r="BG326" s="114"/>
    </row>
    <row r="327" ht="15.75" customHeight="1">
      <c r="A327" s="87"/>
      <c r="BG327" s="114"/>
    </row>
    <row r="328" ht="15.75" customHeight="1">
      <c r="A328" s="87"/>
      <c r="BG328" s="114"/>
    </row>
    <row r="329" ht="15.75" customHeight="1">
      <c r="A329" s="87"/>
      <c r="BG329" s="114"/>
    </row>
    <row r="330" ht="15.75" customHeight="1">
      <c r="A330" s="87"/>
      <c r="BG330" s="114"/>
    </row>
    <row r="331" ht="15.75" customHeight="1">
      <c r="A331" s="87"/>
      <c r="BG331" s="114"/>
    </row>
    <row r="332" ht="15.75" customHeight="1">
      <c r="A332" s="87"/>
      <c r="BG332" s="114"/>
    </row>
    <row r="333" ht="15.75" customHeight="1">
      <c r="A333" s="87"/>
      <c r="BG333" s="114"/>
    </row>
    <row r="334" ht="15.75" customHeight="1">
      <c r="A334" s="87"/>
      <c r="BG334" s="114"/>
    </row>
    <row r="335" ht="15.75" customHeight="1">
      <c r="A335" s="87"/>
      <c r="BG335" s="114"/>
    </row>
    <row r="336" ht="15.75" customHeight="1">
      <c r="A336" s="87"/>
      <c r="BG336" s="114"/>
    </row>
    <row r="337" ht="15.75" customHeight="1">
      <c r="A337" s="87"/>
      <c r="BG337" s="114"/>
    </row>
    <row r="338" ht="15.75" customHeight="1">
      <c r="A338" s="87"/>
      <c r="BG338" s="114"/>
    </row>
    <row r="339" ht="15.75" customHeight="1">
      <c r="A339" s="87"/>
      <c r="BG339" s="114"/>
    </row>
    <row r="340" ht="15.75" customHeight="1">
      <c r="A340" s="87"/>
      <c r="BG340" s="114"/>
    </row>
    <row r="341" ht="15.75" customHeight="1">
      <c r="A341" s="87"/>
      <c r="BG341" s="114"/>
    </row>
    <row r="342" ht="15.75" customHeight="1">
      <c r="A342" s="87"/>
      <c r="BG342" s="114"/>
    </row>
    <row r="343" ht="15.75" customHeight="1">
      <c r="A343" s="87"/>
      <c r="BG343" s="114"/>
    </row>
    <row r="344" ht="15.75" customHeight="1">
      <c r="A344" s="87"/>
      <c r="BG344" s="114"/>
    </row>
    <row r="345" ht="15.75" customHeight="1">
      <c r="A345" s="87"/>
      <c r="BG345" s="114"/>
    </row>
    <row r="346" ht="15.75" customHeight="1">
      <c r="A346" s="87"/>
      <c r="BG346" s="114"/>
    </row>
    <row r="347" ht="15.75" customHeight="1">
      <c r="A347" s="87"/>
      <c r="BG347" s="114"/>
    </row>
    <row r="348" ht="15.75" customHeight="1">
      <c r="A348" s="87"/>
      <c r="BG348" s="114"/>
    </row>
    <row r="349" ht="15.75" customHeight="1">
      <c r="A349" s="87"/>
      <c r="BG349" s="114"/>
    </row>
    <row r="350" ht="15.75" customHeight="1">
      <c r="A350" s="87"/>
      <c r="BG350" s="114"/>
    </row>
    <row r="351" ht="15.75" customHeight="1">
      <c r="A351" s="87"/>
      <c r="BG351" s="114"/>
    </row>
    <row r="352" ht="15.75" customHeight="1">
      <c r="A352" s="87"/>
      <c r="BG352" s="114"/>
    </row>
    <row r="353" ht="15.75" customHeight="1">
      <c r="A353" s="87"/>
      <c r="BG353" s="114"/>
    </row>
    <row r="354" ht="15.75" customHeight="1">
      <c r="A354" s="87"/>
      <c r="BG354" s="114"/>
    </row>
    <row r="355" ht="15.75" customHeight="1">
      <c r="A355" s="87"/>
      <c r="BG355" s="114"/>
    </row>
    <row r="356" ht="15.75" customHeight="1">
      <c r="A356" s="87"/>
      <c r="BG356" s="114"/>
    </row>
    <row r="357" ht="15.75" customHeight="1">
      <c r="A357" s="87"/>
      <c r="BG357" s="114"/>
    </row>
    <row r="358" ht="15.75" customHeight="1">
      <c r="A358" s="87"/>
      <c r="BG358" s="114"/>
    </row>
    <row r="359" ht="15.75" customHeight="1">
      <c r="A359" s="87"/>
      <c r="BG359" s="114"/>
    </row>
    <row r="360" ht="15.75" customHeight="1">
      <c r="A360" s="87"/>
      <c r="BG360" s="114"/>
    </row>
    <row r="361" ht="15.75" customHeight="1">
      <c r="A361" s="87"/>
      <c r="BG361" s="114"/>
    </row>
    <row r="362" ht="15.75" customHeight="1">
      <c r="A362" s="87"/>
      <c r="BG362" s="114"/>
    </row>
    <row r="363" ht="15.75" customHeight="1">
      <c r="A363" s="87"/>
      <c r="BG363" s="114"/>
    </row>
    <row r="364" ht="15.75" customHeight="1">
      <c r="A364" s="87"/>
      <c r="BG364" s="114"/>
    </row>
    <row r="365" ht="15.75" customHeight="1">
      <c r="A365" s="87"/>
      <c r="BG365" s="114"/>
    </row>
    <row r="366" ht="15.75" customHeight="1">
      <c r="A366" s="87"/>
      <c r="BG366" s="114"/>
    </row>
    <row r="367" ht="15.75" customHeight="1">
      <c r="A367" s="87"/>
      <c r="BG367" s="114"/>
    </row>
    <row r="368" ht="15.75" customHeight="1">
      <c r="A368" s="87"/>
      <c r="BG368" s="114"/>
    </row>
    <row r="369" ht="15.75" customHeight="1">
      <c r="A369" s="87"/>
      <c r="BG369" s="114"/>
    </row>
    <row r="370" ht="15.75" customHeight="1">
      <c r="A370" s="87"/>
      <c r="BG370" s="114"/>
    </row>
    <row r="371" ht="15.75" customHeight="1">
      <c r="A371" s="87"/>
      <c r="BG371" s="114"/>
    </row>
    <row r="372" ht="15.75" customHeight="1">
      <c r="A372" s="87"/>
      <c r="BG372" s="114"/>
    </row>
    <row r="373" ht="15.75" customHeight="1">
      <c r="A373" s="87"/>
      <c r="BG373" s="114"/>
    </row>
    <row r="374" ht="15.75" customHeight="1">
      <c r="A374" s="87"/>
      <c r="BG374" s="114"/>
    </row>
    <row r="375" ht="15.75" customHeight="1">
      <c r="A375" s="87"/>
      <c r="BG375" s="114"/>
    </row>
    <row r="376" ht="15.75" customHeight="1">
      <c r="A376" s="87"/>
      <c r="BG376" s="114"/>
    </row>
    <row r="377" ht="15.75" customHeight="1">
      <c r="A377" s="87"/>
      <c r="BG377" s="114"/>
    </row>
    <row r="378" ht="15.75" customHeight="1">
      <c r="A378" s="87"/>
      <c r="BG378" s="114"/>
    </row>
    <row r="379" ht="15.75" customHeight="1">
      <c r="A379" s="87"/>
      <c r="BG379" s="114"/>
    </row>
    <row r="380" ht="15.75" customHeight="1">
      <c r="A380" s="87"/>
      <c r="BG380" s="114"/>
    </row>
    <row r="381" ht="15.75" customHeight="1">
      <c r="A381" s="87"/>
      <c r="BG381" s="114"/>
    </row>
    <row r="382" ht="15.75" customHeight="1">
      <c r="A382" s="87"/>
      <c r="BG382" s="114"/>
    </row>
    <row r="383" ht="15.75" customHeight="1">
      <c r="A383" s="87"/>
      <c r="BG383" s="114"/>
    </row>
    <row r="384" ht="15.75" customHeight="1">
      <c r="A384" s="87"/>
      <c r="BG384" s="114"/>
    </row>
    <row r="385" ht="15.75" customHeight="1">
      <c r="A385" s="87"/>
      <c r="BG385" s="114"/>
    </row>
    <row r="386" ht="15.75" customHeight="1">
      <c r="A386" s="87"/>
      <c r="BG386" s="114"/>
    </row>
    <row r="387" ht="15.75" customHeight="1">
      <c r="A387" s="87"/>
      <c r="BG387" s="114"/>
    </row>
    <row r="388" ht="15.75" customHeight="1">
      <c r="A388" s="87"/>
      <c r="BG388" s="114"/>
    </row>
    <row r="389" ht="15.75" customHeight="1">
      <c r="A389" s="87"/>
      <c r="BG389" s="114"/>
    </row>
    <row r="390" ht="15.75" customHeight="1">
      <c r="A390" s="87"/>
      <c r="BG390" s="114"/>
    </row>
    <row r="391" ht="15.75" customHeight="1">
      <c r="A391" s="87"/>
      <c r="BG391" s="114"/>
    </row>
    <row r="392" ht="15.75" customHeight="1">
      <c r="A392" s="87"/>
      <c r="BG392" s="114"/>
    </row>
    <row r="393" ht="15.75" customHeight="1">
      <c r="A393" s="87"/>
      <c r="BG393" s="114"/>
    </row>
    <row r="394" ht="15.75" customHeight="1">
      <c r="A394" s="87"/>
      <c r="BG394" s="114"/>
    </row>
    <row r="395" ht="15.75" customHeight="1">
      <c r="A395" s="87"/>
      <c r="BG395" s="114"/>
    </row>
    <row r="396" ht="15.75" customHeight="1">
      <c r="A396" s="87"/>
      <c r="BG396" s="114"/>
    </row>
    <row r="397" ht="15.75" customHeight="1">
      <c r="A397" s="87"/>
      <c r="BG397" s="114"/>
    </row>
    <row r="398" ht="15.75" customHeight="1">
      <c r="A398" s="87"/>
      <c r="BG398" s="114"/>
    </row>
    <row r="399" ht="15.75" customHeight="1">
      <c r="A399" s="87"/>
      <c r="BG399" s="114"/>
    </row>
    <row r="400" ht="15.75" customHeight="1">
      <c r="A400" s="87"/>
      <c r="BG400" s="114"/>
    </row>
    <row r="401" ht="15.75" customHeight="1">
      <c r="A401" s="87"/>
      <c r="BG401" s="114"/>
    </row>
    <row r="402" ht="15.75" customHeight="1">
      <c r="A402" s="87"/>
      <c r="BG402" s="114"/>
    </row>
    <row r="403" ht="15.75" customHeight="1">
      <c r="A403" s="87"/>
      <c r="BG403" s="114"/>
    </row>
    <row r="404" ht="15.75" customHeight="1">
      <c r="A404" s="87"/>
      <c r="BG404" s="114"/>
    </row>
    <row r="405" ht="15.75" customHeight="1">
      <c r="A405" s="87"/>
      <c r="BG405" s="114"/>
    </row>
    <row r="406" ht="15.75" customHeight="1">
      <c r="A406" s="87"/>
      <c r="BG406" s="114"/>
    </row>
    <row r="407" ht="15.75" customHeight="1">
      <c r="A407" s="87"/>
      <c r="BG407" s="114"/>
    </row>
    <row r="408" ht="15.75" customHeight="1">
      <c r="A408" s="87"/>
      <c r="BG408" s="114"/>
    </row>
    <row r="409" ht="15.75" customHeight="1">
      <c r="A409" s="87"/>
      <c r="BG409" s="114"/>
    </row>
    <row r="410" ht="15.75" customHeight="1">
      <c r="A410" s="87"/>
      <c r="BG410" s="114"/>
    </row>
    <row r="411" ht="15.75" customHeight="1">
      <c r="A411" s="87"/>
      <c r="BG411" s="114"/>
    </row>
    <row r="412" ht="15.75" customHeight="1">
      <c r="A412" s="87"/>
      <c r="BG412" s="114"/>
    </row>
    <row r="413" ht="15.75" customHeight="1">
      <c r="A413" s="87"/>
      <c r="BG413" s="114"/>
    </row>
    <row r="414" ht="15.75" customHeight="1">
      <c r="A414" s="87"/>
      <c r="BG414" s="114"/>
    </row>
    <row r="415" ht="15.75" customHeight="1">
      <c r="A415" s="87"/>
      <c r="BG415" s="114"/>
    </row>
    <row r="416" ht="15.75" customHeight="1">
      <c r="A416" s="87"/>
      <c r="BG416" s="114"/>
    </row>
    <row r="417" ht="15.75" customHeight="1">
      <c r="A417" s="87"/>
      <c r="BG417" s="114"/>
    </row>
    <row r="418" ht="15.75" customHeight="1">
      <c r="A418" s="87"/>
      <c r="BG418" s="114"/>
    </row>
    <row r="419" ht="15.75" customHeight="1">
      <c r="A419" s="87"/>
      <c r="BG419" s="114"/>
    </row>
    <row r="420" ht="15.75" customHeight="1">
      <c r="A420" s="87"/>
      <c r="BG420" s="114"/>
    </row>
    <row r="421" ht="15.75" customHeight="1">
      <c r="A421" s="87"/>
      <c r="BG421" s="114"/>
    </row>
    <row r="422" ht="15.75" customHeight="1">
      <c r="A422" s="87"/>
      <c r="BG422" s="114"/>
    </row>
    <row r="423" ht="15.75" customHeight="1">
      <c r="A423" s="87"/>
      <c r="BG423" s="114"/>
    </row>
    <row r="424" ht="15.75" customHeight="1">
      <c r="A424" s="87"/>
      <c r="BG424" s="114"/>
    </row>
    <row r="425" ht="15.75" customHeight="1">
      <c r="A425" s="87"/>
      <c r="BG425" s="114"/>
    </row>
    <row r="426" ht="15.75" customHeight="1">
      <c r="A426" s="87"/>
      <c r="BG426" s="114"/>
    </row>
    <row r="427" ht="15.75" customHeight="1">
      <c r="A427" s="87"/>
      <c r="BG427" s="114"/>
    </row>
    <row r="428" ht="15.75" customHeight="1">
      <c r="A428" s="87"/>
      <c r="BG428" s="114"/>
    </row>
    <row r="429" ht="15.75" customHeight="1">
      <c r="A429" s="87"/>
      <c r="BG429" s="114"/>
    </row>
    <row r="430" ht="15.75" customHeight="1">
      <c r="A430" s="87"/>
      <c r="BG430" s="114"/>
    </row>
    <row r="431" ht="15.75" customHeight="1">
      <c r="A431" s="87"/>
      <c r="BG431" s="114"/>
    </row>
    <row r="432" ht="15.75" customHeight="1">
      <c r="A432" s="87"/>
      <c r="BG432" s="114"/>
    </row>
    <row r="433" ht="15.75" customHeight="1">
      <c r="A433" s="87"/>
      <c r="BG433" s="114"/>
    </row>
    <row r="434" ht="15.75" customHeight="1">
      <c r="A434" s="87"/>
      <c r="BG434" s="114"/>
    </row>
    <row r="435" ht="15.75" customHeight="1">
      <c r="A435" s="87"/>
      <c r="BG435" s="114"/>
    </row>
    <row r="436" ht="15.75" customHeight="1">
      <c r="A436" s="87"/>
      <c r="BG436" s="114"/>
    </row>
    <row r="437" ht="15.75" customHeight="1">
      <c r="A437" s="87"/>
      <c r="BG437" s="114"/>
    </row>
    <row r="438" ht="15.75" customHeight="1">
      <c r="A438" s="87"/>
      <c r="BG438" s="114"/>
    </row>
    <row r="439" ht="15.75" customHeight="1">
      <c r="A439" s="87"/>
      <c r="BG439" s="114"/>
    </row>
    <row r="440" ht="15.75" customHeight="1">
      <c r="A440" s="87"/>
      <c r="BG440" s="114"/>
    </row>
    <row r="441" ht="15.75" customHeight="1">
      <c r="A441" s="87"/>
      <c r="BG441" s="114"/>
    </row>
    <row r="442" ht="15.75" customHeight="1">
      <c r="A442" s="87"/>
      <c r="BG442" s="114"/>
    </row>
    <row r="443" ht="15.75" customHeight="1">
      <c r="A443" s="87"/>
      <c r="BG443" s="114"/>
    </row>
    <row r="444" ht="15.75" customHeight="1">
      <c r="A444" s="87"/>
      <c r="BG444" s="114"/>
    </row>
    <row r="445" ht="15.75" customHeight="1">
      <c r="A445" s="87"/>
      <c r="BG445" s="114"/>
    </row>
    <row r="446" ht="15.75" customHeight="1">
      <c r="A446" s="87"/>
      <c r="BG446" s="114"/>
    </row>
    <row r="447" ht="15.75" customHeight="1">
      <c r="A447" s="87"/>
      <c r="BG447" s="114"/>
    </row>
    <row r="448" ht="15.75" customHeight="1">
      <c r="A448" s="87"/>
      <c r="BG448" s="114"/>
    </row>
    <row r="449" ht="15.75" customHeight="1">
      <c r="A449" s="87"/>
      <c r="BG449" s="114"/>
    </row>
    <row r="450" ht="15.75" customHeight="1">
      <c r="A450" s="87"/>
      <c r="BG450" s="114"/>
    </row>
    <row r="451" ht="15.75" customHeight="1">
      <c r="A451" s="87"/>
      <c r="BG451" s="114"/>
    </row>
    <row r="452" ht="15.75" customHeight="1">
      <c r="A452" s="87"/>
      <c r="BG452" s="114"/>
    </row>
    <row r="453" ht="15.75" customHeight="1">
      <c r="A453" s="87"/>
      <c r="BG453" s="114"/>
    </row>
    <row r="454" ht="15.75" customHeight="1">
      <c r="A454" s="87"/>
      <c r="BG454" s="114"/>
    </row>
    <row r="455" ht="15.75" customHeight="1">
      <c r="A455" s="87"/>
      <c r="BG455" s="114"/>
    </row>
    <row r="456" ht="15.75" customHeight="1">
      <c r="A456" s="87"/>
      <c r="BG456" s="114"/>
    </row>
    <row r="457" ht="15.75" customHeight="1">
      <c r="A457" s="87"/>
      <c r="BG457" s="114"/>
    </row>
    <row r="458" ht="15.75" customHeight="1">
      <c r="A458" s="87"/>
      <c r="BG458" s="114"/>
    </row>
    <row r="459" ht="15.75" customHeight="1">
      <c r="A459" s="87"/>
      <c r="BG459" s="114"/>
    </row>
    <row r="460" ht="15.75" customHeight="1">
      <c r="A460" s="87"/>
      <c r="BG460" s="114"/>
    </row>
    <row r="461" ht="15.75" customHeight="1">
      <c r="A461" s="87"/>
      <c r="BG461" s="114"/>
    </row>
    <row r="462" ht="15.75" customHeight="1">
      <c r="A462" s="87"/>
      <c r="BG462" s="114"/>
    </row>
    <row r="463" ht="15.75" customHeight="1">
      <c r="A463" s="87"/>
      <c r="BG463" s="114"/>
    </row>
    <row r="464" ht="15.75" customHeight="1">
      <c r="A464" s="87"/>
      <c r="BG464" s="114"/>
    </row>
    <row r="465" ht="15.75" customHeight="1">
      <c r="A465" s="87"/>
      <c r="BG465" s="114"/>
    </row>
    <row r="466" ht="15.75" customHeight="1">
      <c r="A466" s="87"/>
      <c r="BG466" s="114"/>
    </row>
    <row r="467" ht="15.75" customHeight="1">
      <c r="A467" s="87"/>
      <c r="BG467" s="114"/>
    </row>
    <row r="468" ht="15.75" customHeight="1">
      <c r="A468" s="87"/>
      <c r="BG468" s="114"/>
    </row>
    <row r="469" ht="15.75" customHeight="1">
      <c r="A469" s="87"/>
      <c r="BG469" s="114"/>
    </row>
    <row r="470" ht="15.75" customHeight="1">
      <c r="A470" s="87"/>
      <c r="BG470" s="114"/>
    </row>
    <row r="471" ht="15.75" customHeight="1">
      <c r="A471" s="87"/>
      <c r="BG471" s="114"/>
    </row>
    <row r="472" ht="15.75" customHeight="1">
      <c r="A472" s="87"/>
      <c r="BG472" s="114"/>
    </row>
    <row r="473" ht="15.75" customHeight="1">
      <c r="A473" s="87"/>
      <c r="BG473" s="114"/>
    </row>
    <row r="474" ht="15.75" customHeight="1">
      <c r="A474" s="87"/>
      <c r="BG474" s="114"/>
    </row>
    <row r="475" ht="15.75" customHeight="1">
      <c r="A475" s="87"/>
      <c r="BG475" s="114"/>
    </row>
    <row r="476" ht="15.75" customHeight="1">
      <c r="A476" s="87"/>
      <c r="BG476" s="114"/>
    </row>
    <row r="477" ht="15.75" customHeight="1">
      <c r="A477" s="87"/>
      <c r="BG477" s="114"/>
    </row>
    <row r="478" ht="15.75" customHeight="1">
      <c r="A478" s="87"/>
      <c r="BG478" s="114"/>
    </row>
    <row r="479" ht="15.75" customHeight="1">
      <c r="A479" s="87"/>
      <c r="BG479" s="114"/>
    </row>
    <row r="480" ht="15.75" customHeight="1">
      <c r="A480" s="87"/>
      <c r="BG480" s="114"/>
    </row>
    <row r="481" ht="15.75" customHeight="1">
      <c r="A481" s="87"/>
      <c r="BG481" s="114"/>
    </row>
    <row r="482" ht="15.75" customHeight="1">
      <c r="A482" s="87"/>
      <c r="BG482" s="114"/>
    </row>
    <row r="483" ht="15.75" customHeight="1">
      <c r="A483" s="87"/>
      <c r="BG483" s="114"/>
    </row>
    <row r="484" ht="15.75" customHeight="1">
      <c r="A484" s="87"/>
      <c r="BG484" s="114"/>
    </row>
    <row r="485" ht="15.75" customHeight="1">
      <c r="A485" s="87"/>
      <c r="BG485" s="114"/>
    </row>
    <row r="486" ht="15.75" customHeight="1">
      <c r="A486" s="87"/>
      <c r="BG486" s="114"/>
    </row>
    <row r="487" ht="15.75" customHeight="1">
      <c r="A487" s="87"/>
      <c r="BG487" s="114"/>
    </row>
    <row r="488" ht="15.75" customHeight="1">
      <c r="A488" s="87"/>
      <c r="BG488" s="114"/>
    </row>
    <row r="489" ht="15.75" customHeight="1">
      <c r="A489" s="87"/>
      <c r="BG489" s="114"/>
    </row>
    <row r="490" ht="15.75" customHeight="1">
      <c r="A490" s="87"/>
      <c r="BG490" s="114"/>
    </row>
    <row r="491" ht="15.75" customHeight="1">
      <c r="A491" s="87"/>
      <c r="BG491" s="114"/>
    </row>
    <row r="492" ht="15.75" customHeight="1">
      <c r="A492" s="87"/>
      <c r="BG492" s="114"/>
    </row>
    <row r="493" ht="15.75" customHeight="1">
      <c r="A493" s="87"/>
      <c r="BG493" s="114"/>
    </row>
    <row r="494" ht="15.75" customHeight="1">
      <c r="A494" s="87"/>
      <c r="BG494" s="114"/>
    </row>
    <row r="495" ht="15.75" customHeight="1">
      <c r="A495" s="87"/>
      <c r="BG495" s="114"/>
    </row>
    <row r="496" ht="15.75" customHeight="1">
      <c r="A496" s="87"/>
      <c r="BG496" s="114"/>
    </row>
    <row r="497" ht="15.75" customHeight="1">
      <c r="A497" s="87"/>
      <c r="BG497" s="114"/>
    </row>
    <row r="498" ht="15.75" customHeight="1">
      <c r="A498" s="87"/>
      <c r="BG498" s="114"/>
    </row>
    <row r="499" ht="15.75" customHeight="1">
      <c r="A499" s="87"/>
      <c r="BG499" s="114"/>
    </row>
    <row r="500" ht="15.75" customHeight="1">
      <c r="A500" s="87"/>
      <c r="BG500" s="114"/>
    </row>
    <row r="501" ht="15.75" customHeight="1">
      <c r="A501" s="87"/>
      <c r="BG501" s="114"/>
    </row>
    <row r="502" ht="15.75" customHeight="1">
      <c r="A502" s="87"/>
      <c r="BG502" s="114"/>
    </row>
    <row r="503" ht="15.75" customHeight="1">
      <c r="A503" s="87"/>
      <c r="BG503" s="114"/>
    </row>
    <row r="504" ht="15.75" customHeight="1">
      <c r="A504" s="87"/>
      <c r="BG504" s="114"/>
    </row>
    <row r="505" ht="15.75" customHeight="1">
      <c r="A505" s="87"/>
      <c r="BG505" s="114"/>
    </row>
    <row r="506" ht="15.75" customHeight="1">
      <c r="A506" s="87"/>
      <c r="BG506" s="114"/>
    </row>
    <row r="507" ht="15.75" customHeight="1">
      <c r="A507" s="87"/>
      <c r="BG507" s="114"/>
    </row>
    <row r="508" ht="15.75" customHeight="1">
      <c r="A508" s="87"/>
      <c r="BG508" s="114"/>
    </row>
    <row r="509" ht="15.75" customHeight="1">
      <c r="A509" s="87"/>
      <c r="BG509" s="114"/>
    </row>
    <row r="510" ht="15.75" customHeight="1">
      <c r="A510" s="87"/>
      <c r="BG510" s="114"/>
    </row>
    <row r="511" ht="15.75" customHeight="1">
      <c r="A511" s="87"/>
      <c r="BG511" s="114"/>
    </row>
    <row r="512" ht="15.75" customHeight="1">
      <c r="A512" s="87"/>
      <c r="BG512" s="114"/>
    </row>
    <row r="513" ht="15.75" customHeight="1">
      <c r="A513" s="87"/>
      <c r="BG513" s="114"/>
    </row>
    <row r="514" ht="15.75" customHeight="1">
      <c r="A514" s="87"/>
      <c r="BG514" s="114"/>
    </row>
    <row r="515" ht="15.75" customHeight="1">
      <c r="A515" s="87"/>
      <c r="BG515" s="114"/>
    </row>
    <row r="516" ht="15.75" customHeight="1">
      <c r="A516" s="87"/>
      <c r="BG516" s="114"/>
    </row>
    <row r="517" ht="15.75" customHeight="1">
      <c r="A517" s="87"/>
      <c r="BG517" s="114"/>
    </row>
    <row r="518" ht="15.75" customHeight="1">
      <c r="A518" s="87"/>
      <c r="BG518" s="114"/>
    </row>
    <row r="519" ht="15.75" customHeight="1">
      <c r="A519" s="87"/>
      <c r="BG519" s="114"/>
    </row>
    <row r="520" ht="15.75" customHeight="1">
      <c r="A520" s="87"/>
      <c r="BG520" s="114"/>
    </row>
    <row r="521" ht="15.75" customHeight="1">
      <c r="A521" s="87"/>
      <c r="BG521" s="114"/>
    </row>
    <row r="522" ht="15.75" customHeight="1">
      <c r="A522" s="87"/>
      <c r="BG522" s="114"/>
    </row>
    <row r="523" ht="15.75" customHeight="1">
      <c r="A523" s="87"/>
      <c r="BG523" s="114"/>
    </row>
    <row r="524" ht="15.75" customHeight="1">
      <c r="A524" s="87"/>
      <c r="BG524" s="114"/>
    </row>
    <row r="525" ht="15.75" customHeight="1">
      <c r="A525" s="87"/>
      <c r="BG525" s="114"/>
    </row>
    <row r="526" ht="15.75" customHeight="1">
      <c r="A526" s="87"/>
      <c r="BG526" s="114"/>
    </row>
    <row r="527" ht="15.75" customHeight="1">
      <c r="A527" s="87"/>
      <c r="BG527" s="114"/>
    </row>
    <row r="528" ht="15.75" customHeight="1">
      <c r="A528" s="87"/>
      <c r="BG528" s="114"/>
    </row>
    <row r="529" ht="15.75" customHeight="1">
      <c r="A529" s="87"/>
      <c r="BG529" s="114"/>
    </row>
    <row r="530" ht="15.75" customHeight="1">
      <c r="A530" s="87"/>
      <c r="BG530" s="114"/>
    </row>
    <row r="531" ht="15.75" customHeight="1">
      <c r="A531" s="87"/>
      <c r="BG531" s="114"/>
    </row>
    <row r="532" ht="15.75" customHeight="1">
      <c r="A532" s="87"/>
      <c r="BG532" s="114"/>
    </row>
    <row r="533" ht="15.75" customHeight="1">
      <c r="A533" s="87"/>
      <c r="BG533" s="114"/>
    </row>
    <row r="534" ht="15.75" customHeight="1">
      <c r="A534" s="87"/>
      <c r="BG534" s="114"/>
    </row>
    <row r="535" ht="15.75" customHeight="1">
      <c r="A535" s="87"/>
      <c r="BG535" s="114"/>
    </row>
    <row r="536" ht="15.75" customHeight="1">
      <c r="A536" s="87"/>
      <c r="BG536" s="114"/>
    </row>
    <row r="537" ht="15.75" customHeight="1">
      <c r="A537" s="87"/>
      <c r="BG537" s="114"/>
    </row>
    <row r="538" ht="15.75" customHeight="1">
      <c r="A538" s="87"/>
      <c r="BG538" s="114"/>
    </row>
    <row r="539" ht="15.75" customHeight="1">
      <c r="A539" s="87"/>
      <c r="BG539" s="114"/>
    </row>
    <row r="540" ht="15.75" customHeight="1">
      <c r="A540" s="87"/>
      <c r="BG540" s="114"/>
    </row>
    <row r="541" ht="15.75" customHeight="1">
      <c r="A541" s="87"/>
      <c r="BG541" s="114"/>
    </row>
    <row r="542" ht="15.75" customHeight="1">
      <c r="A542" s="87"/>
      <c r="BG542" s="114"/>
    </row>
    <row r="543" ht="15.75" customHeight="1">
      <c r="A543" s="87"/>
      <c r="BG543" s="114"/>
    </row>
    <row r="544" ht="15.75" customHeight="1">
      <c r="A544" s="87"/>
      <c r="BG544" s="114"/>
    </row>
    <row r="545" ht="15.75" customHeight="1">
      <c r="A545" s="87"/>
      <c r="BG545" s="114"/>
    </row>
    <row r="546" ht="15.75" customHeight="1">
      <c r="A546" s="87"/>
      <c r="BG546" s="114"/>
    </row>
    <row r="547" ht="15.75" customHeight="1">
      <c r="A547" s="87"/>
      <c r="BG547" s="114"/>
    </row>
    <row r="548" ht="15.75" customHeight="1">
      <c r="A548" s="87"/>
      <c r="BG548" s="114"/>
    </row>
    <row r="549" ht="15.75" customHeight="1">
      <c r="A549" s="87"/>
      <c r="BG549" s="114"/>
    </row>
    <row r="550" ht="15.75" customHeight="1">
      <c r="A550" s="87"/>
      <c r="BG550" s="114"/>
    </row>
    <row r="551" ht="15.75" customHeight="1">
      <c r="A551" s="87"/>
      <c r="BG551" s="114"/>
    </row>
    <row r="552" ht="15.75" customHeight="1">
      <c r="A552" s="87"/>
      <c r="BG552" s="114"/>
    </row>
    <row r="553" ht="15.75" customHeight="1">
      <c r="A553" s="87"/>
      <c r="BG553" s="114"/>
    </row>
    <row r="554" ht="15.75" customHeight="1">
      <c r="A554" s="87"/>
      <c r="BG554" s="114"/>
    </row>
    <row r="555" ht="15.75" customHeight="1">
      <c r="A555" s="87"/>
      <c r="BG555" s="114"/>
    </row>
    <row r="556" ht="15.75" customHeight="1">
      <c r="A556" s="87"/>
      <c r="BG556" s="114"/>
    </row>
    <row r="557" ht="15.75" customHeight="1">
      <c r="A557" s="87"/>
      <c r="BG557" s="114"/>
    </row>
    <row r="558" ht="15.75" customHeight="1">
      <c r="A558" s="87"/>
      <c r="BG558" s="114"/>
    </row>
    <row r="559" ht="15.75" customHeight="1">
      <c r="A559" s="87"/>
      <c r="BG559" s="114"/>
    </row>
    <row r="560" ht="15.75" customHeight="1">
      <c r="A560" s="87"/>
      <c r="BG560" s="114"/>
    </row>
    <row r="561" ht="15.75" customHeight="1">
      <c r="A561" s="87"/>
      <c r="BG561" s="114"/>
    </row>
    <row r="562" ht="15.75" customHeight="1">
      <c r="A562" s="87"/>
      <c r="BG562" s="114"/>
    </row>
    <row r="563" ht="15.75" customHeight="1">
      <c r="A563" s="87"/>
      <c r="BG563" s="114"/>
    </row>
    <row r="564" ht="15.75" customHeight="1">
      <c r="A564" s="87"/>
      <c r="BG564" s="114"/>
    </row>
    <row r="565" ht="15.75" customHeight="1">
      <c r="A565" s="87"/>
      <c r="BG565" s="114"/>
    </row>
    <row r="566" ht="15.75" customHeight="1">
      <c r="A566" s="87"/>
      <c r="BG566" s="114"/>
    </row>
    <row r="567" ht="15.75" customHeight="1">
      <c r="A567" s="87"/>
      <c r="BG567" s="114"/>
    </row>
    <row r="568" ht="15.75" customHeight="1">
      <c r="A568" s="87"/>
      <c r="BG568" s="114"/>
    </row>
    <row r="569" ht="15.75" customHeight="1">
      <c r="A569" s="87"/>
      <c r="BG569" s="114"/>
    </row>
    <row r="570" ht="15.75" customHeight="1">
      <c r="A570" s="87"/>
      <c r="BG570" s="114"/>
    </row>
    <row r="571" ht="15.75" customHeight="1">
      <c r="A571" s="87"/>
      <c r="BG571" s="114"/>
    </row>
    <row r="572" ht="15.75" customHeight="1">
      <c r="A572" s="87"/>
      <c r="BG572" s="114"/>
    </row>
    <row r="573" ht="15.75" customHeight="1">
      <c r="A573" s="87"/>
      <c r="BG573" s="114"/>
    </row>
    <row r="574" ht="15.75" customHeight="1">
      <c r="A574" s="87"/>
      <c r="BG574" s="114"/>
    </row>
    <row r="575" ht="15.75" customHeight="1">
      <c r="A575" s="87"/>
      <c r="BG575" s="114"/>
    </row>
    <row r="576" ht="15.75" customHeight="1">
      <c r="A576" s="87"/>
      <c r="BG576" s="114"/>
    </row>
    <row r="577" ht="15.75" customHeight="1">
      <c r="A577" s="87"/>
      <c r="BG577" s="114"/>
    </row>
    <row r="578" ht="15.75" customHeight="1">
      <c r="A578" s="87"/>
      <c r="BG578" s="114"/>
    </row>
    <row r="579" ht="15.75" customHeight="1">
      <c r="A579" s="87"/>
      <c r="BG579" s="114"/>
    </row>
    <row r="580" ht="15.75" customHeight="1">
      <c r="A580" s="87"/>
      <c r="BG580" s="114"/>
    </row>
    <row r="581" ht="15.75" customHeight="1">
      <c r="A581" s="87"/>
      <c r="BG581" s="114"/>
    </row>
    <row r="582" ht="15.75" customHeight="1">
      <c r="A582" s="87"/>
      <c r="BG582" s="114"/>
    </row>
    <row r="583" ht="15.75" customHeight="1">
      <c r="A583" s="87"/>
      <c r="BG583" s="114"/>
    </row>
    <row r="584" ht="15.75" customHeight="1">
      <c r="A584" s="87"/>
      <c r="BG584" s="114"/>
    </row>
    <row r="585" ht="15.75" customHeight="1">
      <c r="A585" s="87"/>
      <c r="BG585" s="114"/>
    </row>
    <row r="586" ht="15.75" customHeight="1">
      <c r="A586" s="87"/>
      <c r="BG586" s="114"/>
    </row>
    <row r="587" ht="15.75" customHeight="1">
      <c r="A587" s="87"/>
      <c r="BG587" s="114"/>
    </row>
    <row r="588" ht="15.75" customHeight="1">
      <c r="A588" s="87"/>
      <c r="BG588" s="114"/>
    </row>
    <row r="589" ht="15.75" customHeight="1">
      <c r="A589" s="87"/>
      <c r="BG589" s="114"/>
    </row>
    <row r="590" ht="15.75" customHeight="1">
      <c r="A590" s="87"/>
      <c r="BG590" s="114"/>
    </row>
    <row r="591" ht="15.75" customHeight="1">
      <c r="A591" s="87"/>
      <c r="BG591" s="114"/>
    </row>
    <row r="592" ht="15.75" customHeight="1">
      <c r="A592" s="87"/>
      <c r="BG592" s="114"/>
    </row>
    <row r="593" ht="15.75" customHeight="1">
      <c r="A593" s="87"/>
      <c r="BG593" s="114"/>
    </row>
    <row r="594" ht="15.75" customHeight="1">
      <c r="A594" s="87"/>
      <c r="BG594" s="114"/>
    </row>
    <row r="595" ht="15.75" customHeight="1">
      <c r="A595" s="87"/>
      <c r="BG595" s="114"/>
    </row>
    <row r="596" ht="15.75" customHeight="1">
      <c r="A596" s="87"/>
      <c r="BG596" s="114"/>
    </row>
    <row r="597" ht="15.75" customHeight="1">
      <c r="A597" s="87"/>
      <c r="BG597" s="114"/>
    </row>
    <row r="598" ht="15.75" customHeight="1">
      <c r="A598" s="87"/>
      <c r="BG598" s="114"/>
    </row>
    <row r="599" ht="15.75" customHeight="1">
      <c r="A599" s="87"/>
      <c r="BG599" s="114"/>
    </row>
    <row r="600" ht="15.75" customHeight="1">
      <c r="A600" s="87"/>
      <c r="BG600" s="114"/>
    </row>
    <row r="601" ht="15.75" customHeight="1">
      <c r="A601" s="87"/>
      <c r="BG601" s="114"/>
    </row>
    <row r="602" ht="15.75" customHeight="1">
      <c r="A602" s="87"/>
      <c r="BG602" s="114"/>
    </row>
    <row r="603" ht="15.75" customHeight="1">
      <c r="A603" s="87"/>
      <c r="BG603" s="114"/>
    </row>
    <row r="604" ht="15.75" customHeight="1">
      <c r="A604" s="87"/>
      <c r="BG604" s="114"/>
    </row>
    <row r="605" ht="15.75" customHeight="1">
      <c r="A605" s="87"/>
      <c r="BG605" s="114"/>
    </row>
    <row r="606" ht="15.75" customHeight="1">
      <c r="A606" s="87"/>
      <c r="BG606" s="114"/>
    </row>
    <row r="607" ht="15.75" customHeight="1">
      <c r="A607" s="87"/>
      <c r="BG607" s="114"/>
    </row>
    <row r="608" ht="15.75" customHeight="1">
      <c r="A608" s="87"/>
      <c r="BG608" s="114"/>
    </row>
    <row r="609" ht="15.75" customHeight="1">
      <c r="A609" s="87"/>
      <c r="BG609" s="114"/>
    </row>
    <row r="610" ht="15.75" customHeight="1">
      <c r="A610" s="87"/>
      <c r="BG610" s="114"/>
    </row>
    <row r="611" ht="15.75" customHeight="1">
      <c r="A611" s="87"/>
      <c r="BG611" s="114"/>
    </row>
    <row r="612" ht="15.75" customHeight="1">
      <c r="A612" s="87"/>
      <c r="BG612" s="114"/>
    </row>
    <row r="613" ht="15.75" customHeight="1">
      <c r="A613" s="87"/>
      <c r="BG613" s="114"/>
    </row>
    <row r="614" ht="15.75" customHeight="1">
      <c r="A614" s="87"/>
      <c r="BG614" s="114"/>
    </row>
    <row r="615" ht="15.75" customHeight="1">
      <c r="A615" s="87"/>
      <c r="BG615" s="114"/>
    </row>
    <row r="616" ht="15.75" customHeight="1">
      <c r="A616" s="87"/>
      <c r="BG616" s="114"/>
    </row>
    <row r="617" ht="15.75" customHeight="1">
      <c r="A617" s="87"/>
      <c r="BG617" s="114"/>
    </row>
    <row r="618" ht="15.75" customHeight="1">
      <c r="A618" s="87"/>
      <c r="BG618" s="114"/>
    </row>
    <row r="619" ht="15.75" customHeight="1">
      <c r="A619" s="87"/>
      <c r="BG619" s="114"/>
    </row>
    <row r="620" ht="15.75" customHeight="1">
      <c r="A620" s="87"/>
      <c r="BG620" s="114"/>
    </row>
    <row r="621" ht="15.75" customHeight="1">
      <c r="A621" s="87"/>
      <c r="BG621" s="114"/>
    </row>
    <row r="622" ht="15.75" customHeight="1">
      <c r="A622" s="87"/>
      <c r="BG622" s="114"/>
    </row>
    <row r="623" ht="15.75" customHeight="1">
      <c r="A623" s="87"/>
      <c r="BG623" s="114"/>
    </row>
    <row r="624" ht="15.75" customHeight="1">
      <c r="A624" s="87"/>
      <c r="BG624" s="114"/>
    </row>
    <row r="625" ht="15.75" customHeight="1">
      <c r="A625" s="87"/>
      <c r="BG625" s="114"/>
    </row>
    <row r="626" ht="15.75" customHeight="1">
      <c r="A626" s="87"/>
      <c r="BG626" s="114"/>
    </row>
    <row r="627" ht="15.75" customHeight="1">
      <c r="A627" s="87"/>
      <c r="BG627" s="114"/>
    </row>
    <row r="628" ht="15.75" customHeight="1">
      <c r="A628" s="87"/>
      <c r="BG628" s="114"/>
    </row>
    <row r="629" ht="15.75" customHeight="1">
      <c r="A629" s="87"/>
      <c r="BG629" s="114"/>
    </row>
    <row r="630" ht="15.75" customHeight="1">
      <c r="A630" s="87"/>
      <c r="BG630" s="114"/>
    </row>
    <row r="631" ht="15.75" customHeight="1">
      <c r="A631" s="87"/>
      <c r="BG631" s="114"/>
    </row>
    <row r="632" ht="15.75" customHeight="1">
      <c r="A632" s="87"/>
      <c r="BG632" s="114"/>
    </row>
    <row r="633" ht="15.75" customHeight="1">
      <c r="A633" s="87"/>
      <c r="BG633" s="114"/>
    </row>
    <row r="634" ht="15.75" customHeight="1">
      <c r="A634" s="87"/>
      <c r="BG634" s="114"/>
    </row>
    <row r="635" ht="15.75" customHeight="1">
      <c r="A635" s="87"/>
      <c r="BG635" s="114"/>
    </row>
    <row r="636" ht="15.75" customHeight="1">
      <c r="A636" s="87"/>
      <c r="BG636" s="114"/>
    </row>
    <row r="637" ht="15.75" customHeight="1">
      <c r="A637" s="87"/>
      <c r="BG637" s="114"/>
    </row>
    <row r="638" ht="15.75" customHeight="1">
      <c r="A638" s="87"/>
      <c r="BG638" s="114"/>
    </row>
    <row r="639" ht="15.75" customHeight="1">
      <c r="A639" s="87"/>
      <c r="BG639" s="114"/>
    </row>
    <row r="640" ht="15.75" customHeight="1">
      <c r="A640" s="87"/>
      <c r="BG640" s="114"/>
    </row>
    <row r="641" ht="15.75" customHeight="1">
      <c r="A641" s="87"/>
      <c r="BG641" s="114"/>
    </row>
    <row r="642" ht="15.75" customHeight="1">
      <c r="A642" s="87"/>
      <c r="BG642" s="114"/>
    </row>
    <row r="643" ht="15.75" customHeight="1">
      <c r="A643" s="87"/>
      <c r="BG643" s="114"/>
    </row>
    <row r="644" ht="15.75" customHeight="1">
      <c r="A644" s="87"/>
      <c r="BG644" s="114"/>
    </row>
    <row r="645" ht="15.75" customHeight="1">
      <c r="A645" s="87"/>
      <c r="BG645" s="114"/>
    </row>
    <row r="646" ht="15.75" customHeight="1">
      <c r="A646" s="87"/>
      <c r="BG646" s="114"/>
    </row>
    <row r="647" ht="15.75" customHeight="1">
      <c r="A647" s="87"/>
      <c r="BG647" s="114"/>
    </row>
    <row r="648" ht="15.75" customHeight="1">
      <c r="A648" s="87"/>
      <c r="BG648" s="114"/>
    </row>
    <row r="649" ht="15.75" customHeight="1">
      <c r="A649" s="87"/>
      <c r="BG649" s="114"/>
    </row>
    <row r="650" ht="15.75" customHeight="1">
      <c r="A650" s="87"/>
      <c r="BG650" s="114"/>
    </row>
    <row r="651" ht="15.75" customHeight="1">
      <c r="A651" s="87"/>
      <c r="BG651" s="114"/>
    </row>
    <row r="652" ht="15.75" customHeight="1">
      <c r="A652" s="87"/>
      <c r="BG652" s="114"/>
    </row>
    <row r="653" ht="15.75" customHeight="1">
      <c r="A653" s="87"/>
      <c r="BG653" s="114"/>
    </row>
    <row r="654" ht="15.75" customHeight="1">
      <c r="A654" s="87"/>
      <c r="BG654" s="114"/>
    </row>
    <row r="655" ht="15.75" customHeight="1">
      <c r="A655" s="87"/>
      <c r="BG655" s="114"/>
    </row>
    <row r="656" ht="15.75" customHeight="1">
      <c r="A656" s="87"/>
      <c r="BG656" s="114"/>
    </row>
    <row r="657" ht="15.75" customHeight="1">
      <c r="A657" s="87"/>
      <c r="BG657" s="114"/>
    </row>
    <row r="658" ht="15.75" customHeight="1">
      <c r="A658" s="87"/>
      <c r="BG658" s="114"/>
    </row>
    <row r="659" ht="15.75" customHeight="1">
      <c r="A659" s="87"/>
      <c r="BG659" s="114"/>
    </row>
    <row r="660" ht="15.75" customHeight="1">
      <c r="A660" s="87"/>
      <c r="BG660" s="114"/>
    </row>
    <row r="661" ht="15.75" customHeight="1">
      <c r="A661" s="87"/>
      <c r="BG661" s="114"/>
    </row>
    <row r="662" ht="15.75" customHeight="1">
      <c r="A662" s="87"/>
      <c r="BG662" s="114"/>
    </row>
    <row r="663" ht="15.75" customHeight="1">
      <c r="A663" s="87"/>
      <c r="BG663" s="114"/>
    </row>
    <row r="664" ht="15.75" customHeight="1">
      <c r="A664" s="87"/>
      <c r="BG664" s="114"/>
    </row>
    <row r="665" ht="15.75" customHeight="1">
      <c r="A665" s="87"/>
      <c r="BG665" s="114"/>
    </row>
    <row r="666" ht="15.75" customHeight="1">
      <c r="A666" s="87"/>
      <c r="BG666" s="114"/>
    </row>
    <row r="667" ht="15.75" customHeight="1">
      <c r="A667" s="87"/>
      <c r="BG667" s="114"/>
    </row>
    <row r="668" ht="15.75" customHeight="1">
      <c r="A668" s="87"/>
      <c r="BG668" s="114"/>
    </row>
    <row r="669" ht="15.75" customHeight="1">
      <c r="A669" s="87"/>
      <c r="BG669" s="114"/>
    </row>
    <row r="670" ht="15.75" customHeight="1">
      <c r="A670" s="87"/>
      <c r="BG670" s="114"/>
    </row>
    <row r="671" ht="15.75" customHeight="1">
      <c r="A671" s="87"/>
      <c r="BG671" s="114"/>
    </row>
    <row r="672" ht="15.75" customHeight="1">
      <c r="A672" s="87"/>
      <c r="BG672" s="114"/>
    </row>
    <row r="673" ht="15.75" customHeight="1">
      <c r="A673" s="87"/>
      <c r="BG673" s="114"/>
    </row>
    <row r="674" ht="15.75" customHeight="1">
      <c r="A674" s="87"/>
      <c r="BG674" s="114"/>
    </row>
    <row r="675" ht="15.75" customHeight="1">
      <c r="A675" s="87"/>
      <c r="BG675" s="114"/>
    </row>
    <row r="676" ht="15.75" customHeight="1">
      <c r="A676" s="87"/>
      <c r="BG676" s="114"/>
    </row>
    <row r="677" ht="15.75" customHeight="1">
      <c r="A677" s="87"/>
      <c r="BG677" s="114"/>
    </row>
    <row r="678" ht="15.75" customHeight="1">
      <c r="A678" s="87"/>
      <c r="BG678" s="114"/>
    </row>
    <row r="679" ht="15.75" customHeight="1">
      <c r="A679" s="87"/>
      <c r="BG679" s="114"/>
    </row>
    <row r="680" ht="15.75" customHeight="1">
      <c r="A680" s="87"/>
      <c r="BG680" s="114"/>
    </row>
    <row r="681" ht="15.75" customHeight="1">
      <c r="A681" s="87"/>
      <c r="BG681" s="114"/>
    </row>
    <row r="682" ht="15.75" customHeight="1">
      <c r="A682" s="87"/>
      <c r="BG682" s="114"/>
    </row>
    <row r="683" ht="15.75" customHeight="1">
      <c r="A683" s="87"/>
      <c r="BG683" s="114"/>
    </row>
    <row r="684" ht="15.75" customHeight="1">
      <c r="A684" s="87"/>
      <c r="BG684" s="114"/>
    </row>
    <row r="685" ht="15.75" customHeight="1">
      <c r="A685" s="87"/>
      <c r="BG685" s="114"/>
    </row>
    <row r="686" ht="15.75" customHeight="1">
      <c r="A686" s="87"/>
      <c r="BG686" s="114"/>
    </row>
    <row r="687" ht="15.75" customHeight="1">
      <c r="A687" s="87"/>
      <c r="BG687" s="114"/>
    </row>
    <row r="688" ht="15.75" customHeight="1">
      <c r="A688" s="87"/>
      <c r="BG688" s="114"/>
    </row>
    <row r="689" ht="15.75" customHeight="1">
      <c r="A689" s="87"/>
      <c r="BG689" s="114"/>
    </row>
    <row r="690" ht="15.75" customHeight="1">
      <c r="A690" s="87"/>
      <c r="BG690" s="114"/>
    </row>
    <row r="691" ht="15.75" customHeight="1">
      <c r="A691" s="87"/>
      <c r="BG691" s="114"/>
    </row>
    <row r="692" ht="15.75" customHeight="1">
      <c r="A692" s="87"/>
      <c r="BG692" s="114"/>
    </row>
    <row r="693" ht="15.75" customHeight="1">
      <c r="A693" s="87"/>
      <c r="BG693" s="114"/>
    </row>
    <row r="694" ht="15.75" customHeight="1">
      <c r="A694" s="87"/>
      <c r="BG694" s="114"/>
    </row>
    <row r="695" ht="15.75" customHeight="1">
      <c r="A695" s="87"/>
      <c r="BG695" s="114"/>
    </row>
    <row r="696" ht="15.75" customHeight="1">
      <c r="A696" s="87"/>
      <c r="BG696" s="114"/>
    </row>
    <row r="697" ht="15.75" customHeight="1">
      <c r="A697" s="87"/>
      <c r="BG697" s="114"/>
    </row>
    <row r="698" ht="15.75" customHeight="1">
      <c r="A698" s="87"/>
      <c r="BG698" s="114"/>
    </row>
    <row r="699" ht="15.75" customHeight="1">
      <c r="A699" s="87"/>
      <c r="BG699" s="114"/>
    </row>
    <row r="700" ht="15.75" customHeight="1">
      <c r="A700" s="87"/>
      <c r="BG700" s="114"/>
    </row>
    <row r="701" ht="15.75" customHeight="1">
      <c r="A701" s="87"/>
      <c r="BG701" s="114"/>
    </row>
    <row r="702" ht="15.75" customHeight="1">
      <c r="A702" s="87"/>
      <c r="BG702" s="114"/>
    </row>
    <row r="703" ht="15.75" customHeight="1">
      <c r="A703" s="87"/>
      <c r="BG703" s="114"/>
    </row>
    <row r="704" ht="15.75" customHeight="1">
      <c r="A704" s="87"/>
      <c r="BG704" s="114"/>
    </row>
    <row r="705" ht="15.75" customHeight="1">
      <c r="A705" s="87"/>
      <c r="BG705" s="114"/>
    </row>
    <row r="706" ht="15.75" customHeight="1">
      <c r="A706" s="87"/>
      <c r="BG706" s="114"/>
    </row>
    <row r="707" ht="15.75" customHeight="1">
      <c r="A707" s="87"/>
      <c r="BG707" s="114"/>
    </row>
    <row r="708" ht="15.75" customHeight="1">
      <c r="A708" s="87"/>
      <c r="BG708" s="114"/>
    </row>
    <row r="709" ht="15.75" customHeight="1">
      <c r="A709" s="87"/>
      <c r="BG709" s="114"/>
    </row>
    <row r="710" ht="15.75" customHeight="1">
      <c r="A710" s="87"/>
      <c r="BG710" s="114"/>
    </row>
    <row r="711" ht="15.75" customHeight="1">
      <c r="A711" s="87"/>
      <c r="BG711" s="114"/>
    </row>
    <row r="712" ht="15.75" customHeight="1">
      <c r="A712" s="87"/>
      <c r="BG712" s="114"/>
    </row>
    <row r="713" ht="15.75" customHeight="1">
      <c r="A713" s="87"/>
      <c r="BG713" s="114"/>
    </row>
    <row r="714" ht="15.75" customHeight="1">
      <c r="A714" s="87"/>
      <c r="BG714" s="114"/>
    </row>
    <row r="715" ht="15.75" customHeight="1">
      <c r="A715" s="87"/>
      <c r="BG715" s="114"/>
    </row>
    <row r="716" ht="15.75" customHeight="1">
      <c r="A716" s="87"/>
      <c r="BG716" s="114"/>
    </row>
    <row r="717" ht="15.75" customHeight="1">
      <c r="A717" s="87"/>
      <c r="BG717" s="114"/>
    </row>
    <row r="718" ht="15.75" customHeight="1">
      <c r="A718" s="87"/>
      <c r="BG718" s="114"/>
    </row>
    <row r="719" ht="15.75" customHeight="1">
      <c r="A719" s="87"/>
      <c r="BG719" s="114"/>
    </row>
    <row r="720" ht="15.75" customHeight="1">
      <c r="A720" s="87"/>
      <c r="BG720" s="114"/>
    </row>
    <row r="721" ht="15.75" customHeight="1">
      <c r="A721" s="87"/>
      <c r="BG721" s="114"/>
    </row>
    <row r="722" ht="15.75" customHeight="1">
      <c r="A722" s="87"/>
      <c r="BG722" s="114"/>
    </row>
    <row r="723" ht="15.75" customHeight="1">
      <c r="A723" s="87"/>
      <c r="BG723" s="114"/>
    </row>
    <row r="724" ht="15.75" customHeight="1">
      <c r="A724" s="87"/>
      <c r="BG724" s="114"/>
    </row>
    <row r="725" ht="15.75" customHeight="1">
      <c r="A725" s="87"/>
      <c r="BG725" s="114"/>
    </row>
    <row r="726" ht="15.75" customHeight="1">
      <c r="A726" s="87"/>
      <c r="BG726" s="114"/>
    </row>
    <row r="727" ht="15.75" customHeight="1">
      <c r="A727" s="87"/>
      <c r="BG727" s="114"/>
    </row>
    <row r="728" ht="15.75" customHeight="1">
      <c r="A728" s="87"/>
      <c r="BG728" s="114"/>
    </row>
    <row r="729" ht="15.75" customHeight="1">
      <c r="A729" s="87"/>
      <c r="BG729" s="114"/>
    </row>
    <row r="730" ht="15.75" customHeight="1">
      <c r="A730" s="87"/>
      <c r="BG730" s="114"/>
    </row>
    <row r="731" ht="15.75" customHeight="1">
      <c r="A731" s="87"/>
      <c r="BG731" s="114"/>
    </row>
    <row r="732" ht="15.75" customHeight="1">
      <c r="A732" s="87"/>
      <c r="BG732" s="114"/>
    </row>
    <row r="733" ht="15.75" customHeight="1">
      <c r="A733" s="87"/>
      <c r="BG733" s="114"/>
    </row>
    <row r="734" ht="15.75" customHeight="1">
      <c r="A734" s="87"/>
      <c r="BG734" s="114"/>
    </row>
    <row r="735" ht="15.75" customHeight="1">
      <c r="A735" s="87"/>
      <c r="BG735" s="114"/>
    </row>
    <row r="736" ht="15.75" customHeight="1">
      <c r="A736" s="87"/>
      <c r="BG736" s="114"/>
    </row>
    <row r="737" ht="15.75" customHeight="1">
      <c r="A737" s="87"/>
      <c r="BG737" s="114"/>
    </row>
    <row r="738" ht="15.75" customHeight="1">
      <c r="A738" s="87"/>
      <c r="BG738" s="114"/>
    </row>
    <row r="739" ht="15.75" customHeight="1">
      <c r="A739" s="87"/>
      <c r="BG739" s="114"/>
    </row>
    <row r="740" ht="15.75" customHeight="1">
      <c r="A740" s="87"/>
      <c r="BG740" s="114"/>
    </row>
    <row r="741" ht="15.75" customHeight="1">
      <c r="A741" s="87"/>
      <c r="BG741" s="114"/>
    </row>
    <row r="742" ht="15.75" customHeight="1">
      <c r="A742" s="87"/>
      <c r="BG742" s="114"/>
    </row>
    <row r="743" ht="15.75" customHeight="1">
      <c r="A743" s="87"/>
      <c r="BG743" s="114"/>
    </row>
    <row r="744" ht="15.75" customHeight="1">
      <c r="A744" s="87"/>
      <c r="BG744" s="114"/>
    </row>
    <row r="745" ht="15.75" customHeight="1">
      <c r="A745" s="87"/>
      <c r="BG745" s="114"/>
    </row>
    <row r="746" ht="15.75" customHeight="1">
      <c r="A746" s="87"/>
      <c r="BG746" s="114"/>
    </row>
    <row r="747" ht="15.75" customHeight="1">
      <c r="A747" s="87"/>
      <c r="BG747" s="114"/>
    </row>
    <row r="748" ht="15.75" customHeight="1">
      <c r="A748" s="87"/>
      <c r="BG748" s="114"/>
    </row>
    <row r="749" ht="15.75" customHeight="1">
      <c r="A749" s="87"/>
      <c r="BG749" s="114"/>
    </row>
    <row r="750" ht="15.75" customHeight="1">
      <c r="A750" s="87"/>
      <c r="BG750" s="114"/>
    </row>
    <row r="751" ht="15.75" customHeight="1">
      <c r="A751" s="87"/>
      <c r="BG751" s="114"/>
    </row>
    <row r="752" ht="15.75" customHeight="1">
      <c r="A752" s="87"/>
      <c r="BG752" s="114"/>
    </row>
    <row r="753" ht="15.75" customHeight="1">
      <c r="A753" s="87"/>
      <c r="BG753" s="114"/>
    </row>
    <row r="754" ht="15.75" customHeight="1">
      <c r="A754" s="87"/>
      <c r="BG754" s="114"/>
    </row>
    <row r="755" ht="15.75" customHeight="1">
      <c r="A755" s="87"/>
      <c r="BG755" s="114"/>
    </row>
    <row r="756" ht="15.75" customHeight="1">
      <c r="A756" s="87"/>
      <c r="BG756" s="114"/>
    </row>
    <row r="757" ht="15.75" customHeight="1">
      <c r="A757" s="87"/>
      <c r="BG757" s="114"/>
    </row>
    <row r="758" ht="15.75" customHeight="1">
      <c r="A758" s="87"/>
      <c r="BG758" s="114"/>
    </row>
    <row r="759" ht="15.75" customHeight="1">
      <c r="A759" s="87"/>
      <c r="BG759" s="114"/>
    </row>
    <row r="760" ht="15.75" customHeight="1">
      <c r="A760" s="87"/>
      <c r="BG760" s="114"/>
    </row>
    <row r="761" ht="15.75" customHeight="1">
      <c r="A761" s="87"/>
      <c r="BG761" s="114"/>
    </row>
    <row r="762" ht="15.75" customHeight="1">
      <c r="A762" s="87"/>
      <c r="BG762" s="114"/>
    </row>
    <row r="763" ht="15.75" customHeight="1">
      <c r="A763" s="87"/>
      <c r="BG763" s="114"/>
    </row>
    <row r="764" ht="15.75" customHeight="1">
      <c r="A764" s="87"/>
      <c r="BG764" s="114"/>
    </row>
    <row r="765" ht="15.75" customHeight="1">
      <c r="A765" s="87"/>
      <c r="BG765" s="114"/>
    </row>
    <row r="766" ht="15.75" customHeight="1">
      <c r="A766" s="87"/>
      <c r="BG766" s="114"/>
    </row>
    <row r="767" ht="15.75" customHeight="1">
      <c r="A767" s="87"/>
      <c r="BG767" s="114"/>
    </row>
    <row r="768" ht="15.75" customHeight="1">
      <c r="A768" s="87"/>
      <c r="BG768" s="114"/>
    </row>
    <row r="769" ht="15.75" customHeight="1">
      <c r="A769" s="87"/>
      <c r="BG769" s="114"/>
    </row>
    <row r="770" ht="15.75" customHeight="1">
      <c r="A770" s="87"/>
      <c r="BG770" s="114"/>
    </row>
    <row r="771" ht="15.75" customHeight="1">
      <c r="A771" s="87"/>
      <c r="BG771" s="114"/>
    </row>
    <row r="772" ht="15.75" customHeight="1">
      <c r="A772" s="87"/>
      <c r="BG772" s="114"/>
    </row>
    <row r="773" ht="15.75" customHeight="1">
      <c r="A773" s="87"/>
      <c r="BG773" s="114"/>
    </row>
    <row r="774" ht="15.75" customHeight="1">
      <c r="A774" s="87"/>
      <c r="BG774" s="114"/>
    </row>
    <row r="775" ht="15.75" customHeight="1">
      <c r="A775" s="87"/>
      <c r="BG775" s="114"/>
    </row>
    <row r="776" ht="15.75" customHeight="1">
      <c r="A776" s="87"/>
      <c r="BG776" s="114"/>
    </row>
    <row r="777" ht="15.75" customHeight="1">
      <c r="A777" s="87"/>
      <c r="BG777" s="114"/>
    </row>
    <row r="778" ht="15.75" customHeight="1">
      <c r="A778" s="87"/>
      <c r="BG778" s="114"/>
    </row>
    <row r="779" ht="15.75" customHeight="1">
      <c r="A779" s="87"/>
      <c r="BG779" s="114"/>
    </row>
    <row r="780" ht="15.75" customHeight="1">
      <c r="A780" s="87"/>
      <c r="BG780" s="114"/>
    </row>
    <row r="781" ht="15.75" customHeight="1">
      <c r="A781" s="87"/>
      <c r="BG781" s="114"/>
    </row>
    <row r="782" ht="15.75" customHeight="1">
      <c r="A782" s="87"/>
      <c r="BG782" s="114"/>
    </row>
    <row r="783" ht="15.75" customHeight="1">
      <c r="A783" s="87"/>
      <c r="BG783" s="114"/>
    </row>
    <row r="784" ht="15.75" customHeight="1">
      <c r="A784" s="87"/>
      <c r="BG784" s="114"/>
    </row>
    <row r="785" ht="15.75" customHeight="1">
      <c r="A785" s="87"/>
      <c r="BG785" s="114"/>
    </row>
    <row r="786" ht="15.75" customHeight="1">
      <c r="A786" s="87"/>
      <c r="BG786" s="114"/>
    </row>
    <row r="787" ht="15.75" customHeight="1">
      <c r="A787" s="87"/>
      <c r="BG787" s="114"/>
    </row>
    <row r="788" ht="15.75" customHeight="1">
      <c r="A788" s="87"/>
      <c r="BG788" s="114"/>
    </row>
    <row r="789" ht="15.75" customHeight="1">
      <c r="A789" s="87"/>
      <c r="BG789" s="114"/>
    </row>
    <row r="790" ht="15.75" customHeight="1">
      <c r="A790" s="87"/>
      <c r="BG790" s="114"/>
    </row>
    <row r="791" ht="15.75" customHeight="1">
      <c r="A791" s="87"/>
      <c r="BG791" s="114"/>
    </row>
    <row r="792" ht="15.75" customHeight="1">
      <c r="A792" s="87"/>
      <c r="BG792" s="114"/>
    </row>
    <row r="793" ht="15.75" customHeight="1">
      <c r="A793" s="87"/>
      <c r="BG793" s="114"/>
    </row>
    <row r="794" ht="15.75" customHeight="1">
      <c r="A794" s="87"/>
      <c r="BG794" s="114"/>
    </row>
    <row r="795" ht="15.75" customHeight="1">
      <c r="A795" s="87"/>
      <c r="BG795" s="114"/>
    </row>
    <row r="796" ht="15.75" customHeight="1">
      <c r="A796" s="87"/>
      <c r="BG796" s="114"/>
    </row>
    <row r="797" ht="15.75" customHeight="1">
      <c r="A797" s="87"/>
      <c r="BG797" s="114"/>
    </row>
    <row r="798" ht="15.75" customHeight="1">
      <c r="A798" s="87"/>
      <c r="BG798" s="114"/>
    </row>
    <row r="799" ht="15.75" customHeight="1">
      <c r="A799" s="87"/>
      <c r="BG799" s="114"/>
    </row>
    <row r="800" ht="15.75" customHeight="1">
      <c r="A800" s="87"/>
      <c r="BG800" s="114"/>
    </row>
    <row r="801" ht="15.75" customHeight="1">
      <c r="A801" s="87"/>
      <c r="BG801" s="114"/>
    </row>
    <row r="802" ht="15.75" customHeight="1">
      <c r="A802" s="87"/>
      <c r="BG802" s="114"/>
    </row>
    <row r="803" ht="15.75" customHeight="1">
      <c r="A803" s="87"/>
      <c r="BG803" s="114"/>
    </row>
    <row r="804" ht="15.75" customHeight="1">
      <c r="A804" s="87"/>
      <c r="BG804" s="114"/>
    </row>
    <row r="805" ht="15.75" customHeight="1">
      <c r="A805" s="87"/>
      <c r="BG805" s="114"/>
    </row>
    <row r="806" ht="15.75" customHeight="1">
      <c r="A806" s="87"/>
      <c r="BG806" s="114"/>
    </row>
    <row r="807" ht="15.75" customHeight="1">
      <c r="A807" s="87"/>
      <c r="BG807" s="114"/>
    </row>
    <row r="808" ht="15.75" customHeight="1">
      <c r="A808" s="87"/>
      <c r="BG808" s="114"/>
    </row>
    <row r="809" ht="15.75" customHeight="1">
      <c r="A809" s="87"/>
      <c r="BG809" s="114"/>
    </row>
    <row r="810" ht="15.75" customHeight="1">
      <c r="A810" s="87"/>
      <c r="BG810" s="114"/>
    </row>
    <row r="811" ht="15.75" customHeight="1">
      <c r="A811" s="87"/>
      <c r="BG811" s="114"/>
    </row>
    <row r="812" ht="15.75" customHeight="1">
      <c r="A812" s="87"/>
      <c r="BG812" s="114"/>
    </row>
    <row r="813" ht="15.75" customHeight="1">
      <c r="A813" s="87"/>
      <c r="BG813" s="114"/>
    </row>
    <row r="814" ht="15.75" customHeight="1">
      <c r="A814" s="87"/>
      <c r="BG814" s="114"/>
    </row>
    <row r="815" ht="15.75" customHeight="1">
      <c r="A815" s="87"/>
      <c r="BG815" s="114"/>
    </row>
    <row r="816" ht="15.75" customHeight="1">
      <c r="A816" s="87"/>
      <c r="BG816" s="114"/>
    </row>
    <row r="817" ht="15.75" customHeight="1">
      <c r="A817" s="87"/>
      <c r="BG817" s="114"/>
    </row>
    <row r="818" ht="15.75" customHeight="1">
      <c r="A818" s="87"/>
      <c r="BG818" s="114"/>
    </row>
    <row r="819" ht="15.75" customHeight="1">
      <c r="A819" s="87"/>
      <c r="BG819" s="114"/>
    </row>
    <row r="820" ht="15.75" customHeight="1">
      <c r="A820" s="87"/>
      <c r="BG820" s="114"/>
    </row>
    <row r="821" ht="15.75" customHeight="1">
      <c r="A821" s="87"/>
      <c r="BG821" s="114"/>
    </row>
    <row r="822" ht="15.75" customHeight="1">
      <c r="A822" s="87"/>
      <c r="BG822" s="114"/>
    </row>
    <row r="823" ht="15.75" customHeight="1">
      <c r="A823" s="87"/>
      <c r="BG823" s="114"/>
    </row>
    <row r="824" ht="15.75" customHeight="1">
      <c r="A824" s="87"/>
      <c r="BG824" s="114"/>
    </row>
    <row r="825" ht="15.75" customHeight="1">
      <c r="A825" s="87"/>
      <c r="BG825" s="114"/>
    </row>
    <row r="826" ht="15.75" customHeight="1">
      <c r="A826" s="87"/>
      <c r="BG826" s="114"/>
    </row>
    <row r="827" ht="15.75" customHeight="1">
      <c r="A827" s="87"/>
      <c r="BG827" s="114"/>
    </row>
    <row r="828" ht="15.75" customHeight="1">
      <c r="A828" s="87"/>
      <c r="BG828" s="114"/>
    </row>
    <row r="829" ht="15.75" customHeight="1">
      <c r="A829" s="87"/>
      <c r="BG829" s="114"/>
    </row>
    <row r="830" ht="15.75" customHeight="1">
      <c r="A830" s="87"/>
      <c r="BG830" s="114"/>
    </row>
    <row r="831" ht="15.75" customHeight="1">
      <c r="A831" s="87"/>
      <c r="BG831" s="114"/>
    </row>
    <row r="832" ht="15.75" customHeight="1">
      <c r="A832" s="87"/>
      <c r="BG832" s="114"/>
    </row>
    <row r="833" ht="15.75" customHeight="1">
      <c r="A833" s="87"/>
      <c r="BG833" s="114"/>
    </row>
    <row r="834" ht="15.75" customHeight="1">
      <c r="A834" s="87"/>
      <c r="BG834" s="114"/>
    </row>
    <row r="835" ht="15.75" customHeight="1">
      <c r="A835" s="87"/>
      <c r="BG835" s="114"/>
    </row>
    <row r="836" ht="15.75" customHeight="1">
      <c r="A836" s="87"/>
      <c r="BG836" s="114"/>
    </row>
    <row r="837" ht="15.75" customHeight="1">
      <c r="A837" s="87"/>
      <c r="BG837" s="114"/>
    </row>
    <row r="838" ht="15.75" customHeight="1">
      <c r="A838" s="87"/>
      <c r="BG838" s="114"/>
    </row>
    <row r="839" ht="15.75" customHeight="1">
      <c r="A839" s="87"/>
      <c r="BG839" s="114"/>
    </row>
    <row r="840" ht="15.75" customHeight="1">
      <c r="A840" s="87"/>
      <c r="BG840" s="114"/>
    </row>
    <row r="841" ht="15.75" customHeight="1">
      <c r="A841" s="87"/>
      <c r="BG841" s="114"/>
    </row>
    <row r="842" ht="15.75" customHeight="1">
      <c r="A842" s="87"/>
      <c r="BG842" s="114"/>
    </row>
    <row r="843" ht="15.75" customHeight="1">
      <c r="A843" s="87"/>
      <c r="BG843" s="114"/>
    </row>
    <row r="844" ht="15.75" customHeight="1">
      <c r="A844" s="87"/>
      <c r="BG844" s="114"/>
    </row>
    <row r="845" ht="15.75" customHeight="1">
      <c r="A845" s="87"/>
      <c r="BG845" s="114"/>
    </row>
    <row r="846" ht="15.75" customHeight="1">
      <c r="A846" s="87"/>
      <c r="BG846" s="114"/>
    </row>
    <row r="847" ht="15.75" customHeight="1">
      <c r="A847" s="87"/>
      <c r="BG847" s="114"/>
    </row>
    <row r="848" ht="15.75" customHeight="1">
      <c r="A848" s="87"/>
      <c r="BG848" s="114"/>
    </row>
    <row r="849" ht="15.75" customHeight="1">
      <c r="A849" s="87"/>
      <c r="BG849" s="114"/>
    </row>
    <row r="850" ht="15.75" customHeight="1">
      <c r="A850" s="87"/>
      <c r="BG850" s="114"/>
    </row>
    <row r="851" ht="15.75" customHeight="1">
      <c r="A851" s="87"/>
      <c r="BG851" s="114"/>
    </row>
    <row r="852" ht="15.75" customHeight="1">
      <c r="A852" s="87"/>
      <c r="BG852" s="114"/>
    </row>
    <row r="853" ht="15.75" customHeight="1">
      <c r="A853" s="87"/>
      <c r="BG853" s="114"/>
    </row>
    <row r="854" ht="15.75" customHeight="1">
      <c r="A854" s="87"/>
      <c r="BG854" s="114"/>
    </row>
    <row r="855" ht="15.75" customHeight="1">
      <c r="A855" s="87"/>
      <c r="BG855" s="114"/>
    </row>
    <row r="856" ht="15.75" customHeight="1">
      <c r="A856" s="87"/>
      <c r="BG856" s="114"/>
    </row>
    <row r="857" ht="15.75" customHeight="1">
      <c r="A857" s="87"/>
      <c r="BG857" s="114"/>
    </row>
    <row r="858" ht="15.75" customHeight="1">
      <c r="A858" s="87"/>
      <c r="BG858" s="114"/>
    </row>
    <row r="859" ht="15.75" customHeight="1">
      <c r="A859" s="87"/>
      <c r="BG859" s="114"/>
    </row>
    <row r="860" ht="15.75" customHeight="1">
      <c r="A860" s="87"/>
      <c r="BG860" s="114"/>
    </row>
    <row r="861" ht="15.75" customHeight="1">
      <c r="A861" s="87"/>
      <c r="BG861" s="114"/>
    </row>
    <row r="862" ht="15.75" customHeight="1">
      <c r="A862" s="87"/>
      <c r="BG862" s="114"/>
    </row>
    <row r="863" ht="15.75" customHeight="1">
      <c r="A863" s="87"/>
      <c r="BG863" s="114"/>
    </row>
    <row r="864" ht="15.75" customHeight="1">
      <c r="A864" s="87"/>
      <c r="BG864" s="114"/>
    </row>
    <row r="865" ht="15.75" customHeight="1">
      <c r="A865" s="87"/>
      <c r="BG865" s="114"/>
    </row>
    <row r="866" ht="15.75" customHeight="1">
      <c r="A866" s="87"/>
      <c r="BG866" s="114"/>
    </row>
    <row r="867" ht="15.75" customHeight="1">
      <c r="A867" s="87"/>
      <c r="BG867" s="114"/>
    </row>
    <row r="868" ht="15.75" customHeight="1">
      <c r="A868" s="87"/>
      <c r="BG868" s="114"/>
    </row>
    <row r="869" ht="15.75" customHeight="1">
      <c r="A869" s="87"/>
      <c r="BG869" s="114"/>
    </row>
    <row r="870" ht="15.75" customHeight="1">
      <c r="A870" s="87"/>
      <c r="BG870" s="114"/>
    </row>
    <row r="871" ht="15.75" customHeight="1">
      <c r="A871" s="87"/>
      <c r="BG871" s="114"/>
    </row>
    <row r="872" ht="15.75" customHeight="1">
      <c r="A872" s="87"/>
      <c r="BG872" s="114"/>
    </row>
    <row r="873" ht="15.75" customHeight="1">
      <c r="A873" s="87"/>
      <c r="BG873" s="114"/>
    </row>
    <row r="874" ht="15.75" customHeight="1">
      <c r="A874" s="87"/>
      <c r="BG874" s="114"/>
    </row>
    <row r="875" ht="15.75" customHeight="1">
      <c r="A875" s="87"/>
      <c r="BG875" s="114"/>
    </row>
    <row r="876" ht="15.75" customHeight="1">
      <c r="A876" s="87"/>
      <c r="BG876" s="114"/>
    </row>
    <row r="877" ht="15.75" customHeight="1">
      <c r="A877" s="87"/>
      <c r="BG877" s="114"/>
    </row>
    <row r="878" ht="15.75" customHeight="1">
      <c r="A878" s="87"/>
      <c r="BG878" s="114"/>
    </row>
    <row r="879" ht="15.75" customHeight="1">
      <c r="A879" s="87"/>
      <c r="BG879" s="114"/>
    </row>
    <row r="880" ht="15.75" customHeight="1">
      <c r="A880" s="87"/>
      <c r="BG880" s="114"/>
    </row>
    <row r="881" ht="15.75" customHeight="1">
      <c r="A881" s="87"/>
      <c r="BG881" s="114"/>
    </row>
    <row r="882" ht="15.75" customHeight="1">
      <c r="A882" s="87"/>
      <c r="BG882" s="114"/>
    </row>
    <row r="883" ht="15.75" customHeight="1">
      <c r="A883" s="87"/>
      <c r="BG883" s="114"/>
    </row>
    <row r="884" ht="15.75" customHeight="1">
      <c r="A884" s="87"/>
      <c r="BG884" s="114"/>
    </row>
    <row r="885" ht="15.75" customHeight="1">
      <c r="A885" s="87"/>
      <c r="BG885" s="114"/>
    </row>
    <row r="886" ht="15.75" customHeight="1">
      <c r="A886" s="87"/>
      <c r="BG886" s="114"/>
    </row>
    <row r="887" ht="15.75" customHeight="1">
      <c r="A887" s="87"/>
      <c r="BG887" s="114"/>
    </row>
    <row r="888" ht="15.75" customHeight="1">
      <c r="A888" s="87"/>
      <c r="BG888" s="114"/>
    </row>
    <row r="889" ht="15.75" customHeight="1">
      <c r="A889" s="87"/>
      <c r="BG889" s="114"/>
    </row>
    <row r="890" ht="15.75" customHeight="1">
      <c r="A890" s="87"/>
      <c r="BG890" s="114"/>
    </row>
    <row r="891" ht="15.75" customHeight="1">
      <c r="A891" s="87"/>
      <c r="BG891" s="114"/>
    </row>
    <row r="892" ht="15.75" customHeight="1">
      <c r="A892" s="87"/>
      <c r="BG892" s="114"/>
    </row>
    <row r="893" ht="15.75" customHeight="1">
      <c r="A893" s="87"/>
      <c r="BG893" s="114"/>
    </row>
    <row r="894" ht="15.75" customHeight="1">
      <c r="A894" s="87"/>
      <c r="BG894" s="114"/>
    </row>
    <row r="895" ht="15.75" customHeight="1">
      <c r="A895" s="87"/>
      <c r="BG895" s="114"/>
    </row>
    <row r="896" ht="15.75" customHeight="1">
      <c r="A896" s="87"/>
      <c r="BG896" s="114"/>
    </row>
    <row r="897" ht="15.75" customHeight="1">
      <c r="A897" s="87"/>
      <c r="BG897" s="114"/>
    </row>
    <row r="898" ht="15.75" customHeight="1">
      <c r="A898" s="87"/>
      <c r="BG898" s="114"/>
    </row>
    <row r="899" ht="15.75" customHeight="1">
      <c r="A899" s="87"/>
      <c r="BG899" s="114"/>
    </row>
    <row r="900" ht="15.75" customHeight="1">
      <c r="A900" s="87"/>
      <c r="BG900" s="114"/>
    </row>
    <row r="901" ht="15.75" customHeight="1">
      <c r="A901" s="87"/>
      <c r="BG901" s="114"/>
    </row>
    <row r="902" ht="15.75" customHeight="1">
      <c r="A902" s="87"/>
      <c r="BG902" s="114"/>
    </row>
    <row r="903" ht="15.75" customHeight="1">
      <c r="A903" s="87"/>
      <c r="BG903" s="114"/>
    </row>
    <row r="904" ht="15.75" customHeight="1">
      <c r="A904" s="87"/>
      <c r="BG904" s="114"/>
    </row>
    <row r="905" ht="15.75" customHeight="1">
      <c r="A905" s="87"/>
      <c r="BG905" s="114"/>
    </row>
    <row r="906" ht="15.75" customHeight="1">
      <c r="A906" s="87"/>
      <c r="BG906" s="114"/>
    </row>
    <row r="907" ht="15.75" customHeight="1">
      <c r="A907" s="87"/>
      <c r="BG907" s="114"/>
    </row>
    <row r="908" ht="15.75" customHeight="1">
      <c r="A908" s="87"/>
      <c r="BG908" s="114"/>
    </row>
    <row r="909" ht="15.75" customHeight="1">
      <c r="A909" s="87"/>
      <c r="BG909" s="114"/>
    </row>
    <row r="910" ht="15.75" customHeight="1">
      <c r="A910" s="87"/>
      <c r="BG910" s="114"/>
    </row>
    <row r="911" ht="15.75" customHeight="1">
      <c r="A911" s="87"/>
      <c r="BG911" s="114"/>
    </row>
    <row r="912" ht="15.75" customHeight="1">
      <c r="A912" s="87"/>
      <c r="BG912" s="114"/>
    </row>
    <row r="913" ht="15.75" customHeight="1">
      <c r="A913" s="87"/>
      <c r="BG913" s="114"/>
    </row>
    <row r="914" ht="15.75" customHeight="1">
      <c r="A914" s="87"/>
      <c r="BG914" s="114"/>
    </row>
    <row r="915" ht="15.75" customHeight="1">
      <c r="A915" s="87"/>
      <c r="BG915" s="114"/>
    </row>
    <row r="916" ht="15.75" customHeight="1">
      <c r="A916" s="87"/>
      <c r="BG916" s="114"/>
    </row>
    <row r="917" ht="15.75" customHeight="1">
      <c r="A917" s="87"/>
      <c r="BG917" s="114"/>
    </row>
    <row r="918" ht="15.75" customHeight="1">
      <c r="A918" s="87"/>
      <c r="BG918" s="114"/>
    </row>
    <row r="919" ht="15.75" customHeight="1">
      <c r="A919" s="87"/>
      <c r="BG919" s="114"/>
    </row>
    <row r="920" ht="15.75" customHeight="1">
      <c r="A920" s="87"/>
      <c r="BG920" s="114"/>
    </row>
    <row r="921" ht="15.75" customHeight="1">
      <c r="A921" s="87"/>
      <c r="BG921" s="114"/>
    </row>
    <row r="922" ht="15.75" customHeight="1">
      <c r="A922" s="87"/>
      <c r="BG922" s="114"/>
    </row>
    <row r="923" ht="15.75" customHeight="1">
      <c r="A923" s="87"/>
      <c r="BG923" s="114"/>
    </row>
    <row r="924" ht="15.75" customHeight="1">
      <c r="A924" s="87"/>
      <c r="BG924" s="114"/>
    </row>
    <row r="925" ht="15.75" customHeight="1">
      <c r="A925" s="87"/>
      <c r="BG925" s="114"/>
    </row>
    <row r="926" ht="15.75" customHeight="1">
      <c r="A926" s="87"/>
      <c r="BG926" s="114"/>
    </row>
    <row r="927" ht="15.75" customHeight="1">
      <c r="A927" s="87"/>
      <c r="BG927" s="114"/>
    </row>
    <row r="928" ht="15.75" customHeight="1">
      <c r="A928" s="87"/>
      <c r="BG928" s="114"/>
    </row>
    <row r="929" ht="15.75" customHeight="1">
      <c r="A929" s="87"/>
      <c r="BG929" s="114"/>
    </row>
    <row r="930" ht="15.75" customHeight="1">
      <c r="A930" s="87"/>
      <c r="BG930" s="114"/>
    </row>
    <row r="931" ht="15.75" customHeight="1">
      <c r="A931" s="87"/>
      <c r="BG931" s="114"/>
    </row>
    <row r="932" ht="15.75" customHeight="1">
      <c r="A932" s="87"/>
      <c r="BG932" s="114"/>
    </row>
    <row r="933" ht="15.75" customHeight="1">
      <c r="A933" s="87"/>
      <c r="BG933" s="114"/>
    </row>
    <row r="934" ht="15.75" customHeight="1">
      <c r="A934" s="87"/>
      <c r="BG934" s="114"/>
    </row>
    <row r="935" ht="15.75" customHeight="1">
      <c r="A935" s="87"/>
      <c r="BG935" s="114"/>
    </row>
    <row r="936" ht="15.75" customHeight="1">
      <c r="A936" s="87"/>
      <c r="BG936" s="114"/>
    </row>
    <row r="937" ht="15.75" customHeight="1">
      <c r="A937" s="87"/>
      <c r="BG937" s="114"/>
    </row>
    <row r="938" ht="15.75" customHeight="1">
      <c r="A938" s="87"/>
      <c r="BG938" s="114"/>
    </row>
    <row r="939" ht="15.75" customHeight="1">
      <c r="A939" s="87"/>
      <c r="BG939" s="114"/>
    </row>
    <row r="940" ht="15.75" customHeight="1">
      <c r="A940" s="87"/>
      <c r="BG940" s="114"/>
    </row>
    <row r="941" ht="15.75" customHeight="1">
      <c r="A941" s="87"/>
      <c r="BG941" s="114"/>
    </row>
    <row r="942" ht="15.75" customHeight="1">
      <c r="A942" s="87"/>
      <c r="BG942" s="114"/>
    </row>
    <row r="943" ht="15.75" customHeight="1">
      <c r="A943" s="87"/>
      <c r="BG943" s="114"/>
    </row>
    <row r="944" ht="15.75" customHeight="1">
      <c r="A944" s="87"/>
      <c r="BG944" s="114"/>
    </row>
    <row r="945" ht="15.75" customHeight="1">
      <c r="A945" s="87"/>
      <c r="BG945" s="114"/>
    </row>
    <row r="946" ht="15.75" customHeight="1">
      <c r="A946" s="87"/>
      <c r="BG946" s="114"/>
    </row>
    <row r="947" ht="15.75" customHeight="1">
      <c r="A947" s="87"/>
      <c r="BG947" s="114"/>
    </row>
    <row r="948" ht="15.75" customHeight="1">
      <c r="A948" s="87"/>
      <c r="BG948" s="114"/>
    </row>
    <row r="949" ht="15.75" customHeight="1">
      <c r="A949" s="87"/>
      <c r="BG949" s="114"/>
    </row>
    <row r="950" ht="15.75" customHeight="1">
      <c r="A950" s="87"/>
      <c r="BG950" s="114"/>
    </row>
    <row r="951" ht="15.75" customHeight="1">
      <c r="A951" s="87"/>
      <c r="BG951" s="114"/>
    </row>
    <row r="952" ht="15.75" customHeight="1">
      <c r="A952" s="87"/>
      <c r="BG952" s="114"/>
    </row>
    <row r="953" ht="15.75" customHeight="1">
      <c r="A953" s="87"/>
      <c r="BG953" s="114"/>
    </row>
    <row r="954" ht="15.75" customHeight="1">
      <c r="A954" s="87"/>
      <c r="BG954" s="114"/>
    </row>
    <row r="955" ht="15.75" customHeight="1">
      <c r="A955" s="87"/>
      <c r="BG955" s="114"/>
    </row>
    <row r="956" ht="15.75" customHeight="1">
      <c r="A956" s="87"/>
      <c r="BG956" s="114"/>
    </row>
    <row r="957" ht="15.75" customHeight="1">
      <c r="A957" s="87"/>
      <c r="BG957" s="114"/>
    </row>
    <row r="958" ht="15.75" customHeight="1">
      <c r="A958" s="87"/>
      <c r="BG958" s="114"/>
    </row>
    <row r="959" ht="15.75" customHeight="1">
      <c r="A959" s="87"/>
      <c r="BG959" s="114"/>
    </row>
    <row r="960" ht="15.75" customHeight="1">
      <c r="A960" s="87"/>
      <c r="BG960" s="114"/>
    </row>
    <row r="961" ht="15.75" customHeight="1">
      <c r="A961" s="87"/>
      <c r="BG961" s="114"/>
    </row>
    <row r="962" ht="15.75" customHeight="1">
      <c r="A962" s="87"/>
      <c r="BG962" s="114"/>
    </row>
    <row r="963" ht="15.75" customHeight="1">
      <c r="A963" s="87"/>
      <c r="BG963" s="114"/>
    </row>
    <row r="964" ht="15.75" customHeight="1">
      <c r="A964" s="87"/>
      <c r="BG964" s="114"/>
    </row>
    <row r="965" ht="15.75" customHeight="1">
      <c r="A965" s="87"/>
      <c r="BG965" s="114"/>
    </row>
    <row r="966" ht="15.75" customHeight="1">
      <c r="A966" s="87"/>
      <c r="BG966" s="114"/>
    </row>
    <row r="967" ht="15.75" customHeight="1">
      <c r="A967" s="87"/>
      <c r="BG967" s="114"/>
    </row>
    <row r="968" ht="15.75" customHeight="1">
      <c r="A968" s="87"/>
      <c r="BG968" s="114"/>
    </row>
    <row r="969" ht="15.75" customHeight="1">
      <c r="A969" s="87"/>
      <c r="BG969" s="114"/>
    </row>
    <row r="970" ht="15.75" customHeight="1">
      <c r="A970" s="87"/>
      <c r="BG970" s="114"/>
    </row>
    <row r="971" ht="15.75" customHeight="1">
      <c r="A971" s="87"/>
      <c r="BG971" s="114"/>
    </row>
    <row r="972" ht="15.75" customHeight="1">
      <c r="A972" s="87"/>
      <c r="BG972" s="114"/>
    </row>
    <row r="973" ht="15.75" customHeight="1">
      <c r="A973" s="87"/>
      <c r="BG973" s="114"/>
    </row>
    <row r="974" ht="15.75" customHeight="1">
      <c r="A974" s="87"/>
      <c r="BG974" s="114"/>
    </row>
    <row r="975" ht="15.75" customHeight="1">
      <c r="A975" s="87"/>
      <c r="BG975" s="114"/>
    </row>
    <row r="976" ht="15.75" customHeight="1">
      <c r="A976" s="87"/>
      <c r="BG976" s="114"/>
    </row>
    <row r="977" ht="15.75" customHeight="1">
      <c r="A977" s="87"/>
      <c r="BG977" s="114"/>
    </row>
    <row r="978" ht="15.75" customHeight="1">
      <c r="A978" s="87"/>
      <c r="BG978" s="114"/>
    </row>
    <row r="979" ht="15.75" customHeight="1">
      <c r="A979" s="87"/>
      <c r="BG979" s="114"/>
    </row>
    <row r="980" ht="15.75" customHeight="1">
      <c r="A980" s="87"/>
      <c r="BG980" s="114"/>
    </row>
    <row r="981" ht="15.75" customHeight="1">
      <c r="A981" s="87"/>
      <c r="BG981" s="114"/>
    </row>
    <row r="982" ht="15.75" customHeight="1">
      <c r="A982" s="87"/>
      <c r="BG982" s="114"/>
    </row>
    <row r="983" ht="15.75" customHeight="1">
      <c r="A983" s="87"/>
      <c r="BG983" s="114"/>
    </row>
    <row r="984" ht="15.75" customHeight="1">
      <c r="A984" s="87"/>
      <c r="BG984" s="114"/>
    </row>
    <row r="985" ht="15.75" customHeight="1">
      <c r="A985" s="87"/>
      <c r="BG985" s="114"/>
    </row>
    <row r="986" ht="15.75" customHeight="1">
      <c r="A986" s="87"/>
      <c r="BG986" s="114"/>
    </row>
    <row r="987" ht="15.75" customHeight="1">
      <c r="A987" s="87"/>
      <c r="BG987" s="114"/>
    </row>
    <row r="988" ht="15.75" customHeight="1">
      <c r="A988" s="87"/>
      <c r="BG988" s="114"/>
    </row>
    <row r="989" ht="15.75" customHeight="1">
      <c r="A989" s="87"/>
      <c r="BG989" s="114"/>
    </row>
    <row r="990" ht="15.75" customHeight="1">
      <c r="A990" s="87"/>
      <c r="BG990" s="114"/>
    </row>
    <row r="991" ht="15.75" customHeight="1">
      <c r="A991" s="87"/>
      <c r="BG991" s="114"/>
    </row>
    <row r="992" ht="15.75" customHeight="1">
      <c r="A992" s="87"/>
      <c r="BG992" s="114"/>
    </row>
    <row r="993" ht="15.75" customHeight="1">
      <c r="A993" s="87"/>
      <c r="BG993" s="114"/>
    </row>
    <row r="994" ht="15.75" customHeight="1">
      <c r="A994" s="87"/>
      <c r="BG994" s="114"/>
    </row>
    <row r="995" ht="15.75" customHeight="1">
      <c r="A995" s="87"/>
      <c r="BG995" s="114"/>
    </row>
    <row r="996" ht="15.75" customHeight="1">
      <c r="A996" s="87"/>
      <c r="BG996" s="114"/>
    </row>
    <row r="997" ht="15.75" customHeight="1">
      <c r="A997" s="87"/>
      <c r="BG997" s="114"/>
    </row>
    <row r="998" ht="15.75" customHeight="1">
      <c r="A998" s="87"/>
      <c r="BG998" s="114"/>
    </row>
    <row r="999" ht="15.75" customHeight="1">
      <c r="A999" s="87"/>
      <c r="BG999" s="114"/>
    </row>
    <row r="1000" ht="15.75" customHeight="1">
      <c r="A1000" s="87"/>
      <c r="BG1000" s="1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14"/>
    <col customWidth="1" min="2" max="2" width="44.43"/>
    <col customWidth="1" min="3" max="3" width="58.0"/>
    <col customWidth="1" min="4" max="6" width="14.43"/>
  </cols>
  <sheetData>
    <row r="1" ht="15.75" customHeight="1">
      <c r="A1" s="106"/>
      <c r="B1" s="115"/>
      <c r="C1" s="116"/>
    </row>
    <row r="2" ht="15.75" customHeight="1">
      <c r="A2" s="106" t="s">
        <v>71</v>
      </c>
      <c r="B2" s="117" t="s">
        <v>74</v>
      </c>
      <c r="C2" s="118">
        <f>('Reaction Complex  2i'!B4)</f>
        <v>-48</v>
      </c>
    </row>
    <row r="3" ht="15.75" customHeight="1">
      <c r="A3" s="106">
        <f>'Decimalisation  1i'!AD4</f>
        <v>-2.000093065</v>
      </c>
      <c r="B3" s="119" t="s">
        <v>75</v>
      </c>
      <c r="C3" s="120">
        <f>(A4+A3)/C2</f>
        <v>-1.00533E+29</v>
      </c>
    </row>
    <row r="4" ht="15.75" customHeight="1">
      <c r="A4" s="106">
        <f>'Decimalisation  1i'!AD6</f>
        <v>4.82557E+30</v>
      </c>
      <c r="B4" s="119" t="s">
        <v>76</v>
      </c>
      <c r="C4" s="120">
        <f>(C3/(10000000000000*10000000000000))/8</f>
        <v>-125.6659053</v>
      </c>
    </row>
    <row r="5" ht="15.75" customHeight="1">
      <c r="A5" s="106"/>
      <c r="B5" s="121"/>
      <c r="C5" s="122"/>
    </row>
    <row r="6" ht="15.75" customHeight="1">
      <c r="A6" s="106"/>
      <c r="B6" s="123"/>
      <c r="C6" s="124"/>
    </row>
    <row r="7" ht="15.75" customHeight="1">
      <c r="A7" s="106"/>
      <c r="B7" s="125"/>
      <c r="C7" s="126"/>
    </row>
    <row r="8" ht="15.75" customHeight="1">
      <c r="A8" s="108" t="s">
        <v>28</v>
      </c>
      <c r="B8" s="117" t="s">
        <v>74</v>
      </c>
      <c r="C8" s="118">
        <f>('Reaction Complex  2i'!B14)</f>
        <v>-27</v>
      </c>
    </row>
    <row r="9" ht="15.75" customHeight="1">
      <c r="A9" s="108">
        <f>'Decimalisation  1i'!AD9</f>
        <v>-2.17364E+18</v>
      </c>
      <c r="B9" s="119" t="s">
        <v>75</v>
      </c>
      <c r="C9" s="120">
        <f>(A10+A9)/C8</f>
        <v>-1.78725E+29</v>
      </c>
    </row>
    <row r="10" ht="15.75" customHeight="1">
      <c r="A10" s="108">
        <f>'Decimalisation  1i'!AD11</f>
        <v>4.82557E+30</v>
      </c>
      <c r="B10" s="119" t="s">
        <v>76</v>
      </c>
      <c r="C10" s="120">
        <f>(C9/(10000000000000*10000000000000))/8</f>
        <v>-223.4060539</v>
      </c>
    </row>
    <row r="11" ht="15.75" customHeight="1">
      <c r="A11" s="108"/>
      <c r="B11" s="121"/>
      <c r="C11" s="122"/>
    </row>
    <row r="12" ht="15.75" customHeight="1">
      <c r="A12" s="106"/>
      <c r="B12" s="125"/>
      <c r="C12" s="127"/>
    </row>
    <row r="13" ht="15.75" customHeight="1">
      <c r="A13" s="108"/>
      <c r="B13" s="125"/>
      <c r="C13" s="127"/>
    </row>
    <row r="14" ht="15.75" customHeight="1">
      <c r="A14" s="108" t="s">
        <v>73</v>
      </c>
      <c r="B14" s="117" t="s">
        <v>74</v>
      </c>
      <c r="C14" s="118">
        <f>('Reaction Complex  2i'!B24)</f>
        <v>-91</v>
      </c>
    </row>
    <row r="15" ht="15.75" customHeight="1">
      <c r="A15" s="108">
        <f>'Decimalisation  1i'!AD14</f>
        <v>-2.000081592</v>
      </c>
      <c r="B15" s="119" t="s">
        <v>75</v>
      </c>
      <c r="C15" s="120">
        <f>(A16+A15)/C14</f>
        <v>-5.30283E+28</v>
      </c>
    </row>
    <row r="16" ht="15.75" customHeight="1">
      <c r="A16" s="108">
        <f>'Decimalisation  1i'!AD16</f>
        <v>4.82557E+30</v>
      </c>
      <c r="B16" s="119" t="s">
        <v>76</v>
      </c>
      <c r="C16" s="120">
        <f>(C15/(10000000000000*10000000000000))/8</f>
        <v>-66.28531269</v>
      </c>
    </row>
    <row r="17" ht="15.75" customHeight="1">
      <c r="A17" s="108"/>
      <c r="B17" s="121"/>
      <c r="C17" s="122"/>
    </row>
    <row r="18" ht="15.75" customHeight="1">
      <c r="A18" s="108"/>
      <c r="B18" s="125"/>
      <c r="C18" s="128"/>
    </row>
    <row r="19" ht="15.75" customHeight="1">
      <c r="A19" s="129"/>
      <c r="B19" s="125"/>
      <c r="C19" s="128"/>
    </row>
    <row r="20" ht="15.75" customHeight="1">
      <c r="A20" s="129"/>
      <c r="B20" s="121" t="s">
        <v>77</v>
      </c>
      <c r="C20" s="122">
        <f t="shared" ref="C20:C21" si="1">(C3+C9+C15)/(10*10)</f>
        <v>-3.32286E+27</v>
      </c>
    </row>
    <row r="21" ht="15.75" customHeight="1">
      <c r="A21" s="129"/>
      <c r="B21" s="121" t="s">
        <v>78</v>
      </c>
      <c r="C21" s="122">
        <f t="shared" si="1"/>
        <v>-4.153572719</v>
      </c>
    </row>
    <row r="22" ht="15.75" customHeight="1">
      <c r="A22" s="129"/>
      <c r="B22" s="125"/>
      <c r="C22" s="125"/>
    </row>
    <row r="23" ht="15.75" customHeight="1">
      <c r="A23" s="129"/>
      <c r="B23" s="125"/>
      <c r="C23" s="125"/>
    </row>
    <row r="24" ht="15.75" customHeight="1">
      <c r="A24" s="129"/>
      <c r="C24" s="130"/>
    </row>
    <row r="25" ht="15.75" customHeight="1">
      <c r="A25" s="129"/>
      <c r="C25" s="130"/>
    </row>
    <row r="26" ht="15.75" customHeight="1">
      <c r="A26" s="129"/>
      <c r="C26" s="130"/>
    </row>
    <row r="27" ht="15.75" customHeight="1">
      <c r="A27" s="129"/>
      <c r="C27" s="130"/>
    </row>
    <row r="28" ht="15.75" customHeight="1">
      <c r="A28" s="129"/>
      <c r="C28" s="130"/>
    </row>
    <row r="29" ht="15.75" customHeight="1">
      <c r="A29" s="129"/>
      <c r="C29" s="130"/>
    </row>
    <row r="30" ht="15.75" customHeight="1">
      <c r="A30" s="129"/>
      <c r="C30" s="130"/>
    </row>
    <row r="31" ht="15.75" customHeight="1">
      <c r="A31" s="129"/>
      <c r="C31" s="130"/>
    </row>
    <row r="32" ht="15.75" customHeight="1">
      <c r="A32" s="129"/>
      <c r="C32" s="130"/>
    </row>
    <row r="33" ht="15.75" customHeight="1">
      <c r="A33" s="129"/>
      <c r="C33" s="130"/>
    </row>
    <row r="34" ht="15.75" customHeight="1">
      <c r="A34" s="129"/>
      <c r="C34" s="130"/>
    </row>
    <row r="35" ht="15.75" customHeight="1">
      <c r="A35" s="129"/>
      <c r="C35" s="130"/>
    </row>
    <row r="36" ht="15.75" customHeight="1">
      <c r="A36" s="129"/>
      <c r="C36" s="130"/>
    </row>
    <row r="37" ht="15.75" customHeight="1">
      <c r="A37" s="129"/>
      <c r="C37" s="130"/>
    </row>
    <row r="38" ht="15.75" customHeight="1">
      <c r="A38" s="129"/>
      <c r="C38" s="130"/>
    </row>
    <row r="39" ht="15.75" customHeight="1">
      <c r="A39" s="129"/>
      <c r="C39" s="130"/>
    </row>
    <row r="40" ht="15.75" customHeight="1">
      <c r="A40" s="129"/>
      <c r="C40" s="130"/>
    </row>
    <row r="41" ht="15.75" customHeight="1">
      <c r="A41" s="129"/>
      <c r="C41" s="130"/>
    </row>
    <row r="42" ht="15.75" customHeight="1">
      <c r="A42" s="129"/>
      <c r="C42" s="130"/>
    </row>
    <row r="43" ht="15.75" customHeight="1">
      <c r="A43" s="129"/>
      <c r="C43" s="130"/>
    </row>
    <row r="44" ht="15.75" customHeight="1">
      <c r="A44" s="129"/>
      <c r="C44" s="130"/>
    </row>
    <row r="45" ht="15.75" customHeight="1">
      <c r="A45" s="129"/>
      <c r="C45" s="130"/>
    </row>
    <row r="46" ht="15.75" customHeight="1">
      <c r="A46" s="129"/>
      <c r="C46" s="130"/>
    </row>
    <row r="47" ht="15.75" customHeight="1">
      <c r="A47" s="129"/>
      <c r="C47" s="130"/>
    </row>
    <row r="48" ht="15.75" customHeight="1">
      <c r="A48" s="129"/>
      <c r="C48" s="130"/>
    </row>
    <row r="49" ht="15.75" customHeight="1">
      <c r="A49" s="129"/>
      <c r="C49" s="130"/>
    </row>
    <row r="50" ht="15.75" customHeight="1">
      <c r="A50" s="129"/>
      <c r="C50" s="130"/>
    </row>
    <row r="51" ht="15.75" customHeight="1">
      <c r="A51" s="129"/>
      <c r="C51" s="130"/>
    </row>
    <row r="52" ht="15.75" customHeight="1">
      <c r="A52" s="129"/>
      <c r="C52" s="130"/>
    </row>
    <row r="53" ht="15.75" customHeight="1">
      <c r="A53" s="129"/>
      <c r="C53" s="130"/>
    </row>
    <row r="54" ht="15.75" customHeight="1">
      <c r="A54" s="129"/>
      <c r="C54" s="130"/>
    </row>
    <row r="55" ht="15.75" customHeight="1">
      <c r="A55" s="129"/>
      <c r="C55" s="130"/>
    </row>
    <row r="56" ht="15.75" customHeight="1">
      <c r="A56" s="129"/>
      <c r="C56" s="130"/>
    </row>
    <row r="57" ht="15.75" customHeight="1">
      <c r="A57" s="129"/>
      <c r="C57" s="130"/>
    </row>
    <row r="58" ht="15.75" customHeight="1">
      <c r="A58" s="129"/>
      <c r="C58" s="130"/>
    </row>
    <row r="59" ht="15.75" customHeight="1">
      <c r="A59" s="129"/>
      <c r="C59" s="130"/>
    </row>
    <row r="60" ht="15.75" customHeight="1">
      <c r="A60" s="129"/>
      <c r="C60" s="130"/>
    </row>
    <row r="61" ht="15.75" customHeight="1">
      <c r="A61" s="129"/>
      <c r="C61" s="130"/>
    </row>
    <row r="62" ht="15.75" customHeight="1">
      <c r="A62" s="129"/>
      <c r="C62" s="130"/>
    </row>
    <row r="63" ht="15.75" customHeight="1">
      <c r="A63" s="129"/>
      <c r="C63" s="130"/>
    </row>
    <row r="64" ht="15.75" customHeight="1">
      <c r="A64" s="129"/>
      <c r="C64" s="130"/>
    </row>
    <row r="65" ht="15.75" customHeight="1">
      <c r="A65" s="129"/>
      <c r="C65" s="130"/>
    </row>
    <row r="66" ht="15.75" customHeight="1">
      <c r="A66" s="129"/>
      <c r="C66" s="130"/>
    </row>
    <row r="67" ht="15.75" customHeight="1">
      <c r="A67" s="129"/>
      <c r="C67" s="130"/>
    </row>
    <row r="68" ht="15.75" customHeight="1">
      <c r="A68" s="129"/>
      <c r="C68" s="130"/>
    </row>
    <row r="69" ht="15.75" customHeight="1">
      <c r="A69" s="129"/>
      <c r="C69" s="130"/>
    </row>
    <row r="70" ht="15.75" customHeight="1">
      <c r="A70" s="129"/>
      <c r="C70" s="130"/>
    </row>
    <row r="71" ht="15.75" customHeight="1">
      <c r="A71" s="129"/>
      <c r="C71" s="130"/>
    </row>
    <row r="72" ht="15.75" customHeight="1">
      <c r="A72" s="129"/>
      <c r="C72" s="130"/>
    </row>
    <row r="73" ht="15.75" customHeight="1">
      <c r="A73" s="129"/>
      <c r="C73" s="130"/>
    </row>
    <row r="74" ht="15.75" customHeight="1">
      <c r="A74" s="129"/>
      <c r="C74" s="130"/>
    </row>
    <row r="75" ht="15.75" customHeight="1">
      <c r="A75" s="129"/>
      <c r="C75" s="130"/>
    </row>
    <row r="76" ht="15.75" customHeight="1">
      <c r="A76" s="129"/>
      <c r="C76" s="130"/>
    </row>
    <row r="77" ht="15.75" customHeight="1">
      <c r="A77" s="129"/>
      <c r="C77" s="130"/>
    </row>
    <row r="78" ht="15.75" customHeight="1">
      <c r="A78" s="129"/>
      <c r="C78" s="130"/>
    </row>
    <row r="79" ht="15.75" customHeight="1">
      <c r="A79" s="129"/>
      <c r="C79" s="130"/>
    </row>
    <row r="80" ht="15.75" customHeight="1">
      <c r="A80" s="129"/>
      <c r="C80" s="130"/>
    </row>
    <row r="81" ht="15.75" customHeight="1">
      <c r="A81" s="129"/>
      <c r="C81" s="130"/>
    </row>
    <row r="82" ht="15.75" customHeight="1">
      <c r="A82" s="129"/>
      <c r="C82" s="130"/>
    </row>
    <row r="83" ht="15.75" customHeight="1">
      <c r="A83" s="129"/>
      <c r="C83" s="130"/>
    </row>
    <row r="84" ht="15.75" customHeight="1">
      <c r="A84" s="129"/>
      <c r="C84" s="130"/>
    </row>
    <row r="85" ht="15.75" customHeight="1">
      <c r="A85" s="129"/>
      <c r="C85" s="130"/>
    </row>
    <row r="86" ht="15.75" customHeight="1">
      <c r="A86" s="129"/>
      <c r="C86" s="130"/>
    </row>
    <row r="87" ht="15.75" customHeight="1">
      <c r="A87" s="129"/>
      <c r="C87" s="130"/>
    </row>
    <row r="88" ht="15.75" customHeight="1">
      <c r="A88" s="129"/>
      <c r="C88" s="130"/>
    </row>
    <row r="89" ht="15.75" customHeight="1">
      <c r="A89" s="129"/>
      <c r="C89" s="130"/>
    </row>
    <row r="90" ht="15.75" customHeight="1">
      <c r="A90" s="129"/>
      <c r="C90" s="130"/>
    </row>
    <row r="91" ht="15.75" customHeight="1">
      <c r="A91" s="129"/>
      <c r="C91" s="130"/>
    </row>
    <row r="92" ht="15.75" customHeight="1">
      <c r="A92" s="129"/>
      <c r="C92" s="130"/>
    </row>
    <row r="93" ht="15.75" customHeight="1">
      <c r="A93" s="129"/>
      <c r="C93" s="130"/>
    </row>
    <row r="94" ht="15.75" customHeight="1">
      <c r="A94" s="129"/>
      <c r="C94" s="130"/>
    </row>
    <row r="95" ht="15.75" customHeight="1">
      <c r="A95" s="129"/>
      <c r="C95" s="130"/>
    </row>
    <row r="96" ht="15.75" customHeight="1">
      <c r="A96" s="129"/>
      <c r="C96" s="130"/>
    </row>
    <row r="97" ht="15.75" customHeight="1">
      <c r="A97" s="129"/>
      <c r="C97" s="130"/>
    </row>
    <row r="98" ht="15.75" customHeight="1">
      <c r="A98" s="129"/>
      <c r="C98" s="130"/>
    </row>
    <row r="99" ht="15.75" customHeight="1">
      <c r="A99" s="129"/>
      <c r="C99" s="130"/>
    </row>
    <row r="100" ht="15.75" customHeight="1">
      <c r="A100" s="129"/>
      <c r="C100" s="130"/>
    </row>
    <row r="101" ht="15.75" customHeight="1">
      <c r="A101" s="129"/>
      <c r="C101" s="130"/>
    </row>
    <row r="102" ht="15.75" customHeight="1">
      <c r="A102" s="129"/>
      <c r="C102" s="130"/>
    </row>
    <row r="103" ht="15.75" customHeight="1">
      <c r="A103" s="129"/>
      <c r="C103" s="130"/>
    </row>
    <row r="104" ht="15.75" customHeight="1">
      <c r="A104" s="129"/>
      <c r="C104" s="130"/>
    </row>
    <row r="105" ht="15.75" customHeight="1">
      <c r="A105" s="129"/>
      <c r="C105" s="130"/>
    </row>
    <row r="106" ht="15.75" customHeight="1">
      <c r="A106" s="129"/>
      <c r="C106" s="130"/>
    </row>
    <row r="107" ht="15.75" customHeight="1">
      <c r="A107" s="129"/>
      <c r="C107" s="130"/>
    </row>
    <row r="108" ht="15.75" customHeight="1">
      <c r="A108" s="129"/>
      <c r="C108" s="130"/>
    </row>
    <row r="109" ht="15.75" customHeight="1">
      <c r="A109" s="129"/>
      <c r="C109" s="130"/>
    </row>
    <row r="110" ht="15.75" customHeight="1">
      <c r="A110" s="129"/>
      <c r="C110" s="130"/>
    </row>
    <row r="111" ht="15.75" customHeight="1">
      <c r="A111" s="129"/>
      <c r="C111" s="130"/>
    </row>
    <row r="112" ht="15.75" customHeight="1">
      <c r="A112" s="129"/>
      <c r="C112" s="130"/>
    </row>
    <row r="113" ht="15.75" customHeight="1">
      <c r="A113" s="129"/>
      <c r="C113" s="130"/>
    </row>
    <row r="114" ht="15.75" customHeight="1">
      <c r="A114" s="129"/>
      <c r="C114" s="130"/>
    </row>
    <row r="115" ht="15.75" customHeight="1">
      <c r="A115" s="129"/>
      <c r="C115" s="130"/>
    </row>
    <row r="116" ht="15.75" customHeight="1">
      <c r="A116" s="129"/>
      <c r="C116" s="130"/>
    </row>
    <row r="117" ht="15.75" customHeight="1">
      <c r="A117" s="129"/>
      <c r="C117" s="130"/>
    </row>
    <row r="118" ht="15.75" customHeight="1">
      <c r="A118" s="129"/>
      <c r="C118" s="130"/>
    </row>
    <row r="119" ht="15.75" customHeight="1">
      <c r="A119" s="129"/>
      <c r="C119" s="130"/>
    </row>
    <row r="120" ht="15.75" customHeight="1">
      <c r="A120" s="129"/>
      <c r="C120" s="130"/>
    </row>
    <row r="121" ht="15.75" customHeight="1">
      <c r="A121" s="129"/>
      <c r="C121" s="130"/>
    </row>
    <row r="122" ht="15.75" customHeight="1">
      <c r="A122" s="129"/>
      <c r="C122" s="130"/>
    </row>
    <row r="123" ht="15.75" customHeight="1">
      <c r="A123" s="129"/>
      <c r="C123" s="130"/>
    </row>
    <row r="124" ht="15.75" customHeight="1">
      <c r="A124" s="129"/>
      <c r="C124" s="130"/>
    </row>
    <row r="125" ht="15.75" customHeight="1">
      <c r="A125" s="129"/>
      <c r="C125" s="130"/>
    </row>
    <row r="126" ht="15.75" customHeight="1">
      <c r="A126" s="129"/>
      <c r="C126" s="130"/>
    </row>
    <row r="127" ht="15.75" customHeight="1">
      <c r="A127" s="129"/>
      <c r="C127" s="130"/>
    </row>
    <row r="128" ht="15.75" customHeight="1">
      <c r="A128" s="129"/>
      <c r="C128" s="130"/>
    </row>
    <row r="129" ht="15.75" customHeight="1">
      <c r="A129" s="129"/>
      <c r="C129" s="130"/>
    </row>
    <row r="130" ht="15.75" customHeight="1">
      <c r="A130" s="129"/>
      <c r="C130" s="130"/>
    </row>
    <row r="131" ht="15.75" customHeight="1">
      <c r="A131" s="129"/>
      <c r="C131" s="130"/>
    </row>
    <row r="132" ht="15.75" customHeight="1">
      <c r="A132" s="129"/>
      <c r="C132" s="130"/>
    </row>
    <row r="133" ht="15.75" customHeight="1">
      <c r="A133" s="129"/>
      <c r="C133" s="130"/>
    </row>
    <row r="134" ht="15.75" customHeight="1">
      <c r="A134" s="129"/>
      <c r="C134" s="130"/>
    </row>
    <row r="135" ht="15.75" customHeight="1">
      <c r="A135" s="129"/>
      <c r="C135" s="130"/>
    </row>
    <row r="136" ht="15.75" customHeight="1">
      <c r="A136" s="129"/>
      <c r="C136" s="130"/>
    </row>
    <row r="137" ht="15.75" customHeight="1">
      <c r="A137" s="129"/>
      <c r="C137" s="130"/>
    </row>
    <row r="138" ht="15.75" customHeight="1">
      <c r="A138" s="129"/>
      <c r="C138" s="130"/>
    </row>
    <row r="139" ht="15.75" customHeight="1">
      <c r="A139" s="129"/>
      <c r="C139" s="130"/>
    </row>
    <row r="140" ht="15.75" customHeight="1">
      <c r="A140" s="129"/>
      <c r="C140" s="130"/>
    </row>
    <row r="141" ht="15.75" customHeight="1">
      <c r="A141" s="129"/>
      <c r="C141" s="130"/>
    </row>
    <row r="142" ht="15.75" customHeight="1">
      <c r="A142" s="129"/>
      <c r="C142" s="130"/>
    </row>
    <row r="143" ht="15.75" customHeight="1">
      <c r="A143" s="129"/>
      <c r="C143" s="130"/>
    </row>
    <row r="144" ht="15.75" customHeight="1">
      <c r="A144" s="129"/>
      <c r="C144" s="130"/>
    </row>
    <row r="145" ht="15.75" customHeight="1">
      <c r="A145" s="129"/>
      <c r="C145" s="130"/>
    </row>
    <row r="146" ht="15.75" customHeight="1">
      <c r="A146" s="129"/>
      <c r="C146" s="130"/>
    </row>
    <row r="147" ht="15.75" customHeight="1">
      <c r="A147" s="129"/>
      <c r="C147" s="130"/>
    </row>
    <row r="148" ht="15.75" customHeight="1">
      <c r="A148" s="129"/>
      <c r="C148" s="130"/>
    </row>
    <row r="149" ht="15.75" customHeight="1">
      <c r="A149" s="129"/>
      <c r="C149" s="130"/>
    </row>
    <row r="150" ht="15.75" customHeight="1">
      <c r="A150" s="129"/>
      <c r="C150" s="130"/>
    </row>
    <row r="151" ht="15.75" customHeight="1">
      <c r="A151" s="129"/>
      <c r="C151" s="130"/>
    </row>
    <row r="152" ht="15.75" customHeight="1">
      <c r="A152" s="129"/>
      <c r="C152" s="130"/>
    </row>
    <row r="153" ht="15.75" customHeight="1">
      <c r="A153" s="129"/>
      <c r="C153" s="130"/>
    </row>
    <row r="154" ht="15.75" customHeight="1">
      <c r="A154" s="129"/>
      <c r="C154" s="130"/>
    </row>
    <row r="155" ht="15.75" customHeight="1">
      <c r="A155" s="129"/>
      <c r="C155" s="130"/>
    </row>
    <row r="156" ht="15.75" customHeight="1">
      <c r="A156" s="129"/>
      <c r="C156" s="130"/>
    </row>
    <row r="157" ht="15.75" customHeight="1">
      <c r="A157" s="129"/>
      <c r="C157" s="130"/>
    </row>
    <row r="158" ht="15.75" customHeight="1">
      <c r="A158" s="129"/>
      <c r="C158" s="130"/>
    </row>
    <row r="159" ht="15.75" customHeight="1">
      <c r="A159" s="129"/>
      <c r="C159" s="130"/>
    </row>
    <row r="160" ht="15.75" customHeight="1">
      <c r="A160" s="129"/>
      <c r="C160" s="130"/>
    </row>
    <row r="161" ht="15.75" customHeight="1">
      <c r="A161" s="129"/>
      <c r="C161" s="130"/>
    </row>
    <row r="162" ht="15.75" customHeight="1">
      <c r="A162" s="129"/>
      <c r="C162" s="130"/>
    </row>
    <row r="163" ht="15.75" customHeight="1">
      <c r="A163" s="129"/>
      <c r="C163" s="130"/>
    </row>
    <row r="164" ht="15.75" customHeight="1">
      <c r="A164" s="129"/>
      <c r="C164" s="130"/>
    </row>
    <row r="165" ht="15.75" customHeight="1">
      <c r="A165" s="129"/>
      <c r="C165" s="130"/>
    </row>
    <row r="166" ht="15.75" customHeight="1">
      <c r="A166" s="129"/>
      <c r="C166" s="130"/>
    </row>
    <row r="167" ht="15.75" customHeight="1">
      <c r="A167" s="129"/>
      <c r="C167" s="130"/>
    </row>
    <row r="168" ht="15.75" customHeight="1">
      <c r="A168" s="129"/>
      <c r="C168" s="130"/>
    </row>
    <row r="169" ht="15.75" customHeight="1">
      <c r="A169" s="129"/>
      <c r="C169" s="130"/>
    </row>
    <row r="170" ht="15.75" customHeight="1">
      <c r="A170" s="129"/>
      <c r="C170" s="130"/>
    </row>
    <row r="171" ht="15.75" customHeight="1">
      <c r="A171" s="129"/>
      <c r="C171" s="130"/>
    </row>
    <row r="172" ht="15.75" customHeight="1">
      <c r="A172" s="129"/>
      <c r="C172" s="130"/>
    </row>
    <row r="173" ht="15.75" customHeight="1">
      <c r="A173" s="129"/>
      <c r="C173" s="130"/>
    </row>
    <row r="174" ht="15.75" customHeight="1">
      <c r="A174" s="129"/>
      <c r="C174" s="130"/>
    </row>
    <row r="175" ht="15.75" customHeight="1">
      <c r="A175" s="129"/>
      <c r="C175" s="130"/>
    </row>
    <row r="176" ht="15.75" customHeight="1">
      <c r="A176" s="129"/>
      <c r="C176" s="130"/>
    </row>
    <row r="177" ht="15.75" customHeight="1">
      <c r="A177" s="129"/>
      <c r="C177" s="130"/>
    </row>
    <row r="178" ht="15.75" customHeight="1">
      <c r="A178" s="129"/>
      <c r="C178" s="130"/>
    </row>
    <row r="179" ht="15.75" customHeight="1">
      <c r="A179" s="129"/>
      <c r="C179" s="130"/>
    </row>
    <row r="180" ht="15.75" customHeight="1">
      <c r="A180" s="129"/>
      <c r="C180" s="130"/>
    </row>
    <row r="181" ht="15.75" customHeight="1">
      <c r="A181" s="129"/>
      <c r="C181" s="130"/>
    </row>
    <row r="182" ht="15.75" customHeight="1">
      <c r="A182" s="129"/>
      <c r="C182" s="130"/>
    </row>
    <row r="183" ht="15.75" customHeight="1">
      <c r="A183" s="129"/>
      <c r="C183" s="130"/>
    </row>
    <row r="184" ht="15.75" customHeight="1">
      <c r="A184" s="129"/>
      <c r="C184" s="130"/>
    </row>
    <row r="185" ht="15.75" customHeight="1">
      <c r="A185" s="129"/>
      <c r="C185" s="130"/>
    </row>
    <row r="186" ht="15.75" customHeight="1">
      <c r="A186" s="129"/>
      <c r="C186" s="130"/>
    </row>
    <row r="187" ht="15.75" customHeight="1">
      <c r="A187" s="129"/>
      <c r="C187" s="130"/>
    </row>
    <row r="188" ht="15.75" customHeight="1">
      <c r="A188" s="129"/>
      <c r="C188" s="130"/>
    </row>
    <row r="189" ht="15.75" customHeight="1">
      <c r="A189" s="129"/>
      <c r="C189" s="130"/>
    </row>
    <row r="190" ht="15.75" customHeight="1">
      <c r="A190" s="129"/>
      <c r="C190" s="130"/>
    </row>
    <row r="191" ht="15.75" customHeight="1">
      <c r="A191" s="129"/>
      <c r="C191" s="130"/>
    </row>
    <row r="192" ht="15.75" customHeight="1">
      <c r="A192" s="129"/>
      <c r="C192" s="130"/>
    </row>
    <row r="193" ht="15.75" customHeight="1">
      <c r="A193" s="129"/>
      <c r="C193" s="130"/>
    </row>
    <row r="194" ht="15.75" customHeight="1">
      <c r="A194" s="129"/>
      <c r="C194" s="130"/>
    </row>
    <row r="195" ht="15.75" customHeight="1">
      <c r="A195" s="129"/>
      <c r="C195" s="130"/>
    </row>
    <row r="196" ht="15.75" customHeight="1">
      <c r="A196" s="129"/>
      <c r="C196" s="130"/>
    </row>
    <row r="197" ht="15.75" customHeight="1">
      <c r="A197" s="129"/>
      <c r="C197" s="130"/>
    </row>
    <row r="198" ht="15.75" customHeight="1">
      <c r="A198" s="129"/>
      <c r="C198" s="130"/>
    </row>
    <row r="199" ht="15.75" customHeight="1">
      <c r="A199" s="129"/>
      <c r="C199" s="130"/>
    </row>
    <row r="200" ht="15.75" customHeight="1">
      <c r="A200" s="129"/>
      <c r="C200" s="130"/>
    </row>
    <row r="201" ht="15.75" customHeight="1">
      <c r="A201" s="129"/>
      <c r="C201" s="130"/>
    </row>
    <row r="202" ht="15.75" customHeight="1">
      <c r="A202" s="129"/>
      <c r="C202" s="130"/>
    </row>
    <row r="203" ht="15.75" customHeight="1">
      <c r="A203" s="129"/>
      <c r="C203" s="130"/>
    </row>
    <row r="204" ht="15.75" customHeight="1">
      <c r="A204" s="129"/>
      <c r="C204" s="130"/>
    </row>
    <row r="205" ht="15.75" customHeight="1">
      <c r="A205" s="129"/>
      <c r="C205" s="130"/>
    </row>
    <row r="206" ht="15.75" customHeight="1">
      <c r="A206" s="129"/>
      <c r="C206" s="130"/>
    </row>
    <row r="207" ht="15.75" customHeight="1">
      <c r="A207" s="129"/>
      <c r="C207" s="130"/>
    </row>
    <row r="208" ht="15.75" customHeight="1">
      <c r="A208" s="129"/>
      <c r="C208" s="130"/>
    </row>
    <row r="209" ht="15.75" customHeight="1">
      <c r="A209" s="129"/>
      <c r="C209" s="130"/>
    </row>
    <row r="210" ht="15.75" customHeight="1">
      <c r="A210" s="129"/>
      <c r="C210" s="130"/>
    </row>
    <row r="211" ht="15.75" customHeight="1">
      <c r="A211" s="129"/>
      <c r="C211" s="130"/>
    </row>
    <row r="212" ht="15.75" customHeight="1">
      <c r="A212" s="129"/>
      <c r="C212" s="130"/>
    </row>
    <row r="213" ht="15.75" customHeight="1">
      <c r="A213" s="129"/>
      <c r="C213" s="130"/>
    </row>
    <row r="214" ht="15.75" customHeight="1">
      <c r="A214" s="129"/>
      <c r="C214" s="130"/>
    </row>
    <row r="215" ht="15.75" customHeight="1">
      <c r="A215" s="129"/>
      <c r="C215" s="130"/>
    </row>
    <row r="216" ht="15.75" customHeight="1">
      <c r="A216" s="129"/>
      <c r="C216" s="130"/>
    </row>
    <row r="217" ht="15.75" customHeight="1">
      <c r="A217" s="129"/>
      <c r="C217" s="130"/>
    </row>
    <row r="218" ht="15.75" customHeight="1">
      <c r="A218" s="129"/>
      <c r="C218" s="130"/>
    </row>
    <row r="219" ht="15.75" customHeight="1">
      <c r="A219" s="129"/>
      <c r="C219" s="130"/>
    </row>
    <row r="220" ht="15.75" customHeight="1">
      <c r="A220" s="129"/>
      <c r="C220" s="130"/>
    </row>
    <row r="221" ht="15.75" customHeight="1">
      <c r="A221" s="129"/>
      <c r="C221" s="130"/>
    </row>
    <row r="222" ht="15.75" customHeight="1">
      <c r="A222" s="131"/>
    </row>
    <row r="223" ht="15.75" customHeight="1">
      <c r="A223" s="131"/>
    </row>
    <row r="224" ht="15.75" customHeight="1">
      <c r="A224" s="131"/>
    </row>
    <row r="225" ht="15.75" customHeight="1">
      <c r="A225" s="131"/>
    </row>
    <row r="226" ht="15.75" customHeight="1">
      <c r="A226" s="131"/>
    </row>
    <row r="227" ht="15.75" customHeight="1">
      <c r="A227" s="131"/>
    </row>
    <row r="228" ht="15.75" customHeight="1">
      <c r="A228" s="131"/>
    </row>
    <row r="229" ht="15.75" customHeight="1">
      <c r="A229" s="131"/>
    </row>
    <row r="230" ht="15.75" customHeight="1">
      <c r="A230" s="131"/>
    </row>
    <row r="231" ht="15.75" customHeight="1">
      <c r="A231" s="131"/>
    </row>
    <row r="232" ht="15.75" customHeight="1">
      <c r="A232" s="131"/>
    </row>
    <row r="233" ht="15.75" customHeight="1">
      <c r="A233" s="131"/>
    </row>
    <row r="234" ht="15.75" customHeight="1">
      <c r="A234" s="131"/>
    </row>
    <row r="235" ht="15.75" customHeight="1">
      <c r="A235" s="131"/>
    </row>
    <row r="236" ht="15.75" customHeight="1">
      <c r="A236" s="131"/>
    </row>
    <row r="237" ht="15.75" customHeight="1">
      <c r="A237" s="131"/>
    </row>
    <row r="238" ht="15.75" customHeight="1">
      <c r="A238" s="131"/>
    </row>
    <row r="239" ht="15.75" customHeight="1">
      <c r="A239" s="131"/>
    </row>
    <row r="240" ht="15.75" customHeight="1">
      <c r="A240" s="131"/>
    </row>
    <row r="241" ht="15.75" customHeight="1">
      <c r="A241" s="131"/>
    </row>
    <row r="242" ht="15.75" customHeight="1">
      <c r="A242" s="131"/>
    </row>
    <row r="243" ht="15.75" customHeight="1">
      <c r="A243" s="131"/>
    </row>
    <row r="244" ht="15.75" customHeight="1">
      <c r="A244" s="131"/>
    </row>
    <row r="245" ht="15.75" customHeight="1">
      <c r="A245" s="131"/>
    </row>
    <row r="246" ht="15.75" customHeight="1">
      <c r="A246" s="131"/>
    </row>
    <row r="247" ht="15.75" customHeight="1">
      <c r="A247" s="131"/>
    </row>
    <row r="248" ht="15.75" customHeight="1">
      <c r="A248" s="131"/>
    </row>
    <row r="249" ht="15.75" customHeight="1">
      <c r="A249" s="131"/>
    </row>
    <row r="250" ht="15.75" customHeight="1">
      <c r="A250" s="131"/>
    </row>
    <row r="251" ht="15.75" customHeight="1">
      <c r="A251" s="131"/>
    </row>
    <row r="252" ht="15.75" customHeight="1">
      <c r="A252" s="131"/>
    </row>
    <row r="253" ht="15.75" customHeight="1">
      <c r="A253" s="131"/>
    </row>
    <row r="254" ht="15.75" customHeight="1">
      <c r="A254" s="131"/>
    </row>
    <row r="255" ht="15.75" customHeight="1">
      <c r="A255" s="131"/>
    </row>
    <row r="256" ht="15.75" customHeight="1">
      <c r="A256" s="131"/>
    </row>
    <row r="257" ht="15.75" customHeight="1">
      <c r="A257" s="131"/>
    </row>
    <row r="258" ht="15.75" customHeight="1">
      <c r="A258" s="131"/>
    </row>
    <row r="259" ht="15.75" customHeight="1">
      <c r="A259" s="131"/>
    </row>
    <row r="260" ht="15.75" customHeight="1">
      <c r="A260" s="131"/>
    </row>
    <row r="261" ht="15.75" customHeight="1">
      <c r="A261" s="131"/>
    </row>
    <row r="262" ht="15.75" customHeight="1">
      <c r="A262" s="131"/>
    </row>
    <row r="263" ht="15.75" customHeight="1">
      <c r="A263" s="131"/>
    </row>
    <row r="264" ht="15.75" customHeight="1">
      <c r="A264" s="131"/>
    </row>
    <row r="265" ht="15.75" customHeight="1">
      <c r="A265" s="131"/>
    </row>
    <row r="266" ht="15.75" customHeight="1">
      <c r="A266" s="131"/>
    </row>
    <row r="267" ht="15.75" customHeight="1">
      <c r="A267" s="131"/>
    </row>
    <row r="268" ht="15.75" customHeight="1">
      <c r="A268" s="131"/>
    </row>
    <row r="269" ht="15.75" customHeight="1">
      <c r="A269" s="131"/>
    </row>
    <row r="270" ht="15.75" customHeight="1">
      <c r="A270" s="131"/>
    </row>
    <row r="271" ht="15.75" customHeight="1">
      <c r="A271" s="131"/>
    </row>
    <row r="272" ht="15.75" customHeight="1">
      <c r="A272" s="131"/>
    </row>
    <row r="273" ht="15.75" customHeight="1">
      <c r="A273" s="131"/>
    </row>
    <row r="274" ht="15.75" customHeight="1">
      <c r="A274" s="131"/>
    </row>
    <row r="275" ht="15.75" customHeight="1">
      <c r="A275" s="131"/>
    </row>
    <row r="276" ht="15.75" customHeight="1">
      <c r="A276" s="131"/>
    </row>
    <row r="277" ht="15.75" customHeight="1">
      <c r="A277" s="131"/>
    </row>
    <row r="278" ht="15.75" customHeight="1">
      <c r="A278" s="131"/>
    </row>
    <row r="279" ht="15.75" customHeight="1">
      <c r="A279" s="131"/>
    </row>
    <row r="280" ht="15.75" customHeight="1">
      <c r="A280" s="131"/>
    </row>
    <row r="281" ht="15.75" customHeight="1">
      <c r="A281" s="131"/>
    </row>
    <row r="282" ht="15.75" customHeight="1">
      <c r="A282" s="131"/>
    </row>
    <row r="283" ht="15.75" customHeight="1">
      <c r="A283" s="131"/>
    </row>
    <row r="284" ht="15.75" customHeight="1">
      <c r="A284" s="131"/>
    </row>
    <row r="285" ht="15.75" customHeight="1">
      <c r="A285" s="131"/>
    </row>
    <row r="286" ht="15.75" customHeight="1">
      <c r="A286" s="131"/>
    </row>
    <row r="287" ht="15.75" customHeight="1">
      <c r="A287" s="131"/>
    </row>
    <row r="288" ht="15.75" customHeight="1">
      <c r="A288" s="131"/>
    </row>
    <row r="289" ht="15.75" customHeight="1">
      <c r="A289" s="131"/>
    </row>
    <row r="290" ht="15.75" customHeight="1">
      <c r="A290" s="131"/>
    </row>
    <row r="291" ht="15.75" customHeight="1">
      <c r="A291" s="131"/>
    </row>
    <row r="292" ht="15.75" customHeight="1">
      <c r="A292" s="131"/>
    </row>
    <row r="293" ht="15.75" customHeight="1">
      <c r="A293" s="131"/>
    </row>
    <row r="294" ht="15.75" customHeight="1">
      <c r="A294" s="131"/>
    </row>
    <row r="295" ht="15.75" customHeight="1">
      <c r="A295" s="131"/>
    </row>
    <row r="296" ht="15.75" customHeight="1">
      <c r="A296" s="131"/>
    </row>
    <row r="297" ht="15.75" customHeight="1">
      <c r="A297" s="131"/>
    </row>
    <row r="298" ht="15.75" customHeight="1">
      <c r="A298" s="131"/>
    </row>
    <row r="299" ht="15.75" customHeight="1">
      <c r="A299" s="131"/>
    </row>
    <row r="300" ht="15.75" customHeight="1">
      <c r="A300" s="131"/>
    </row>
    <row r="301" ht="15.75" customHeight="1">
      <c r="A301" s="131"/>
    </row>
    <row r="302" ht="15.75" customHeight="1">
      <c r="A302" s="131"/>
    </row>
    <row r="303" ht="15.75" customHeight="1">
      <c r="A303" s="131"/>
    </row>
    <row r="304" ht="15.75" customHeight="1">
      <c r="A304" s="131"/>
    </row>
    <row r="305" ht="15.75" customHeight="1">
      <c r="A305" s="131"/>
    </row>
    <row r="306" ht="15.75" customHeight="1">
      <c r="A306" s="131"/>
    </row>
    <row r="307" ht="15.75" customHeight="1">
      <c r="A307" s="131"/>
    </row>
    <row r="308" ht="15.75" customHeight="1">
      <c r="A308" s="131"/>
    </row>
    <row r="309" ht="15.75" customHeight="1">
      <c r="A309" s="131"/>
    </row>
    <row r="310" ht="15.75" customHeight="1">
      <c r="A310" s="131"/>
    </row>
    <row r="311" ht="15.75" customHeight="1">
      <c r="A311" s="131"/>
    </row>
    <row r="312" ht="15.75" customHeight="1">
      <c r="A312" s="131"/>
    </row>
    <row r="313" ht="15.75" customHeight="1">
      <c r="A313" s="131"/>
    </row>
    <row r="314" ht="15.75" customHeight="1">
      <c r="A314" s="131"/>
    </row>
    <row r="315" ht="15.75" customHeight="1">
      <c r="A315" s="131"/>
    </row>
    <row r="316" ht="15.75" customHeight="1">
      <c r="A316" s="131"/>
    </row>
    <row r="317" ht="15.75" customHeight="1">
      <c r="A317" s="131"/>
    </row>
    <row r="318" ht="15.75" customHeight="1">
      <c r="A318" s="131"/>
    </row>
    <row r="319" ht="15.75" customHeight="1">
      <c r="A319" s="131"/>
    </row>
    <row r="320" ht="15.75" customHeight="1">
      <c r="A320" s="131"/>
    </row>
    <row r="321" ht="15.75" customHeight="1">
      <c r="A321" s="131"/>
    </row>
    <row r="322" ht="15.75" customHeight="1">
      <c r="A322" s="131"/>
    </row>
    <row r="323" ht="15.75" customHeight="1">
      <c r="A323" s="131"/>
    </row>
    <row r="324" ht="15.75" customHeight="1">
      <c r="A324" s="131"/>
    </row>
    <row r="325" ht="15.75" customHeight="1">
      <c r="A325" s="131"/>
    </row>
    <row r="326" ht="15.75" customHeight="1">
      <c r="A326" s="131"/>
    </row>
    <row r="327" ht="15.75" customHeight="1">
      <c r="A327" s="131"/>
    </row>
    <row r="328" ht="15.75" customHeight="1">
      <c r="A328" s="131"/>
    </row>
    <row r="329" ht="15.75" customHeight="1">
      <c r="A329" s="131"/>
    </row>
    <row r="330" ht="15.75" customHeight="1">
      <c r="A330" s="131"/>
    </row>
    <row r="331" ht="15.75" customHeight="1">
      <c r="A331" s="131"/>
    </row>
    <row r="332" ht="15.75" customHeight="1">
      <c r="A332" s="131"/>
    </row>
    <row r="333" ht="15.75" customHeight="1">
      <c r="A333" s="131"/>
    </row>
    <row r="334" ht="15.75" customHeight="1">
      <c r="A334" s="131"/>
    </row>
    <row r="335" ht="15.75" customHeight="1">
      <c r="A335" s="131"/>
    </row>
    <row r="336" ht="15.75" customHeight="1">
      <c r="A336" s="131"/>
    </row>
    <row r="337" ht="15.75" customHeight="1">
      <c r="A337" s="131"/>
    </row>
    <row r="338" ht="15.75" customHeight="1">
      <c r="A338" s="131"/>
    </row>
    <row r="339" ht="15.75" customHeight="1">
      <c r="A339" s="131"/>
    </row>
    <row r="340" ht="15.75" customHeight="1">
      <c r="A340" s="131"/>
    </row>
    <row r="341" ht="15.75" customHeight="1">
      <c r="A341" s="131"/>
    </row>
    <row r="342" ht="15.75" customHeight="1">
      <c r="A342" s="131"/>
    </row>
    <row r="343" ht="15.75" customHeight="1">
      <c r="A343" s="131"/>
    </row>
    <row r="344" ht="15.75" customHeight="1">
      <c r="A344" s="131"/>
    </row>
    <row r="345" ht="15.75" customHeight="1">
      <c r="A345" s="131"/>
    </row>
    <row r="346" ht="15.75" customHeight="1">
      <c r="A346" s="131"/>
    </row>
    <row r="347" ht="15.75" customHeight="1">
      <c r="A347" s="131"/>
    </row>
    <row r="348" ht="15.75" customHeight="1">
      <c r="A348" s="131"/>
    </row>
    <row r="349" ht="15.75" customHeight="1">
      <c r="A349" s="131"/>
    </row>
    <row r="350" ht="15.75" customHeight="1">
      <c r="A350" s="131"/>
    </row>
    <row r="351" ht="15.75" customHeight="1">
      <c r="A351" s="131"/>
    </row>
    <row r="352" ht="15.75" customHeight="1">
      <c r="A352" s="131"/>
    </row>
    <row r="353" ht="15.75" customHeight="1">
      <c r="A353" s="131"/>
    </row>
    <row r="354" ht="15.75" customHeight="1">
      <c r="A354" s="131"/>
    </row>
    <row r="355" ht="15.75" customHeight="1">
      <c r="A355" s="131"/>
    </row>
    <row r="356" ht="15.75" customHeight="1">
      <c r="A356" s="131"/>
    </row>
    <row r="357" ht="15.75" customHeight="1">
      <c r="A357" s="131"/>
    </row>
    <row r="358" ht="15.75" customHeight="1">
      <c r="A358" s="131"/>
    </row>
    <row r="359" ht="15.75" customHeight="1">
      <c r="A359" s="131"/>
    </row>
    <row r="360" ht="15.75" customHeight="1">
      <c r="A360" s="131"/>
    </row>
    <row r="361" ht="15.75" customHeight="1">
      <c r="A361" s="131"/>
    </row>
    <row r="362" ht="15.75" customHeight="1">
      <c r="A362" s="131"/>
    </row>
    <row r="363" ht="15.75" customHeight="1">
      <c r="A363" s="131"/>
    </row>
    <row r="364" ht="15.75" customHeight="1">
      <c r="A364" s="131"/>
    </row>
    <row r="365" ht="15.75" customHeight="1">
      <c r="A365" s="131"/>
    </row>
    <row r="366" ht="15.75" customHeight="1">
      <c r="A366" s="131"/>
    </row>
    <row r="367" ht="15.75" customHeight="1">
      <c r="A367" s="131"/>
    </row>
    <row r="368" ht="15.75" customHeight="1">
      <c r="A368" s="131"/>
    </row>
    <row r="369" ht="15.75" customHeight="1">
      <c r="A369" s="131"/>
    </row>
    <row r="370" ht="15.75" customHeight="1">
      <c r="A370" s="131"/>
    </row>
    <row r="371" ht="15.75" customHeight="1">
      <c r="A371" s="131"/>
    </row>
    <row r="372" ht="15.75" customHeight="1">
      <c r="A372" s="131"/>
    </row>
    <row r="373" ht="15.75" customHeight="1">
      <c r="A373" s="131"/>
    </row>
    <row r="374" ht="15.75" customHeight="1">
      <c r="A374" s="131"/>
    </row>
    <row r="375" ht="15.75" customHeight="1">
      <c r="A375" s="131"/>
    </row>
    <row r="376" ht="15.75" customHeight="1">
      <c r="A376" s="131"/>
    </row>
    <row r="377" ht="15.75" customHeight="1">
      <c r="A377" s="131"/>
    </row>
    <row r="378" ht="15.75" customHeight="1">
      <c r="A378" s="131"/>
    </row>
    <row r="379" ht="15.75" customHeight="1">
      <c r="A379" s="131"/>
    </row>
    <row r="380" ht="15.75" customHeight="1">
      <c r="A380" s="131"/>
    </row>
    <row r="381" ht="15.75" customHeight="1">
      <c r="A381" s="131"/>
    </row>
    <row r="382" ht="15.75" customHeight="1">
      <c r="A382" s="131"/>
    </row>
    <row r="383" ht="15.75" customHeight="1">
      <c r="A383" s="131"/>
    </row>
    <row r="384" ht="15.75" customHeight="1">
      <c r="A384" s="131"/>
    </row>
    <row r="385" ht="15.75" customHeight="1">
      <c r="A385" s="131"/>
    </row>
    <row r="386" ht="15.75" customHeight="1">
      <c r="A386" s="131"/>
    </row>
    <row r="387" ht="15.75" customHeight="1">
      <c r="A387" s="131"/>
    </row>
    <row r="388" ht="15.75" customHeight="1">
      <c r="A388" s="131"/>
    </row>
    <row r="389" ht="15.75" customHeight="1">
      <c r="A389" s="131"/>
    </row>
    <row r="390" ht="15.75" customHeight="1">
      <c r="A390" s="131"/>
    </row>
    <row r="391" ht="15.75" customHeight="1">
      <c r="A391" s="131"/>
    </row>
    <row r="392" ht="15.75" customHeight="1">
      <c r="A392" s="131"/>
    </row>
    <row r="393" ht="15.75" customHeight="1">
      <c r="A393" s="131"/>
    </row>
    <row r="394" ht="15.75" customHeight="1">
      <c r="A394" s="131"/>
    </row>
    <row r="395" ht="15.75" customHeight="1">
      <c r="A395" s="131"/>
    </row>
    <row r="396" ht="15.75" customHeight="1">
      <c r="A396" s="131"/>
    </row>
    <row r="397" ht="15.75" customHeight="1">
      <c r="A397" s="131"/>
    </row>
    <row r="398" ht="15.75" customHeight="1">
      <c r="A398" s="131"/>
    </row>
    <row r="399" ht="15.75" customHeight="1">
      <c r="A399" s="131"/>
    </row>
    <row r="400" ht="15.75" customHeight="1">
      <c r="A400" s="131"/>
    </row>
    <row r="401" ht="15.75" customHeight="1">
      <c r="A401" s="131"/>
    </row>
    <row r="402" ht="15.75" customHeight="1">
      <c r="A402" s="131"/>
    </row>
    <row r="403" ht="15.75" customHeight="1">
      <c r="A403" s="131"/>
    </row>
    <row r="404" ht="15.75" customHeight="1">
      <c r="A404" s="131"/>
    </row>
    <row r="405" ht="15.75" customHeight="1">
      <c r="A405" s="131"/>
    </row>
    <row r="406" ht="15.75" customHeight="1">
      <c r="A406" s="131"/>
    </row>
    <row r="407" ht="15.75" customHeight="1">
      <c r="A407" s="131"/>
    </row>
    <row r="408" ht="15.75" customHeight="1">
      <c r="A408" s="131"/>
    </row>
    <row r="409" ht="15.75" customHeight="1">
      <c r="A409" s="131"/>
    </row>
    <row r="410" ht="15.75" customHeight="1">
      <c r="A410" s="131"/>
    </row>
    <row r="411" ht="15.75" customHeight="1">
      <c r="A411" s="131"/>
    </row>
    <row r="412" ht="15.75" customHeight="1">
      <c r="A412" s="131"/>
    </row>
    <row r="413" ht="15.75" customHeight="1">
      <c r="A413" s="131"/>
    </row>
    <row r="414" ht="15.75" customHeight="1">
      <c r="A414" s="131"/>
    </row>
    <row r="415" ht="15.75" customHeight="1">
      <c r="A415" s="131"/>
    </row>
    <row r="416" ht="15.75" customHeight="1">
      <c r="A416" s="131"/>
    </row>
    <row r="417" ht="15.75" customHeight="1">
      <c r="A417" s="131"/>
    </row>
    <row r="418" ht="15.75" customHeight="1">
      <c r="A418" s="131"/>
    </row>
    <row r="419" ht="15.75" customHeight="1">
      <c r="A419" s="131"/>
    </row>
    <row r="420" ht="15.75" customHeight="1">
      <c r="A420" s="131"/>
    </row>
    <row r="421" ht="15.75" customHeight="1">
      <c r="A421" s="131"/>
    </row>
    <row r="422" ht="15.75" customHeight="1">
      <c r="A422" s="131"/>
    </row>
    <row r="423" ht="15.75" customHeight="1">
      <c r="A423" s="131"/>
    </row>
    <row r="424" ht="15.75" customHeight="1">
      <c r="A424" s="131"/>
    </row>
    <row r="425" ht="15.75" customHeight="1">
      <c r="A425" s="131"/>
    </row>
    <row r="426" ht="15.75" customHeight="1">
      <c r="A426" s="131"/>
    </row>
    <row r="427" ht="15.75" customHeight="1">
      <c r="A427" s="131"/>
    </row>
    <row r="428" ht="15.75" customHeight="1">
      <c r="A428" s="131"/>
    </row>
    <row r="429" ht="15.75" customHeight="1">
      <c r="A429" s="131"/>
    </row>
    <row r="430" ht="15.75" customHeight="1">
      <c r="A430" s="131"/>
    </row>
    <row r="431" ht="15.75" customHeight="1">
      <c r="A431" s="131"/>
    </row>
    <row r="432" ht="15.75" customHeight="1">
      <c r="A432" s="131"/>
    </row>
    <row r="433" ht="15.75" customHeight="1">
      <c r="A433" s="131"/>
    </row>
    <row r="434" ht="15.75" customHeight="1">
      <c r="A434" s="131"/>
    </row>
    <row r="435" ht="15.75" customHeight="1">
      <c r="A435" s="131"/>
    </row>
    <row r="436" ht="15.75" customHeight="1">
      <c r="A436" s="131"/>
    </row>
    <row r="437" ht="15.75" customHeight="1">
      <c r="A437" s="131"/>
    </row>
    <row r="438" ht="15.75" customHeight="1">
      <c r="A438" s="131"/>
    </row>
    <row r="439" ht="15.75" customHeight="1">
      <c r="A439" s="131"/>
    </row>
    <row r="440" ht="15.75" customHeight="1">
      <c r="A440" s="131"/>
    </row>
    <row r="441" ht="15.75" customHeight="1">
      <c r="A441" s="131"/>
    </row>
    <row r="442" ht="15.75" customHeight="1">
      <c r="A442" s="131"/>
    </row>
    <row r="443" ht="15.75" customHeight="1">
      <c r="A443" s="131"/>
    </row>
    <row r="444" ht="15.75" customHeight="1">
      <c r="A444" s="131"/>
    </row>
    <row r="445" ht="15.75" customHeight="1">
      <c r="A445" s="131"/>
    </row>
    <row r="446" ht="15.75" customHeight="1">
      <c r="A446" s="131"/>
    </row>
    <row r="447" ht="15.75" customHeight="1">
      <c r="A447" s="131"/>
    </row>
    <row r="448" ht="15.75" customHeight="1">
      <c r="A448" s="131"/>
    </row>
    <row r="449" ht="15.75" customHeight="1">
      <c r="A449" s="131"/>
    </row>
    <row r="450" ht="15.75" customHeight="1">
      <c r="A450" s="131"/>
    </row>
    <row r="451" ht="15.75" customHeight="1">
      <c r="A451" s="131"/>
    </row>
    <row r="452" ht="15.75" customHeight="1">
      <c r="A452" s="131"/>
    </row>
    <row r="453" ht="15.75" customHeight="1">
      <c r="A453" s="131"/>
    </row>
    <row r="454" ht="15.75" customHeight="1">
      <c r="A454" s="131"/>
    </row>
    <row r="455" ht="15.75" customHeight="1">
      <c r="A455" s="131"/>
    </row>
    <row r="456" ht="15.75" customHeight="1">
      <c r="A456" s="131"/>
    </row>
    <row r="457" ht="15.75" customHeight="1">
      <c r="A457" s="131"/>
    </row>
    <row r="458" ht="15.75" customHeight="1">
      <c r="A458" s="131"/>
    </row>
    <row r="459" ht="15.75" customHeight="1">
      <c r="A459" s="131"/>
    </row>
    <row r="460" ht="15.75" customHeight="1">
      <c r="A460" s="131"/>
    </row>
    <row r="461" ht="15.75" customHeight="1">
      <c r="A461" s="131"/>
    </row>
    <row r="462" ht="15.75" customHeight="1">
      <c r="A462" s="131"/>
    </row>
    <row r="463" ht="15.75" customHeight="1">
      <c r="A463" s="131"/>
    </row>
    <row r="464" ht="15.75" customHeight="1">
      <c r="A464" s="131"/>
    </row>
    <row r="465" ht="15.75" customHeight="1">
      <c r="A465" s="131"/>
    </row>
    <row r="466" ht="15.75" customHeight="1">
      <c r="A466" s="131"/>
    </row>
    <row r="467" ht="15.75" customHeight="1">
      <c r="A467" s="131"/>
    </row>
    <row r="468" ht="15.75" customHeight="1">
      <c r="A468" s="131"/>
    </row>
    <row r="469" ht="15.75" customHeight="1">
      <c r="A469" s="131"/>
    </row>
    <row r="470" ht="15.75" customHeight="1">
      <c r="A470" s="131"/>
    </row>
    <row r="471" ht="15.75" customHeight="1">
      <c r="A471" s="131"/>
    </row>
    <row r="472" ht="15.75" customHeight="1">
      <c r="A472" s="131"/>
    </row>
    <row r="473" ht="15.75" customHeight="1">
      <c r="A473" s="131"/>
    </row>
    <row r="474" ht="15.75" customHeight="1">
      <c r="A474" s="131"/>
    </row>
    <row r="475" ht="15.75" customHeight="1">
      <c r="A475" s="131"/>
    </row>
    <row r="476" ht="15.75" customHeight="1">
      <c r="A476" s="131"/>
    </row>
    <row r="477" ht="15.75" customHeight="1">
      <c r="A477" s="131"/>
    </row>
    <row r="478" ht="15.75" customHeight="1">
      <c r="A478" s="131"/>
    </row>
    <row r="479" ht="15.75" customHeight="1">
      <c r="A479" s="131"/>
    </row>
    <row r="480" ht="15.75" customHeight="1">
      <c r="A480" s="131"/>
    </row>
    <row r="481" ht="15.75" customHeight="1">
      <c r="A481" s="131"/>
    </row>
    <row r="482" ht="15.75" customHeight="1">
      <c r="A482" s="131"/>
    </row>
    <row r="483" ht="15.75" customHeight="1">
      <c r="A483" s="131"/>
    </row>
    <row r="484" ht="15.75" customHeight="1">
      <c r="A484" s="131"/>
    </row>
    <row r="485" ht="15.75" customHeight="1">
      <c r="A485" s="131"/>
    </row>
    <row r="486" ht="15.75" customHeight="1">
      <c r="A486" s="131"/>
    </row>
    <row r="487" ht="15.75" customHeight="1">
      <c r="A487" s="131"/>
    </row>
    <row r="488" ht="15.75" customHeight="1">
      <c r="A488" s="131"/>
    </row>
    <row r="489" ht="15.75" customHeight="1">
      <c r="A489" s="131"/>
    </row>
    <row r="490" ht="15.75" customHeight="1">
      <c r="A490" s="131"/>
    </row>
    <row r="491" ht="15.75" customHeight="1">
      <c r="A491" s="131"/>
    </row>
    <row r="492" ht="15.75" customHeight="1">
      <c r="A492" s="131"/>
    </row>
    <row r="493" ht="15.75" customHeight="1">
      <c r="A493" s="131"/>
    </row>
    <row r="494" ht="15.75" customHeight="1">
      <c r="A494" s="131"/>
    </row>
    <row r="495" ht="15.75" customHeight="1">
      <c r="A495" s="131"/>
    </row>
    <row r="496" ht="15.75" customHeight="1">
      <c r="A496" s="131"/>
    </row>
    <row r="497" ht="15.75" customHeight="1">
      <c r="A497" s="131"/>
    </row>
    <row r="498" ht="15.75" customHeight="1">
      <c r="A498" s="131"/>
    </row>
    <row r="499" ht="15.75" customHeight="1">
      <c r="A499" s="131"/>
    </row>
    <row r="500" ht="15.75" customHeight="1">
      <c r="A500" s="131"/>
    </row>
    <row r="501" ht="15.75" customHeight="1">
      <c r="A501" s="131"/>
    </row>
    <row r="502" ht="15.75" customHeight="1">
      <c r="A502" s="131"/>
    </row>
    <row r="503" ht="15.75" customHeight="1">
      <c r="A503" s="131"/>
    </row>
    <row r="504" ht="15.75" customHeight="1">
      <c r="A504" s="131"/>
    </row>
    <row r="505" ht="15.75" customHeight="1">
      <c r="A505" s="131"/>
    </row>
    <row r="506" ht="15.75" customHeight="1">
      <c r="A506" s="131"/>
    </row>
    <row r="507" ht="15.75" customHeight="1">
      <c r="A507" s="131"/>
    </row>
    <row r="508" ht="15.75" customHeight="1">
      <c r="A508" s="131"/>
    </row>
    <row r="509" ht="15.75" customHeight="1">
      <c r="A509" s="131"/>
    </row>
    <row r="510" ht="15.75" customHeight="1">
      <c r="A510" s="131"/>
    </row>
    <row r="511" ht="15.75" customHeight="1">
      <c r="A511" s="131"/>
    </row>
    <row r="512" ht="15.75" customHeight="1">
      <c r="A512" s="131"/>
    </row>
    <row r="513" ht="15.75" customHeight="1">
      <c r="A513" s="131"/>
    </row>
    <row r="514" ht="15.75" customHeight="1">
      <c r="A514" s="131"/>
    </row>
    <row r="515" ht="15.75" customHeight="1">
      <c r="A515" s="131"/>
    </row>
    <row r="516" ht="15.75" customHeight="1">
      <c r="A516" s="131"/>
    </row>
    <row r="517" ht="15.75" customHeight="1">
      <c r="A517" s="131"/>
    </row>
    <row r="518" ht="15.75" customHeight="1">
      <c r="A518" s="131"/>
    </row>
    <row r="519" ht="15.75" customHeight="1">
      <c r="A519" s="131"/>
    </row>
    <row r="520" ht="15.75" customHeight="1">
      <c r="A520" s="131"/>
    </row>
    <row r="521" ht="15.75" customHeight="1">
      <c r="A521" s="131"/>
    </row>
    <row r="522" ht="15.75" customHeight="1">
      <c r="A522" s="131"/>
    </row>
    <row r="523" ht="15.75" customHeight="1">
      <c r="A523" s="131"/>
    </row>
    <row r="524" ht="15.75" customHeight="1">
      <c r="A524" s="131"/>
    </row>
    <row r="525" ht="15.75" customHeight="1">
      <c r="A525" s="131"/>
    </row>
    <row r="526" ht="15.75" customHeight="1">
      <c r="A526" s="131"/>
    </row>
    <row r="527" ht="15.75" customHeight="1">
      <c r="A527" s="131"/>
    </row>
    <row r="528" ht="15.75" customHeight="1">
      <c r="A528" s="131"/>
    </row>
    <row r="529" ht="15.75" customHeight="1">
      <c r="A529" s="131"/>
    </row>
    <row r="530" ht="15.75" customHeight="1">
      <c r="A530" s="131"/>
    </row>
    <row r="531" ht="15.75" customHeight="1">
      <c r="A531" s="131"/>
    </row>
    <row r="532" ht="15.75" customHeight="1">
      <c r="A532" s="131"/>
    </row>
    <row r="533" ht="15.75" customHeight="1">
      <c r="A533" s="131"/>
    </row>
    <row r="534" ht="15.75" customHeight="1">
      <c r="A534" s="131"/>
    </row>
    <row r="535" ht="15.75" customHeight="1">
      <c r="A535" s="131"/>
    </row>
    <row r="536" ht="15.75" customHeight="1">
      <c r="A536" s="131"/>
    </row>
    <row r="537" ht="15.75" customHeight="1">
      <c r="A537" s="131"/>
    </row>
    <row r="538" ht="15.75" customHeight="1">
      <c r="A538" s="131"/>
    </row>
    <row r="539" ht="15.75" customHeight="1">
      <c r="A539" s="131"/>
    </row>
    <row r="540" ht="15.75" customHeight="1">
      <c r="A540" s="131"/>
    </row>
    <row r="541" ht="15.75" customHeight="1">
      <c r="A541" s="131"/>
    </row>
    <row r="542" ht="15.75" customHeight="1">
      <c r="A542" s="131"/>
    </row>
    <row r="543" ht="15.75" customHeight="1">
      <c r="A543" s="131"/>
    </row>
    <row r="544" ht="15.75" customHeight="1">
      <c r="A544" s="131"/>
    </row>
    <row r="545" ht="15.75" customHeight="1">
      <c r="A545" s="131"/>
    </row>
    <row r="546" ht="15.75" customHeight="1">
      <c r="A546" s="131"/>
    </row>
    <row r="547" ht="15.75" customHeight="1">
      <c r="A547" s="131"/>
    </row>
    <row r="548" ht="15.75" customHeight="1">
      <c r="A548" s="131"/>
    </row>
    <row r="549" ht="15.75" customHeight="1">
      <c r="A549" s="131"/>
    </row>
    <row r="550" ht="15.75" customHeight="1">
      <c r="A550" s="131"/>
    </row>
    <row r="551" ht="15.75" customHeight="1">
      <c r="A551" s="131"/>
    </row>
    <row r="552" ht="15.75" customHeight="1">
      <c r="A552" s="131"/>
    </row>
    <row r="553" ht="15.75" customHeight="1">
      <c r="A553" s="131"/>
    </row>
    <row r="554" ht="15.75" customHeight="1">
      <c r="A554" s="131"/>
    </row>
    <row r="555" ht="15.75" customHeight="1">
      <c r="A555" s="131"/>
    </row>
    <row r="556" ht="15.75" customHeight="1">
      <c r="A556" s="131"/>
    </row>
    <row r="557" ht="15.75" customHeight="1">
      <c r="A557" s="131"/>
    </row>
    <row r="558" ht="15.75" customHeight="1">
      <c r="A558" s="131"/>
    </row>
    <row r="559" ht="15.75" customHeight="1">
      <c r="A559" s="131"/>
    </row>
    <row r="560" ht="15.75" customHeight="1">
      <c r="A560" s="131"/>
    </row>
    <row r="561" ht="15.75" customHeight="1">
      <c r="A561" s="131"/>
    </row>
    <row r="562" ht="15.75" customHeight="1">
      <c r="A562" s="131"/>
    </row>
    <row r="563" ht="15.75" customHeight="1">
      <c r="A563" s="131"/>
    </row>
    <row r="564" ht="15.75" customHeight="1">
      <c r="A564" s="131"/>
    </row>
    <row r="565" ht="15.75" customHeight="1">
      <c r="A565" s="131"/>
    </row>
    <row r="566" ht="15.75" customHeight="1">
      <c r="A566" s="131"/>
    </row>
    <row r="567" ht="15.75" customHeight="1">
      <c r="A567" s="131"/>
    </row>
    <row r="568" ht="15.75" customHeight="1">
      <c r="A568" s="131"/>
    </row>
    <row r="569" ht="15.75" customHeight="1">
      <c r="A569" s="131"/>
    </row>
    <row r="570" ht="15.75" customHeight="1">
      <c r="A570" s="131"/>
    </row>
    <row r="571" ht="15.75" customHeight="1">
      <c r="A571" s="131"/>
    </row>
    <row r="572" ht="15.75" customHeight="1">
      <c r="A572" s="131"/>
    </row>
    <row r="573" ht="15.75" customHeight="1">
      <c r="A573" s="131"/>
    </row>
    <row r="574" ht="15.75" customHeight="1">
      <c r="A574" s="131"/>
    </row>
    <row r="575" ht="15.75" customHeight="1">
      <c r="A575" s="131"/>
    </row>
    <row r="576" ht="15.75" customHeight="1">
      <c r="A576" s="131"/>
    </row>
    <row r="577" ht="15.75" customHeight="1">
      <c r="A577" s="131"/>
    </row>
    <row r="578" ht="15.75" customHeight="1">
      <c r="A578" s="131"/>
    </row>
    <row r="579" ht="15.75" customHeight="1">
      <c r="A579" s="131"/>
    </row>
    <row r="580" ht="15.75" customHeight="1">
      <c r="A580" s="131"/>
    </row>
    <row r="581" ht="15.75" customHeight="1">
      <c r="A581" s="131"/>
    </row>
    <row r="582" ht="15.75" customHeight="1">
      <c r="A582" s="131"/>
    </row>
    <row r="583" ht="15.75" customHeight="1">
      <c r="A583" s="131"/>
    </row>
    <row r="584" ht="15.75" customHeight="1">
      <c r="A584" s="131"/>
    </row>
    <row r="585" ht="15.75" customHeight="1">
      <c r="A585" s="131"/>
    </row>
    <row r="586" ht="15.75" customHeight="1">
      <c r="A586" s="131"/>
    </row>
    <row r="587" ht="15.75" customHeight="1">
      <c r="A587" s="131"/>
    </row>
    <row r="588" ht="15.75" customHeight="1">
      <c r="A588" s="131"/>
    </row>
    <row r="589" ht="15.75" customHeight="1">
      <c r="A589" s="131"/>
    </row>
    <row r="590" ht="15.75" customHeight="1">
      <c r="A590" s="131"/>
    </row>
    <row r="591" ht="15.75" customHeight="1">
      <c r="A591" s="131"/>
    </row>
    <row r="592" ht="15.75" customHeight="1">
      <c r="A592" s="131"/>
    </row>
    <row r="593" ht="15.75" customHeight="1">
      <c r="A593" s="131"/>
    </row>
    <row r="594" ht="15.75" customHeight="1">
      <c r="A594" s="131"/>
    </row>
    <row r="595" ht="15.75" customHeight="1">
      <c r="A595" s="131"/>
    </row>
    <row r="596" ht="15.75" customHeight="1">
      <c r="A596" s="131"/>
    </row>
    <row r="597" ht="15.75" customHeight="1">
      <c r="A597" s="131"/>
    </row>
    <row r="598" ht="15.75" customHeight="1">
      <c r="A598" s="131"/>
    </row>
    <row r="599" ht="15.75" customHeight="1">
      <c r="A599" s="131"/>
    </row>
    <row r="600" ht="15.75" customHeight="1">
      <c r="A600" s="131"/>
    </row>
    <row r="601" ht="15.75" customHeight="1">
      <c r="A601" s="131"/>
    </row>
    <row r="602" ht="15.75" customHeight="1">
      <c r="A602" s="131"/>
    </row>
    <row r="603" ht="15.75" customHeight="1">
      <c r="A603" s="131"/>
    </row>
    <row r="604" ht="15.75" customHeight="1">
      <c r="A604" s="131"/>
    </row>
    <row r="605" ht="15.75" customHeight="1">
      <c r="A605" s="131"/>
    </row>
    <row r="606" ht="15.75" customHeight="1">
      <c r="A606" s="131"/>
    </row>
    <row r="607" ht="15.75" customHeight="1">
      <c r="A607" s="131"/>
    </row>
    <row r="608" ht="15.75" customHeight="1">
      <c r="A608" s="131"/>
    </row>
    <row r="609" ht="15.75" customHeight="1">
      <c r="A609" s="131"/>
    </row>
    <row r="610" ht="15.75" customHeight="1">
      <c r="A610" s="131"/>
    </row>
    <row r="611" ht="15.75" customHeight="1">
      <c r="A611" s="131"/>
    </row>
    <row r="612" ht="15.75" customHeight="1">
      <c r="A612" s="131"/>
    </row>
    <row r="613" ht="15.75" customHeight="1">
      <c r="A613" s="131"/>
    </row>
    <row r="614" ht="15.75" customHeight="1">
      <c r="A614" s="131"/>
    </row>
    <row r="615" ht="15.75" customHeight="1">
      <c r="A615" s="131"/>
    </row>
    <row r="616" ht="15.75" customHeight="1">
      <c r="A616" s="131"/>
    </row>
    <row r="617" ht="15.75" customHeight="1">
      <c r="A617" s="131"/>
    </row>
    <row r="618" ht="15.75" customHeight="1">
      <c r="A618" s="131"/>
    </row>
    <row r="619" ht="15.75" customHeight="1">
      <c r="A619" s="131"/>
    </row>
    <row r="620" ht="15.75" customHeight="1">
      <c r="A620" s="131"/>
    </row>
    <row r="621" ht="15.75" customHeight="1">
      <c r="A621" s="131"/>
    </row>
    <row r="622" ht="15.75" customHeight="1">
      <c r="A622" s="131"/>
    </row>
    <row r="623" ht="15.75" customHeight="1">
      <c r="A623" s="131"/>
    </row>
    <row r="624" ht="15.75" customHeight="1">
      <c r="A624" s="131"/>
    </row>
    <row r="625" ht="15.75" customHeight="1">
      <c r="A625" s="131"/>
    </row>
    <row r="626" ht="15.75" customHeight="1">
      <c r="A626" s="131"/>
    </row>
    <row r="627" ht="15.75" customHeight="1">
      <c r="A627" s="131"/>
    </row>
    <row r="628" ht="15.75" customHeight="1">
      <c r="A628" s="131"/>
    </row>
    <row r="629" ht="15.75" customHeight="1">
      <c r="A629" s="131"/>
    </row>
    <row r="630" ht="15.75" customHeight="1">
      <c r="A630" s="131"/>
    </row>
    <row r="631" ht="15.75" customHeight="1">
      <c r="A631" s="131"/>
    </row>
    <row r="632" ht="15.75" customHeight="1">
      <c r="A632" s="131"/>
    </row>
    <row r="633" ht="15.75" customHeight="1">
      <c r="A633" s="131"/>
    </row>
    <row r="634" ht="15.75" customHeight="1">
      <c r="A634" s="131"/>
    </row>
    <row r="635" ht="15.75" customHeight="1">
      <c r="A635" s="131"/>
    </row>
    <row r="636" ht="15.75" customHeight="1">
      <c r="A636" s="131"/>
    </row>
    <row r="637" ht="15.75" customHeight="1">
      <c r="A637" s="131"/>
    </row>
    <row r="638" ht="15.75" customHeight="1">
      <c r="A638" s="131"/>
    </row>
    <row r="639" ht="15.75" customHeight="1">
      <c r="A639" s="131"/>
    </row>
    <row r="640" ht="15.75" customHeight="1">
      <c r="A640" s="131"/>
    </row>
    <row r="641" ht="15.75" customHeight="1">
      <c r="A641" s="131"/>
    </row>
    <row r="642" ht="15.75" customHeight="1">
      <c r="A642" s="131"/>
    </row>
    <row r="643" ht="15.75" customHeight="1">
      <c r="A643" s="131"/>
    </row>
    <row r="644" ht="15.75" customHeight="1">
      <c r="A644" s="131"/>
    </row>
    <row r="645" ht="15.75" customHeight="1">
      <c r="A645" s="131"/>
    </row>
    <row r="646" ht="15.75" customHeight="1">
      <c r="A646" s="131"/>
    </row>
    <row r="647" ht="15.75" customHeight="1">
      <c r="A647" s="131"/>
    </row>
    <row r="648" ht="15.75" customHeight="1">
      <c r="A648" s="131"/>
    </row>
    <row r="649" ht="15.75" customHeight="1">
      <c r="A649" s="131"/>
    </row>
    <row r="650" ht="15.75" customHeight="1">
      <c r="A650" s="131"/>
    </row>
    <row r="651" ht="15.75" customHeight="1">
      <c r="A651" s="131"/>
    </row>
    <row r="652" ht="15.75" customHeight="1">
      <c r="A652" s="131"/>
    </row>
    <row r="653" ht="15.75" customHeight="1">
      <c r="A653" s="131"/>
    </row>
    <row r="654" ht="15.75" customHeight="1">
      <c r="A654" s="131"/>
    </row>
    <row r="655" ht="15.75" customHeight="1">
      <c r="A655" s="131"/>
    </row>
    <row r="656" ht="15.75" customHeight="1">
      <c r="A656" s="131"/>
    </row>
    <row r="657" ht="15.75" customHeight="1">
      <c r="A657" s="131"/>
    </row>
    <row r="658" ht="15.75" customHeight="1">
      <c r="A658" s="131"/>
    </row>
    <row r="659" ht="15.75" customHeight="1">
      <c r="A659" s="131"/>
    </row>
    <row r="660" ht="15.75" customHeight="1">
      <c r="A660" s="131"/>
    </row>
    <row r="661" ht="15.75" customHeight="1">
      <c r="A661" s="131"/>
    </row>
    <row r="662" ht="15.75" customHeight="1">
      <c r="A662" s="131"/>
    </row>
    <row r="663" ht="15.75" customHeight="1">
      <c r="A663" s="131"/>
    </row>
    <row r="664" ht="15.75" customHeight="1">
      <c r="A664" s="131"/>
    </row>
    <row r="665" ht="15.75" customHeight="1">
      <c r="A665" s="131"/>
    </row>
    <row r="666" ht="15.75" customHeight="1">
      <c r="A666" s="131"/>
    </row>
    <row r="667" ht="15.75" customHeight="1">
      <c r="A667" s="131"/>
    </row>
    <row r="668" ht="15.75" customHeight="1">
      <c r="A668" s="131"/>
    </row>
    <row r="669" ht="15.75" customHeight="1">
      <c r="A669" s="131"/>
    </row>
    <row r="670" ht="15.75" customHeight="1">
      <c r="A670" s="131"/>
    </row>
    <row r="671" ht="15.75" customHeight="1">
      <c r="A671" s="131"/>
    </row>
    <row r="672" ht="15.75" customHeight="1">
      <c r="A672" s="131"/>
    </row>
    <row r="673" ht="15.75" customHeight="1">
      <c r="A673" s="131"/>
    </row>
    <row r="674" ht="15.75" customHeight="1">
      <c r="A674" s="131"/>
    </row>
    <row r="675" ht="15.75" customHeight="1">
      <c r="A675" s="131"/>
    </row>
    <row r="676" ht="15.75" customHeight="1">
      <c r="A676" s="131"/>
    </row>
    <row r="677" ht="15.75" customHeight="1">
      <c r="A677" s="131"/>
    </row>
    <row r="678" ht="15.75" customHeight="1">
      <c r="A678" s="131"/>
    </row>
    <row r="679" ht="15.75" customHeight="1">
      <c r="A679" s="131"/>
    </row>
    <row r="680" ht="15.75" customHeight="1">
      <c r="A680" s="131"/>
    </row>
    <row r="681" ht="15.75" customHeight="1">
      <c r="A681" s="131"/>
    </row>
    <row r="682" ht="15.75" customHeight="1">
      <c r="A682" s="131"/>
    </row>
    <row r="683" ht="15.75" customHeight="1">
      <c r="A683" s="131"/>
    </row>
    <row r="684" ht="15.75" customHeight="1">
      <c r="A684" s="131"/>
    </row>
    <row r="685" ht="15.75" customHeight="1">
      <c r="A685" s="131"/>
    </row>
    <row r="686" ht="15.75" customHeight="1">
      <c r="A686" s="131"/>
    </row>
    <row r="687" ht="15.75" customHeight="1">
      <c r="A687" s="131"/>
    </row>
    <row r="688" ht="15.75" customHeight="1">
      <c r="A688" s="131"/>
    </row>
    <row r="689" ht="15.75" customHeight="1">
      <c r="A689" s="131"/>
    </row>
    <row r="690" ht="15.75" customHeight="1">
      <c r="A690" s="131"/>
    </row>
    <row r="691" ht="15.75" customHeight="1">
      <c r="A691" s="131"/>
    </row>
    <row r="692" ht="15.75" customHeight="1">
      <c r="A692" s="131"/>
    </row>
    <row r="693" ht="15.75" customHeight="1">
      <c r="A693" s="131"/>
    </row>
    <row r="694" ht="15.75" customHeight="1">
      <c r="A694" s="131"/>
    </row>
    <row r="695" ht="15.75" customHeight="1">
      <c r="A695" s="131"/>
    </row>
    <row r="696" ht="15.75" customHeight="1">
      <c r="A696" s="131"/>
    </row>
    <row r="697" ht="15.75" customHeight="1">
      <c r="A697" s="131"/>
    </row>
    <row r="698" ht="15.75" customHeight="1">
      <c r="A698" s="131"/>
    </row>
    <row r="699" ht="15.75" customHeight="1">
      <c r="A699" s="131"/>
    </row>
    <row r="700" ht="15.75" customHeight="1">
      <c r="A700" s="131"/>
    </row>
    <row r="701" ht="15.75" customHeight="1">
      <c r="A701" s="131"/>
    </row>
    <row r="702" ht="15.75" customHeight="1">
      <c r="A702" s="131"/>
    </row>
    <row r="703" ht="15.75" customHeight="1">
      <c r="A703" s="131"/>
    </row>
    <row r="704" ht="15.75" customHeight="1">
      <c r="A704" s="131"/>
    </row>
    <row r="705" ht="15.75" customHeight="1">
      <c r="A705" s="131"/>
    </row>
    <row r="706" ht="15.75" customHeight="1">
      <c r="A706" s="131"/>
    </row>
    <row r="707" ht="15.75" customHeight="1">
      <c r="A707" s="131"/>
    </row>
    <row r="708" ht="15.75" customHeight="1">
      <c r="A708" s="131"/>
    </row>
    <row r="709" ht="15.75" customHeight="1">
      <c r="A709" s="131"/>
    </row>
    <row r="710" ht="15.75" customHeight="1">
      <c r="A710" s="131"/>
    </row>
    <row r="711" ht="15.75" customHeight="1">
      <c r="A711" s="131"/>
    </row>
    <row r="712" ht="15.75" customHeight="1">
      <c r="A712" s="131"/>
    </row>
    <row r="713" ht="15.75" customHeight="1">
      <c r="A713" s="131"/>
    </row>
    <row r="714" ht="15.75" customHeight="1">
      <c r="A714" s="131"/>
    </row>
    <row r="715" ht="15.75" customHeight="1">
      <c r="A715" s="131"/>
    </row>
    <row r="716" ht="15.75" customHeight="1">
      <c r="A716" s="131"/>
    </row>
    <row r="717" ht="15.75" customHeight="1">
      <c r="A717" s="131"/>
    </row>
    <row r="718" ht="15.75" customHeight="1">
      <c r="A718" s="131"/>
    </row>
    <row r="719" ht="15.75" customHeight="1">
      <c r="A719" s="131"/>
    </row>
    <row r="720" ht="15.75" customHeight="1">
      <c r="A720" s="131"/>
    </row>
    <row r="721" ht="15.75" customHeight="1">
      <c r="A721" s="131"/>
    </row>
    <row r="722" ht="15.75" customHeight="1">
      <c r="A722" s="131"/>
    </row>
    <row r="723" ht="15.75" customHeight="1">
      <c r="A723" s="131"/>
    </row>
    <row r="724" ht="15.75" customHeight="1">
      <c r="A724" s="131"/>
    </row>
    <row r="725" ht="15.75" customHeight="1">
      <c r="A725" s="131"/>
    </row>
    <row r="726" ht="15.75" customHeight="1">
      <c r="A726" s="131"/>
    </row>
    <row r="727" ht="15.75" customHeight="1">
      <c r="A727" s="131"/>
    </row>
    <row r="728" ht="15.75" customHeight="1">
      <c r="A728" s="131"/>
    </row>
    <row r="729" ht="15.75" customHeight="1">
      <c r="A729" s="131"/>
    </row>
    <row r="730" ht="15.75" customHeight="1">
      <c r="A730" s="131"/>
    </row>
    <row r="731" ht="15.75" customHeight="1">
      <c r="A731" s="131"/>
    </row>
    <row r="732" ht="15.75" customHeight="1">
      <c r="A732" s="131"/>
    </row>
    <row r="733" ht="15.75" customHeight="1">
      <c r="A733" s="131"/>
    </row>
    <row r="734" ht="15.75" customHeight="1">
      <c r="A734" s="131"/>
    </row>
    <row r="735" ht="15.75" customHeight="1">
      <c r="A735" s="131"/>
    </row>
    <row r="736" ht="15.75" customHeight="1">
      <c r="A736" s="131"/>
    </row>
    <row r="737" ht="15.75" customHeight="1">
      <c r="A737" s="131"/>
    </row>
    <row r="738" ht="15.75" customHeight="1">
      <c r="A738" s="131"/>
    </row>
    <row r="739" ht="15.75" customHeight="1">
      <c r="A739" s="131"/>
    </row>
    <row r="740" ht="15.75" customHeight="1">
      <c r="A740" s="131"/>
    </row>
    <row r="741" ht="15.75" customHeight="1">
      <c r="A741" s="131"/>
    </row>
    <row r="742" ht="15.75" customHeight="1">
      <c r="A742" s="131"/>
    </row>
    <row r="743" ht="15.75" customHeight="1">
      <c r="A743" s="131"/>
    </row>
    <row r="744" ht="15.75" customHeight="1">
      <c r="A744" s="131"/>
    </row>
    <row r="745" ht="15.75" customHeight="1">
      <c r="A745" s="131"/>
    </row>
    <row r="746" ht="15.75" customHeight="1">
      <c r="A746" s="131"/>
    </row>
    <row r="747" ht="15.75" customHeight="1">
      <c r="A747" s="131"/>
    </row>
    <row r="748" ht="15.75" customHeight="1">
      <c r="A748" s="131"/>
    </row>
    <row r="749" ht="15.75" customHeight="1">
      <c r="A749" s="131"/>
    </row>
    <row r="750" ht="15.75" customHeight="1">
      <c r="A750" s="131"/>
    </row>
    <row r="751" ht="15.75" customHeight="1">
      <c r="A751" s="131"/>
    </row>
    <row r="752" ht="15.75" customHeight="1">
      <c r="A752" s="131"/>
    </row>
    <row r="753" ht="15.75" customHeight="1">
      <c r="A753" s="131"/>
    </row>
    <row r="754" ht="15.75" customHeight="1">
      <c r="A754" s="131"/>
    </row>
    <row r="755" ht="15.75" customHeight="1">
      <c r="A755" s="131"/>
    </row>
    <row r="756" ht="15.75" customHeight="1">
      <c r="A756" s="131"/>
    </row>
    <row r="757" ht="15.75" customHeight="1">
      <c r="A757" s="131"/>
    </row>
    <row r="758" ht="15.75" customHeight="1">
      <c r="A758" s="131"/>
    </row>
    <row r="759" ht="15.75" customHeight="1">
      <c r="A759" s="131"/>
    </row>
    <row r="760" ht="15.75" customHeight="1">
      <c r="A760" s="131"/>
    </row>
    <row r="761" ht="15.75" customHeight="1">
      <c r="A761" s="131"/>
    </row>
    <row r="762" ht="15.75" customHeight="1">
      <c r="A762" s="131"/>
    </row>
    <row r="763" ht="15.75" customHeight="1">
      <c r="A763" s="131"/>
    </row>
    <row r="764" ht="15.75" customHeight="1">
      <c r="A764" s="131"/>
    </row>
    <row r="765" ht="15.75" customHeight="1">
      <c r="A765" s="131"/>
    </row>
    <row r="766" ht="15.75" customHeight="1">
      <c r="A766" s="131"/>
    </row>
    <row r="767" ht="15.75" customHeight="1">
      <c r="A767" s="131"/>
    </row>
    <row r="768" ht="15.75" customHeight="1">
      <c r="A768" s="131"/>
    </row>
    <row r="769" ht="15.75" customHeight="1">
      <c r="A769" s="131"/>
    </row>
    <row r="770" ht="15.75" customHeight="1">
      <c r="A770" s="131"/>
    </row>
    <row r="771" ht="15.75" customHeight="1">
      <c r="A771" s="131"/>
    </row>
    <row r="772" ht="15.75" customHeight="1">
      <c r="A772" s="131"/>
    </row>
    <row r="773" ht="15.75" customHeight="1">
      <c r="A773" s="131"/>
    </row>
    <row r="774" ht="15.75" customHeight="1">
      <c r="A774" s="131"/>
    </row>
    <row r="775" ht="15.75" customHeight="1">
      <c r="A775" s="131"/>
    </row>
    <row r="776" ht="15.75" customHeight="1">
      <c r="A776" s="131"/>
    </row>
    <row r="777" ht="15.75" customHeight="1">
      <c r="A777" s="131"/>
    </row>
    <row r="778" ht="15.75" customHeight="1">
      <c r="A778" s="131"/>
    </row>
    <row r="779" ht="15.75" customHeight="1">
      <c r="A779" s="131"/>
    </row>
    <row r="780" ht="15.75" customHeight="1">
      <c r="A780" s="131"/>
    </row>
    <row r="781" ht="15.75" customHeight="1">
      <c r="A781" s="131"/>
    </row>
    <row r="782" ht="15.75" customHeight="1">
      <c r="A782" s="131"/>
    </row>
    <row r="783" ht="15.75" customHeight="1">
      <c r="A783" s="131"/>
    </row>
    <row r="784" ht="15.75" customHeight="1">
      <c r="A784" s="131"/>
    </row>
    <row r="785" ht="15.75" customHeight="1">
      <c r="A785" s="131"/>
    </row>
    <row r="786" ht="15.75" customHeight="1">
      <c r="A786" s="131"/>
    </row>
    <row r="787" ht="15.75" customHeight="1">
      <c r="A787" s="131"/>
    </row>
    <row r="788" ht="15.75" customHeight="1">
      <c r="A788" s="131"/>
    </row>
    <row r="789" ht="15.75" customHeight="1">
      <c r="A789" s="131"/>
    </row>
    <row r="790" ht="15.75" customHeight="1">
      <c r="A790" s="131"/>
    </row>
    <row r="791" ht="15.75" customHeight="1">
      <c r="A791" s="131"/>
    </row>
    <row r="792" ht="15.75" customHeight="1">
      <c r="A792" s="131"/>
    </row>
    <row r="793" ht="15.75" customHeight="1">
      <c r="A793" s="131"/>
    </row>
    <row r="794" ht="15.75" customHeight="1">
      <c r="A794" s="131"/>
    </row>
    <row r="795" ht="15.75" customHeight="1">
      <c r="A795" s="131"/>
    </row>
    <row r="796" ht="15.75" customHeight="1">
      <c r="A796" s="131"/>
    </row>
    <row r="797" ht="15.75" customHeight="1">
      <c r="A797" s="131"/>
    </row>
    <row r="798" ht="15.75" customHeight="1">
      <c r="A798" s="131"/>
    </row>
    <row r="799" ht="15.75" customHeight="1">
      <c r="A799" s="131"/>
    </row>
    <row r="800" ht="15.75" customHeight="1">
      <c r="A800" s="131"/>
    </row>
    <row r="801" ht="15.75" customHeight="1">
      <c r="A801" s="131"/>
    </row>
    <row r="802" ht="15.75" customHeight="1">
      <c r="A802" s="131"/>
    </row>
    <row r="803" ht="15.75" customHeight="1">
      <c r="A803" s="131"/>
    </row>
    <row r="804" ht="15.75" customHeight="1">
      <c r="A804" s="131"/>
    </row>
    <row r="805" ht="15.75" customHeight="1">
      <c r="A805" s="131"/>
    </row>
    <row r="806" ht="15.75" customHeight="1">
      <c r="A806" s="131"/>
    </row>
    <row r="807" ht="15.75" customHeight="1">
      <c r="A807" s="131"/>
    </row>
    <row r="808" ht="15.75" customHeight="1">
      <c r="A808" s="131"/>
    </row>
    <row r="809" ht="15.75" customHeight="1">
      <c r="A809" s="131"/>
    </row>
    <row r="810" ht="15.75" customHeight="1">
      <c r="A810" s="131"/>
    </row>
    <row r="811" ht="15.75" customHeight="1">
      <c r="A811" s="131"/>
    </row>
    <row r="812" ht="15.75" customHeight="1">
      <c r="A812" s="131"/>
    </row>
    <row r="813" ht="15.75" customHeight="1">
      <c r="A813" s="131"/>
    </row>
    <row r="814" ht="15.75" customHeight="1">
      <c r="A814" s="131"/>
    </row>
    <row r="815" ht="15.75" customHeight="1">
      <c r="A815" s="131"/>
    </row>
    <row r="816" ht="15.75" customHeight="1">
      <c r="A816" s="131"/>
    </row>
    <row r="817" ht="15.75" customHeight="1">
      <c r="A817" s="131"/>
    </row>
    <row r="818" ht="15.75" customHeight="1">
      <c r="A818" s="131"/>
    </row>
    <row r="819" ht="15.75" customHeight="1">
      <c r="A819" s="131"/>
    </row>
    <row r="820" ht="15.75" customHeight="1">
      <c r="A820" s="131"/>
    </row>
    <row r="821" ht="15.75" customHeight="1">
      <c r="A821" s="131"/>
    </row>
    <row r="822" ht="15.75" customHeight="1">
      <c r="A822" s="131"/>
    </row>
    <row r="823" ht="15.75" customHeight="1">
      <c r="A823" s="131"/>
    </row>
    <row r="824" ht="15.75" customHeight="1">
      <c r="A824" s="131"/>
    </row>
    <row r="825" ht="15.75" customHeight="1">
      <c r="A825" s="131"/>
    </row>
    <row r="826" ht="15.75" customHeight="1">
      <c r="A826" s="131"/>
    </row>
    <row r="827" ht="15.75" customHeight="1">
      <c r="A827" s="131"/>
    </row>
    <row r="828" ht="15.75" customHeight="1">
      <c r="A828" s="131"/>
    </row>
    <row r="829" ht="15.75" customHeight="1">
      <c r="A829" s="131"/>
    </row>
    <row r="830" ht="15.75" customHeight="1">
      <c r="A830" s="131"/>
    </row>
    <row r="831" ht="15.75" customHeight="1">
      <c r="A831" s="131"/>
    </row>
    <row r="832" ht="15.75" customHeight="1">
      <c r="A832" s="131"/>
    </row>
    <row r="833" ht="15.75" customHeight="1">
      <c r="A833" s="131"/>
    </row>
    <row r="834" ht="15.75" customHeight="1">
      <c r="A834" s="131"/>
    </row>
    <row r="835" ht="15.75" customHeight="1">
      <c r="A835" s="131"/>
    </row>
    <row r="836" ht="15.75" customHeight="1">
      <c r="A836" s="131"/>
    </row>
    <row r="837" ht="15.75" customHeight="1">
      <c r="A837" s="131"/>
    </row>
    <row r="838" ht="15.75" customHeight="1">
      <c r="A838" s="131"/>
    </row>
    <row r="839" ht="15.75" customHeight="1">
      <c r="A839" s="131"/>
    </row>
    <row r="840" ht="15.75" customHeight="1">
      <c r="A840" s="131"/>
    </row>
    <row r="841" ht="15.75" customHeight="1">
      <c r="A841" s="131"/>
    </row>
    <row r="842" ht="15.75" customHeight="1">
      <c r="A842" s="131"/>
    </row>
    <row r="843" ht="15.75" customHeight="1">
      <c r="A843" s="131"/>
    </row>
    <row r="844" ht="15.75" customHeight="1">
      <c r="A844" s="131"/>
    </row>
    <row r="845" ht="15.75" customHeight="1">
      <c r="A845" s="131"/>
    </row>
    <row r="846" ht="15.75" customHeight="1">
      <c r="A846" s="131"/>
    </row>
    <row r="847" ht="15.75" customHeight="1">
      <c r="A847" s="131"/>
    </row>
    <row r="848" ht="15.75" customHeight="1">
      <c r="A848" s="131"/>
    </row>
    <row r="849" ht="15.75" customHeight="1">
      <c r="A849" s="131"/>
    </row>
    <row r="850" ht="15.75" customHeight="1">
      <c r="A850" s="131"/>
    </row>
    <row r="851" ht="15.75" customHeight="1">
      <c r="A851" s="131"/>
    </row>
    <row r="852" ht="15.75" customHeight="1">
      <c r="A852" s="131"/>
    </row>
    <row r="853" ht="15.75" customHeight="1">
      <c r="A853" s="131"/>
    </row>
    <row r="854" ht="15.75" customHeight="1">
      <c r="A854" s="131"/>
    </row>
    <row r="855" ht="15.75" customHeight="1">
      <c r="A855" s="131"/>
    </row>
    <row r="856" ht="15.75" customHeight="1">
      <c r="A856" s="131"/>
    </row>
    <row r="857" ht="15.75" customHeight="1">
      <c r="A857" s="131"/>
    </row>
    <row r="858" ht="15.75" customHeight="1">
      <c r="A858" s="131"/>
    </row>
    <row r="859" ht="15.75" customHeight="1">
      <c r="A859" s="131"/>
    </row>
    <row r="860" ht="15.75" customHeight="1">
      <c r="A860" s="131"/>
    </row>
    <row r="861" ht="15.75" customHeight="1">
      <c r="A861" s="131"/>
    </row>
    <row r="862" ht="15.75" customHeight="1">
      <c r="A862" s="131"/>
    </row>
    <row r="863" ht="15.75" customHeight="1">
      <c r="A863" s="131"/>
    </row>
    <row r="864" ht="15.75" customHeight="1">
      <c r="A864" s="131"/>
    </row>
    <row r="865" ht="15.75" customHeight="1">
      <c r="A865" s="131"/>
    </row>
    <row r="866" ht="15.75" customHeight="1">
      <c r="A866" s="131"/>
    </row>
    <row r="867" ht="15.75" customHeight="1">
      <c r="A867" s="131"/>
    </row>
    <row r="868" ht="15.75" customHeight="1">
      <c r="A868" s="131"/>
    </row>
    <row r="869" ht="15.75" customHeight="1">
      <c r="A869" s="131"/>
    </row>
    <row r="870" ht="15.75" customHeight="1">
      <c r="A870" s="131"/>
    </row>
    <row r="871" ht="15.75" customHeight="1">
      <c r="A871" s="131"/>
    </row>
    <row r="872" ht="15.75" customHeight="1">
      <c r="A872" s="131"/>
    </row>
    <row r="873" ht="15.75" customHeight="1">
      <c r="A873" s="131"/>
    </row>
    <row r="874" ht="15.75" customHeight="1">
      <c r="A874" s="131"/>
    </row>
    <row r="875" ht="15.75" customHeight="1">
      <c r="A875" s="131"/>
    </row>
    <row r="876" ht="15.75" customHeight="1">
      <c r="A876" s="131"/>
    </row>
    <row r="877" ht="15.75" customHeight="1">
      <c r="A877" s="131"/>
    </row>
    <row r="878" ht="15.75" customHeight="1">
      <c r="A878" s="131"/>
    </row>
    <row r="879" ht="15.75" customHeight="1">
      <c r="A879" s="131"/>
    </row>
    <row r="880" ht="15.75" customHeight="1">
      <c r="A880" s="131"/>
    </row>
    <row r="881" ht="15.75" customHeight="1">
      <c r="A881" s="131"/>
    </row>
    <row r="882" ht="15.75" customHeight="1">
      <c r="A882" s="131"/>
    </row>
    <row r="883" ht="15.75" customHeight="1">
      <c r="A883" s="131"/>
    </row>
    <row r="884" ht="15.75" customHeight="1">
      <c r="A884" s="131"/>
    </row>
    <row r="885" ht="15.75" customHeight="1">
      <c r="A885" s="131"/>
    </row>
    <row r="886" ht="15.75" customHeight="1">
      <c r="A886" s="131"/>
    </row>
    <row r="887" ht="15.75" customHeight="1">
      <c r="A887" s="131"/>
    </row>
    <row r="888" ht="15.75" customHeight="1">
      <c r="A888" s="131"/>
    </row>
    <row r="889" ht="15.75" customHeight="1">
      <c r="A889" s="131"/>
    </row>
    <row r="890" ht="15.75" customHeight="1">
      <c r="A890" s="131"/>
    </row>
    <row r="891" ht="15.75" customHeight="1">
      <c r="A891" s="131"/>
    </row>
    <row r="892" ht="15.75" customHeight="1">
      <c r="A892" s="131"/>
    </row>
    <row r="893" ht="15.75" customHeight="1">
      <c r="A893" s="131"/>
    </row>
    <row r="894" ht="15.75" customHeight="1">
      <c r="A894" s="131"/>
    </row>
    <row r="895" ht="15.75" customHeight="1">
      <c r="A895" s="131"/>
    </row>
    <row r="896" ht="15.75" customHeight="1">
      <c r="A896" s="131"/>
    </row>
    <row r="897" ht="15.75" customHeight="1">
      <c r="A897" s="131"/>
    </row>
    <row r="898" ht="15.75" customHeight="1">
      <c r="A898" s="131"/>
    </row>
    <row r="899" ht="15.75" customHeight="1">
      <c r="A899" s="131"/>
    </row>
    <row r="900" ht="15.75" customHeight="1">
      <c r="A900" s="131"/>
    </row>
    <row r="901" ht="15.75" customHeight="1">
      <c r="A901" s="131"/>
    </row>
    <row r="902" ht="15.75" customHeight="1">
      <c r="A902" s="131"/>
    </row>
    <row r="903" ht="15.75" customHeight="1">
      <c r="A903" s="131"/>
    </row>
    <row r="904" ht="15.75" customHeight="1">
      <c r="A904" s="131"/>
    </row>
    <row r="905" ht="15.75" customHeight="1">
      <c r="A905" s="131"/>
    </row>
    <row r="906" ht="15.75" customHeight="1">
      <c r="A906" s="131"/>
    </row>
    <row r="907" ht="15.75" customHeight="1">
      <c r="A907" s="131"/>
    </row>
    <row r="908" ht="15.75" customHeight="1">
      <c r="A908" s="131"/>
    </row>
    <row r="909" ht="15.75" customHeight="1">
      <c r="A909" s="131"/>
    </row>
    <row r="910" ht="15.75" customHeight="1">
      <c r="A910" s="131"/>
    </row>
    <row r="911" ht="15.75" customHeight="1">
      <c r="A911" s="131"/>
    </row>
    <row r="912" ht="15.75" customHeight="1">
      <c r="A912" s="131"/>
    </row>
    <row r="913" ht="15.75" customHeight="1">
      <c r="A913" s="131"/>
    </row>
    <row r="914" ht="15.75" customHeight="1">
      <c r="A914" s="131"/>
    </row>
    <row r="915" ht="15.75" customHeight="1">
      <c r="A915" s="131"/>
    </row>
    <row r="916" ht="15.75" customHeight="1">
      <c r="A916" s="131"/>
    </row>
    <row r="917" ht="15.75" customHeight="1">
      <c r="A917" s="131"/>
    </row>
    <row r="918" ht="15.75" customHeight="1">
      <c r="A918" s="131"/>
    </row>
    <row r="919" ht="15.75" customHeight="1">
      <c r="A919" s="131"/>
    </row>
    <row r="920" ht="15.75" customHeight="1">
      <c r="A920" s="131"/>
    </row>
    <row r="921" ht="15.75" customHeight="1">
      <c r="A921" s="131"/>
    </row>
    <row r="922" ht="15.75" customHeight="1">
      <c r="A922" s="131"/>
    </row>
    <row r="923" ht="15.75" customHeight="1">
      <c r="A923" s="131"/>
    </row>
    <row r="924" ht="15.75" customHeight="1">
      <c r="A924" s="131"/>
    </row>
    <row r="925" ht="15.75" customHeight="1">
      <c r="A925" s="131"/>
    </row>
    <row r="926" ht="15.75" customHeight="1">
      <c r="A926" s="131"/>
    </row>
    <row r="927" ht="15.75" customHeight="1">
      <c r="A927" s="131"/>
    </row>
    <row r="928" ht="15.75" customHeight="1">
      <c r="A928" s="131"/>
    </row>
    <row r="929" ht="15.75" customHeight="1">
      <c r="A929" s="131"/>
    </row>
    <row r="930" ht="15.75" customHeight="1">
      <c r="A930" s="131"/>
    </row>
    <row r="931" ht="15.75" customHeight="1">
      <c r="A931" s="131"/>
    </row>
    <row r="932" ht="15.75" customHeight="1">
      <c r="A932" s="131"/>
    </row>
    <row r="933" ht="15.75" customHeight="1">
      <c r="A933" s="131"/>
    </row>
    <row r="934" ht="15.75" customHeight="1">
      <c r="A934" s="131"/>
    </row>
    <row r="935" ht="15.75" customHeight="1">
      <c r="A935" s="131"/>
    </row>
    <row r="936" ht="15.75" customHeight="1">
      <c r="A936" s="131"/>
    </row>
    <row r="937" ht="15.75" customHeight="1">
      <c r="A937" s="131"/>
    </row>
    <row r="938" ht="15.75" customHeight="1">
      <c r="A938" s="131"/>
    </row>
    <row r="939" ht="15.75" customHeight="1">
      <c r="A939" s="131"/>
    </row>
    <row r="940" ht="15.75" customHeight="1">
      <c r="A940" s="131"/>
    </row>
    <row r="941" ht="15.75" customHeight="1">
      <c r="A941" s="131"/>
    </row>
    <row r="942" ht="15.75" customHeight="1">
      <c r="A942" s="131"/>
    </row>
    <row r="943" ht="15.75" customHeight="1">
      <c r="A943" s="131"/>
    </row>
    <row r="944" ht="15.75" customHeight="1">
      <c r="A944" s="131"/>
    </row>
    <row r="945" ht="15.75" customHeight="1">
      <c r="A945" s="131"/>
    </row>
    <row r="946" ht="15.75" customHeight="1">
      <c r="A946" s="131"/>
    </row>
    <row r="947" ht="15.75" customHeight="1">
      <c r="A947" s="131"/>
    </row>
    <row r="948" ht="15.75" customHeight="1">
      <c r="A948" s="131"/>
    </row>
    <row r="949" ht="15.75" customHeight="1">
      <c r="A949" s="131"/>
    </row>
    <row r="950" ht="15.75" customHeight="1">
      <c r="A950" s="131"/>
    </row>
    <row r="951" ht="15.75" customHeight="1">
      <c r="A951" s="131"/>
    </row>
    <row r="952" ht="15.75" customHeight="1">
      <c r="A952" s="131"/>
    </row>
    <row r="953" ht="15.75" customHeight="1">
      <c r="A953" s="131"/>
    </row>
    <row r="954" ht="15.75" customHeight="1">
      <c r="A954" s="131"/>
    </row>
    <row r="955" ht="15.75" customHeight="1">
      <c r="A955" s="131"/>
    </row>
    <row r="956" ht="15.75" customHeight="1">
      <c r="A956" s="131"/>
    </row>
    <row r="957" ht="15.75" customHeight="1">
      <c r="A957" s="131"/>
    </row>
    <row r="958" ht="15.75" customHeight="1">
      <c r="A958" s="131"/>
    </row>
    <row r="959" ht="15.75" customHeight="1">
      <c r="A959" s="131"/>
    </row>
    <row r="960" ht="15.75" customHeight="1">
      <c r="A960" s="131"/>
    </row>
    <row r="961" ht="15.75" customHeight="1">
      <c r="A961" s="131"/>
    </row>
    <row r="962" ht="15.75" customHeight="1">
      <c r="A962" s="131"/>
    </row>
    <row r="963" ht="15.75" customHeight="1">
      <c r="A963" s="131"/>
    </row>
    <row r="964" ht="15.75" customHeight="1">
      <c r="A964" s="131"/>
    </row>
    <row r="965" ht="15.75" customHeight="1">
      <c r="A965" s="131"/>
    </row>
    <row r="966" ht="15.75" customHeight="1">
      <c r="A966" s="131"/>
    </row>
    <row r="967" ht="15.75" customHeight="1">
      <c r="A967" s="131"/>
    </row>
    <row r="968" ht="15.75" customHeight="1">
      <c r="A968" s="131"/>
    </row>
    <row r="969" ht="15.75" customHeight="1">
      <c r="A969" s="131"/>
    </row>
    <row r="970" ht="15.75" customHeight="1">
      <c r="A970" s="131"/>
    </row>
    <row r="971" ht="15.75" customHeight="1">
      <c r="A971" s="131"/>
    </row>
    <row r="972" ht="15.75" customHeight="1">
      <c r="A972" s="131"/>
    </row>
    <row r="973" ht="15.75" customHeight="1">
      <c r="A973" s="131"/>
    </row>
    <row r="974" ht="15.75" customHeight="1">
      <c r="A974" s="131"/>
    </row>
    <row r="975" ht="15.75" customHeight="1">
      <c r="A975" s="131"/>
    </row>
    <row r="976" ht="15.75" customHeight="1">
      <c r="A976" s="131"/>
    </row>
    <row r="977" ht="15.75" customHeight="1">
      <c r="A977" s="131"/>
    </row>
    <row r="978" ht="15.75" customHeight="1">
      <c r="A978" s="131"/>
    </row>
    <row r="979" ht="15.75" customHeight="1">
      <c r="A979" s="131"/>
    </row>
    <row r="980" ht="15.75" customHeight="1">
      <c r="A980" s="131"/>
    </row>
    <row r="981" ht="15.75" customHeight="1">
      <c r="A981" s="131"/>
    </row>
    <row r="982" ht="15.75" customHeight="1">
      <c r="A982" s="131"/>
    </row>
    <row r="983" ht="15.75" customHeight="1">
      <c r="A983" s="131"/>
    </row>
    <row r="984" ht="15.75" customHeight="1">
      <c r="A984" s="131"/>
    </row>
    <row r="985" ht="15.75" customHeight="1">
      <c r="A985" s="131"/>
    </row>
    <row r="986" ht="15.75" customHeight="1">
      <c r="A986" s="131"/>
    </row>
    <row r="987" ht="15.75" customHeight="1">
      <c r="A987" s="131"/>
    </row>
    <row r="988" ht="15.75" customHeight="1">
      <c r="A988" s="131"/>
    </row>
    <row r="989" ht="15.75" customHeight="1">
      <c r="A989" s="131"/>
    </row>
    <row r="990" ht="15.75" customHeight="1">
      <c r="A990" s="131"/>
    </row>
    <row r="991" ht="15.75" customHeight="1">
      <c r="A991" s="131"/>
    </row>
    <row r="992" ht="15.75" customHeight="1">
      <c r="A992" s="131"/>
    </row>
    <row r="993" ht="15.75" customHeight="1">
      <c r="A993" s="131"/>
    </row>
    <row r="994" ht="15.75" customHeight="1">
      <c r="A994" s="131"/>
    </row>
    <row r="995" ht="15.75" customHeight="1">
      <c r="A995" s="131"/>
    </row>
    <row r="996" ht="15.75" customHeight="1">
      <c r="A996" s="131"/>
    </row>
    <row r="997" ht="15.75" customHeight="1">
      <c r="A997" s="131"/>
    </row>
    <row r="998" ht="15.75" customHeight="1">
      <c r="A998" s="131"/>
    </row>
    <row r="999" ht="15.75" customHeight="1">
      <c r="A999" s="131"/>
    </row>
    <row r="1000" ht="15.75" customHeight="1">
      <c r="A1000" s="1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22.86"/>
    <col customWidth="1" min="3" max="3" width="17.29"/>
    <col customWidth="1" min="4" max="4" width="23.29"/>
    <col customWidth="1" min="5" max="5" width="23.57"/>
    <col customWidth="1" min="6" max="9" width="17.29"/>
    <col customWidth="1" min="10" max="10" width="22.86"/>
  </cols>
  <sheetData>
    <row r="1" ht="15.75" customHeight="1">
      <c r="A1" s="132" t="s">
        <v>79</v>
      </c>
      <c r="B1" s="133" t="s">
        <v>0</v>
      </c>
      <c r="C1" s="134" t="s">
        <v>79</v>
      </c>
      <c r="D1" s="135" t="s">
        <v>80</v>
      </c>
      <c r="E1" s="136" t="s">
        <v>81</v>
      </c>
      <c r="F1" s="136" t="s">
        <v>82</v>
      </c>
      <c r="G1" s="136" t="s">
        <v>83</v>
      </c>
      <c r="H1" s="136"/>
      <c r="I1" s="136" t="s">
        <v>84</v>
      </c>
      <c r="J1" s="133" t="s">
        <v>85</v>
      </c>
    </row>
    <row r="2" ht="15.75" customHeight="1">
      <c r="A2" s="137" t="s">
        <v>86</v>
      </c>
      <c r="B2" s="133" t="s">
        <v>2</v>
      </c>
      <c r="C2" s="138" t="s">
        <v>87</v>
      </c>
      <c r="D2" s="135"/>
      <c r="E2" s="136"/>
      <c r="F2" s="136"/>
      <c r="G2" s="136"/>
      <c r="H2" s="136"/>
      <c r="I2" s="136"/>
      <c r="J2" s="133"/>
    </row>
    <row r="3" ht="15.75" customHeight="1">
      <c r="A3" s="132"/>
      <c r="B3" s="133"/>
      <c r="C3" s="134"/>
      <c r="D3" s="135"/>
      <c r="E3" s="136"/>
      <c r="F3" s="139"/>
      <c r="G3" s="139"/>
      <c r="H3" s="139"/>
      <c r="I3" s="139"/>
      <c r="J3" s="133"/>
    </row>
    <row r="4" ht="15.75" customHeight="1">
      <c r="A4" s="132">
        <f>'Square Root'!C21</f>
        <v>-4.153572719</v>
      </c>
      <c r="B4" s="133"/>
      <c r="C4" s="134">
        <f>'Square Root'!C21</f>
        <v>-4.153572719</v>
      </c>
      <c r="D4" s="135" t="s">
        <v>71</v>
      </c>
      <c r="E4" s="136"/>
      <c r="F4" s="135" t="s">
        <v>71</v>
      </c>
      <c r="G4" s="135" t="s">
        <v>71</v>
      </c>
      <c r="H4" s="135" t="s">
        <v>29</v>
      </c>
      <c r="I4" s="135" t="s">
        <v>71</v>
      </c>
      <c r="J4" s="133"/>
    </row>
    <row r="5" ht="15.75" customHeight="1">
      <c r="A5" s="140">
        <f>A4+B5</f>
        <v>-11.43763797</v>
      </c>
      <c r="B5" s="133">
        <f>'Square Root'!C4/(A4*C4)</f>
        <v>-7.284065253</v>
      </c>
      <c r="C5" s="134">
        <f>-B5</f>
        <v>7.284065253</v>
      </c>
      <c r="D5" s="141">
        <f>B5/('Square Root'!C20/'Square Root'!C21)</f>
        <v>0</v>
      </c>
      <c r="E5" s="142">
        <f>B5</f>
        <v>-7.284065253</v>
      </c>
      <c r="F5" s="143">
        <f>B5</f>
        <v>-7.284065253</v>
      </c>
      <c r="G5" s="143">
        <f>B6</f>
        <v>-4.153572719</v>
      </c>
      <c r="H5" s="139">
        <f>F5-G5</f>
        <v>-3.130492534</v>
      </c>
      <c r="I5" s="139">
        <f>((B5)*H5%)</f>
        <v>0.2280271189</v>
      </c>
      <c r="J5" s="133">
        <f>I5*H5</f>
        <v>-0.7138371932</v>
      </c>
    </row>
    <row r="6" ht="15.75" customHeight="1">
      <c r="A6" s="140"/>
      <c r="B6" s="133">
        <f>A5+C5</f>
        <v>-4.153572719</v>
      </c>
      <c r="C6" s="134"/>
      <c r="D6" s="141"/>
      <c r="E6" s="142"/>
      <c r="F6" s="139"/>
      <c r="G6" s="139"/>
      <c r="H6" s="139"/>
      <c r="I6" s="139">
        <f>((B6)*H5%)</f>
        <v>0.1300272839</v>
      </c>
      <c r="J6" s="133">
        <f>I6/H5</f>
        <v>-0.04153572719</v>
      </c>
    </row>
    <row r="7" ht="15.75" customHeight="1">
      <c r="A7" s="132"/>
      <c r="B7" s="133"/>
      <c r="C7" s="134"/>
      <c r="D7" s="141"/>
      <c r="E7" s="142"/>
      <c r="F7" s="139"/>
      <c r="G7" s="139"/>
      <c r="H7" s="139"/>
      <c r="I7" s="139"/>
      <c r="J7" s="133"/>
    </row>
    <row r="8" ht="15.75" customHeight="1">
      <c r="A8" s="140"/>
      <c r="B8" s="133"/>
      <c r="C8" s="134"/>
      <c r="D8" s="144"/>
      <c r="E8" s="142"/>
      <c r="F8" s="139"/>
      <c r="G8" s="139"/>
      <c r="H8" s="139"/>
      <c r="I8" s="139"/>
      <c r="J8" s="133"/>
    </row>
    <row r="9" ht="15.75" customHeight="1">
      <c r="A9" s="132">
        <f>'Square Root'!C21</f>
        <v>-4.153572719</v>
      </c>
      <c r="B9" s="133"/>
      <c r="C9" s="134">
        <f>'Square Root'!C21</f>
        <v>-4.153572719</v>
      </c>
      <c r="D9" s="144" t="s">
        <v>28</v>
      </c>
      <c r="E9" s="142"/>
      <c r="F9" s="145" t="s">
        <v>28</v>
      </c>
      <c r="G9" s="145" t="s">
        <v>28</v>
      </c>
      <c r="H9" s="135" t="s">
        <v>29</v>
      </c>
      <c r="I9" s="145" t="s">
        <v>73</v>
      </c>
      <c r="J9" s="146"/>
    </row>
    <row r="10" ht="15.75" customHeight="1">
      <c r="A10" s="140">
        <f>A9+B10</f>
        <v>-17.10302206</v>
      </c>
      <c r="B10" s="133">
        <f>'Square Root'!C10/(A9*C9)</f>
        <v>-12.94944934</v>
      </c>
      <c r="C10" s="134">
        <f>C9-B10</f>
        <v>8.795876619</v>
      </c>
      <c r="D10" s="141">
        <f>B10/('Square Root'!C20/'Square Root'!C21)</f>
        <v>0</v>
      </c>
      <c r="E10" s="142">
        <f>B10</f>
        <v>-12.94944934</v>
      </c>
      <c r="F10" s="143">
        <f>B10</f>
        <v>-12.94944934</v>
      </c>
      <c r="G10" s="143">
        <f>B11</f>
        <v>-8.307145438</v>
      </c>
      <c r="H10" s="139">
        <f>F10-G10</f>
        <v>-4.6423039</v>
      </c>
      <c r="I10" s="139">
        <f>((B10)*H10%)</f>
        <v>0.6011527917</v>
      </c>
      <c r="J10" s="133">
        <f>I10*H10</f>
        <v>-2.79073395</v>
      </c>
    </row>
    <row r="11" ht="15.75" customHeight="1">
      <c r="A11" s="140"/>
      <c r="B11" s="146">
        <f>A10+C10</f>
        <v>-8.307145438</v>
      </c>
      <c r="C11" s="134"/>
      <c r="D11" s="141"/>
      <c r="E11" s="142"/>
      <c r="F11" s="139"/>
      <c r="G11" s="139"/>
      <c r="H11" s="139"/>
      <c r="I11" s="139">
        <f>((B11)*H10%)</f>
        <v>0.3856429367</v>
      </c>
      <c r="J11" s="133">
        <f>I11/H10</f>
        <v>-0.08307145438</v>
      </c>
    </row>
    <row r="12" ht="15.75" customHeight="1">
      <c r="A12" s="132"/>
      <c r="B12" s="146"/>
      <c r="C12" s="134"/>
      <c r="D12" s="141"/>
      <c r="E12" s="142"/>
      <c r="F12" s="139"/>
      <c r="G12" s="139"/>
      <c r="H12" s="139"/>
      <c r="I12" s="139"/>
      <c r="J12" s="146"/>
    </row>
    <row r="13" ht="15.75" customHeight="1">
      <c r="A13" s="140"/>
      <c r="B13" s="133"/>
      <c r="C13" s="134"/>
      <c r="D13" s="144"/>
      <c r="E13" s="142"/>
      <c r="F13" s="139"/>
      <c r="G13" s="139"/>
      <c r="H13" s="139"/>
      <c r="I13" s="139"/>
      <c r="J13" s="133"/>
    </row>
    <row r="14" ht="15.75" customHeight="1">
      <c r="A14" s="132">
        <f>'Square Root'!C21</f>
        <v>-4.153572719</v>
      </c>
      <c r="B14" s="133"/>
      <c r="C14" s="134">
        <f>'Square Root'!C21</f>
        <v>-4.153572719</v>
      </c>
      <c r="D14" s="144" t="s">
        <v>73</v>
      </c>
      <c r="E14" s="147"/>
      <c r="F14" s="145" t="s">
        <v>73</v>
      </c>
      <c r="G14" s="145" t="s">
        <v>73</v>
      </c>
      <c r="H14" s="135" t="s">
        <v>29</v>
      </c>
      <c r="I14" s="145" t="s">
        <v>73</v>
      </c>
      <c r="J14" s="146"/>
    </row>
    <row r="15" ht="15.75" customHeight="1">
      <c r="A15" s="140">
        <f>A14+B15</f>
        <v>-7.995717028</v>
      </c>
      <c r="B15" s="146">
        <f>'Square Root'!C16/(A14*C14)</f>
        <v>-3.842144309</v>
      </c>
      <c r="C15" s="134">
        <f>C14-B15</f>
        <v>-0.3114284098</v>
      </c>
      <c r="D15" s="148">
        <f>B15/('Square Root'!C20/'Square Root'!C21)</f>
        <v>0</v>
      </c>
      <c r="E15" s="142">
        <f>B15</f>
        <v>-3.842144309</v>
      </c>
      <c r="F15" s="143">
        <f>B16</f>
        <v>-8.307145438</v>
      </c>
      <c r="G15" s="143">
        <f>B15</f>
        <v>-3.842144309</v>
      </c>
      <c r="H15" s="139">
        <f>F15-G15</f>
        <v>-4.465001129</v>
      </c>
      <c r="I15" s="139">
        <f>((B15)*H15%)</f>
        <v>0.1715517868</v>
      </c>
      <c r="J15" s="133">
        <f>I15*H15</f>
        <v>-0.7659789216</v>
      </c>
    </row>
    <row r="16" ht="15.75" customHeight="1">
      <c r="A16" s="140"/>
      <c r="B16" s="146">
        <f>A15+C15</f>
        <v>-8.307145438</v>
      </c>
      <c r="C16" s="134"/>
      <c r="D16" s="141"/>
      <c r="E16" s="142"/>
      <c r="F16" s="139"/>
      <c r="G16" s="139"/>
      <c r="H16" s="139"/>
      <c r="I16" s="139">
        <f>((B16)*H15%)</f>
        <v>0.3709141376</v>
      </c>
      <c r="J16" s="133">
        <f>I16/H15</f>
        <v>-0.08307145438</v>
      </c>
    </row>
    <row r="17" ht="15.75" customHeight="1">
      <c r="A17" s="140"/>
      <c r="B17" s="146"/>
      <c r="C17" s="134"/>
      <c r="D17" s="145"/>
      <c r="E17" s="139"/>
      <c r="F17" s="139"/>
      <c r="G17" s="139"/>
      <c r="H17" s="139"/>
      <c r="I17" s="139"/>
      <c r="J17" s="146"/>
    </row>
    <row r="18" ht="15.75" customHeight="1">
      <c r="B18" s="146"/>
      <c r="J18" s="146"/>
    </row>
    <row r="19" ht="15.75" customHeight="1">
      <c r="B19" s="146"/>
      <c r="J19" s="146"/>
    </row>
    <row r="20" ht="15.75" customHeight="1">
      <c r="B20" s="149"/>
      <c r="J20" s="149"/>
    </row>
    <row r="21" ht="15.75" customHeight="1">
      <c r="B21" s="149"/>
      <c r="J21" s="149"/>
    </row>
    <row r="22" ht="15.75" customHeight="1">
      <c r="B22" s="149"/>
      <c r="J22" s="149"/>
    </row>
    <row r="23" ht="15.75" customHeight="1">
      <c r="B23" s="149"/>
      <c r="J23" s="149"/>
    </row>
    <row r="24" ht="15.75" customHeight="1">
      <c r="B24" s="149"/>
      <c r="J24" s="149"/>
    </row>
    <row r="25" ht="15.75" customHeight="1">
      <c r="B25" s="149"/>
      <c r="J25" s="149"/>
    </row>
    <row r="26" ht="15.75" customHeight="1">
      <c r="B26" s="149"/>
      <c r="J26" s="149"/>
    </row>
    <row r="27" ht="15.75" customHeight="1">
      <c r="B27" s="149"/>
      <c r="J27" s="149"/>
    </row>
    <row r="28" ht="15.75" customHeight="1">
      <c r="B28" s="149"/>
      <c r="J28" s="149"/>
    </row>
    <row r="29" ht="15.75" customHeight="1">
      <c r="B29" s="149"/>
      <c r="J29" s="149"/>
    </row>
    <row r="30" ht="15.75" customHeight="1">
      <c r="B30" s="149"/>
      <c r="J30" s="149"/>
    </row>
    <row r="31" ht="15.75" customHeight="1">
      <c r="B31" s="149"/>
      <c r="J31" s="149"/>
    </row>
    <row r="32" ht="15.75" customHeight="1">
      <c r="B32" s="149"/>
      <c r="J32" s="149"/>
    </row>
    <row r="33" ht="15.75" customHeight="1">
      <c r="B33" s="149"/>
      <c r="J33" s="149"/>
    </row>
    <row r="34" ht="15.75" customHeight="1">
      <c r="B34" s="149"/>
      <c r="J34" s="149"/>
    </row>
    <row r="35" ht="15.75" customHeight="1">
      <c r="B35" s="149"/>
      <c r="J35" s="149"/>
    </row>
    <row r="36" ht="15.75" customHeight="1">
      <c r="B36" s="149"/>
      <c r="J36" s="149"/>
    </row>
    <row r="37" ht="15.75" customHeight="1">
      <c r="B37" s="149"/>
      <c r="J37" s="149"/>
    </row>
    <row r="38" ht="15.75" customHeight="1">
      <c r="B38" s="149"/>
      <c r="J38" s="149"/>
    </row>
    <row r="39" ht="15.75" customHeight="1">
      <c r="B39" s="149"/>
      <c r="J39" s="149"/>
    </row>
    <row r="40" ht="15.75" customHeight="1">
      <c r="B40" s="149"/>
      <c r="J40" s="149"/>
    </row>
    <row r="41" ht="15.75" customHeight="1">
      <c r="B41" s="149"/>
      <c r="J41" s="149"/>
    </row>
    <row r="42" ht="15.75" customHeight="1">
      <c r="B42" s="149"/>
      <c r="J42" s="149"/>
    </row>
    <row r="43" ht="15.75" customHeight="1">
      <c r="B43" s="149"/>
      <c r="J43" s="149"/>
    </row>
    <row r="44" ht="15.75" customHeight="1">
      <c r="B44" s="149"/>
      <c r="J44" s="149"/>
    </row>
    <row r="45" ht="15.75" customHeight="1">
      <c r="B45" s="149"/>
      <c r="J45" s="149"/>
    </row>
    <row r="46" ht="15.75" customHeight="1">
      <c r="B46" s="149"/>
      <c r="J46" s="149"/>
    </row>
    <row r="47" ht="15.75" customHeight="1">
      <c r="B47" s="149"/>
      <c r="J47" s="149"/>
    </row>
    <row r="48" ht="15.75" customHeight="1">
      <c r="B48" s="149"/>
      <c r="J48" s="149"/>
    </row>
    <row r="49" ht="15.75" customHeight="1">
      <c r="B49" s="149"/>
      <c r="J49" s="149"/>
    </row>
    <row r="50" ht="15.75" customHeight="1">
      <c r="B50" s="149"/>
      <c r="J50" s="149"/>
    </row>
    <row r="51" ht="15.75" customHeight="1">
      <c r="B51" s="149"/>
      <c r="J51" s="149"/>
    </row>
    <row r="52" ht="15.75" customHeight="1">
      <c r="B52" s="149"/>
      <c r="J52" s="149"/>
    </row>
    <row r="53" ht="15.75" customHeight="1">
      <c r="B53" s="149"/>
      <c r="J53" s="149"/>
    </row>
    <row r="54" ht="15.75" customHeight="1">
      <c r="B54" s="149"/>
      <c r="J54" s="149"/>
    </row>
    <row r="55" ht="15.75" customHeight="1">
      <c r="B55" s="149"/>
      <c r="J55" s="149"/>
    </row>
    <row r="56" ht="15.75" customHeight="1">
      <c r="B56" s="149"/>
      <c r="J56" s="149"/>
    </row>
    <row r="57" ht="15.75" customHeight="1">
      <c r="B57" s="149"/>
      <c r="J57" s="149"/>
    </row>
    <row r="58" ht="15.75" customHeight="1">
      <c r="B58" s="149"/>
      <c r="J58" s="149"/>
    </row>
    <row r="59" ht="15.75" customHeight="1">
      <c r="B59" s="149"/>
      <c r="J59" s="149"/>
    </row>
    <row r="60" ht="15.75" customHeight="1">
      <c r="B60" s="149"/>
      <c r="J60" s="149"/>
    </row>
    <row r="61" ht="15.75" customHeight="1">
      <c r="B61" s="149"/>
      <c r="J61" s="149"/>
    </row>
    <row r="62" ht="15.75" customHeight="1">
      <c r="B62" s="149"/>
      <c r="J62" s="149"/>
    </row>
    <row r="63" ht="15.75" customHeight="1">
      <c r="B63" s="149"/>
      <c r="J63" s="149"/>
    </row>
    <row r="64" ht="15.75" customHeight="1">
      <c r="B64" s="149"/>
      <c r="J64" s="149"/>
    </row>
    <row r="65" ht="15.75" customHeight="1">
      <c r="B65" s="149"/>
      <c r="J65" s="149"/>
    </row>
    <row r="66" ht="15.75" customHeight="1">
      <c r="B66" s="149"/>
      <c r="J66" s="149"/>
    </row>
    <row r="67" ht="15.75" customHeight="1">
      <c r="B67" s="149"/>
      <c r="J67" s="149"/>
    </row>
    <row r="68" ht="15.75" customHeight="1">
      <c r="B68" s="149"/>
      <c r="J68" s="149"/>
    </row>
    <row r="69" ht="15.75" customHeight="1">
      <c r="B69" s="149"/>
      <c r="J69" s="149"/>
    </row>
    <row r="70" ht="15.75" customHeight="1">
      <c r="B70" s="149"/>
      <c r="J70" s="149"/>
    </row>
    <row r="71" ht="15.75" customHeight="1">
      <c r="B71" s="149"/>
      <c r="J71" s="149"/>
    </row>
    <row r="72" ht="15.75" customHeight="1">
      <c r="B72" s="149"/>
      <c r="J72" s="149"/>
    </row>
    <row r="73" ht="15.75" customHeight="1">
      <c r="B73" s="149"/>
      <c r="J73" s="149"/>
    </row>
    <row r="74" ht="15.75" customHeight="1">
      <c r="B74" s="149"/>
      <c r="J74" s="149"/>
    </row>
    <row r="75" ht="15.75" customHeight="1">
      <c r="B75" s="149"/>
      <c r="J75" s="149"/>
    </row>
    <row r="76" ht="15.75" customHeight="1">
      <c r="B76" s="149"/>
      <c r="J76" s="149"/>
    </row>
    <row r="77" ht="15.75" customHeight="1">
      <c r="B77" s="149"/>
      <c r="J77" s="149"/>
    </row>
    <row r="78" ht="15.75" customHeight="1">
      <c r="B78" s="149"/>
      <c r="J78" s="149"/>
    </row>
    <row r="79" ht="15.75" customHeight="1">
      <c r="B79" s="149"/>
      <c r="J79" s="149"/>
    </row>
    <row r="80" ht="15.75" customHeight="1">
      <c r="B80" s="149"/>
      <c r="J80" s="149"/>
    </row>
    <row r="81" ht="15.75" customHeight="1">
      <c r="B81" s="149"/>
      <c r="J81" s="149"/>
    </row>
    <row r="82" ht="15.75" customHeight="1">
      <c r="B82" s="149"/>
      <c r="J82" s="149"/>
    </row>
    <row r="83" ht="15.75" customHeight="1">
      <c r="B83" s="149"/>
      <c r="J83" s="149"/>
    </row>
    <row r="84" ht="15.75" customHeight="1">
      <c r="B84" s="149"/>
      <c r="J84" s="149"/>
    </row>
    <row r="85" ht="15.75" customHeight="1">
      <c r="B85" s="149"/>
      <c r="J85" s="149"/>
    </row>
    <row r="86" ht="15.75" customHeight="1">
      <c r="B86" s="149"/>
      <c r="J86" s="149"/>
    </row>
    <row r="87" ht="15.75" customHeight="1">
      <c r="B87" s="149"/>
      <c r="J87" s="149"/>
    </row>
    <row r="88" ht="15.75" customHeight="1">
      <c r="B88" s="149"/>
      <c r="J88" s="149"/>
    </row>
    <row r="89" ht="15.75" customHeight="1">
      <c r="B89" s="149"/>
      <c r="J89" s="149"/>
    </row>
    <row r="90" ht="15.75" customHeight="1">
      <c r="B90" s="149"/>
      <c r="J90" s="149"/>
    </row>
    <row r="91" ht="15.75" customHeight="1">
      <c r="B91" s="149"/>
      <c r="J91" s="149"/>
    </row>
    <row r="92" ht="15.75" customHeight="1">
      <c r="B92" s="149"/>
      <c r="J92" s="149"/>
    </row>
    <row r="93" ht="15.75" customHeight="1">
      <c r="B93" s="149"/>
      <c r="J93" s="149"/>
    </row>
    <row r="94" ht="15.75" customHeight="1">
      <c r="B94" s="149"/>
      <c r="J94" s="149"/>
    </row>
    <row r="95" ht="15.75" customHeight="1">
      <c r="B95" s="149"/>
      <c r="J95" s="149"/>
    </row>
    <row r="96" ht="15.75" customHeight="1">
      <c r="B96" s="149"/>
      <c r="J96" s="149"/>
    </row>
    <row r="97" ht="15.75" customHeight="1">
      <c r="B97" s="149"/>
      <c r="J97" s="149"/>
    </row>
    <row r="98" ht="15.75" customHeight="1">
      <c r="B98" s="149"/>
      <c r="J98" s="149"/>
    </row>
    <row r="99" ht="15.75" customHeight="1">
      <c r="B99" s="149"/>
      <c r="J99" s="149"/>
    </row>
    <row r="100" ht="15.75" customHeight="1">
      <c r="B100" s="149"/>
      <c r="J100" s="149"/>
    </row>
    <row r="101" ht="15.75" customHeight="1">
      <c r="B101" s="149"/>
      <c r="J101" s="149"/>
    </row>
    <row r="102" ht="15.75" customHeight="1">
      <c r="B102" s="149"/>
      <c r="J102" s="149"/>
    </row>
    <row r="103" ht="15.75" customHeight="1">
      <c r="B103" s="149"/>
      <c r="J103" s="149"/>
    </row>
    <row r="104" ht="15.75" customHeight="1">
      <c r="B104" s="149"/>
      <c r="J104" s="149"/>
    </row>
    <row r="105" ht="15.75" customHeight="1">
      <c r="B105" s="149"/>
      <c r="J105" s="149"/>
    </row>
    <row r="106" ht="15.75" customHeight="1">
      <c r="B106" s="149"/>
      <c r="J106" s="149"/>
    </row>
    <row r="107" ht="15.75" customHeight="1">
      <c r="B107" s="149"/>
      <c r="J107" s="149"/>
    </row>
    <row r="108" ht="15.75" customHeight="1">
      <c r="B108" s="149"/>
      <c r="J108" s="149"/>
    </row>
    <row r="109" ht="15.75" customHeight="1">
      <c r="B109" s="149"/>
      <c r="J109" s="149"/>
    </row>
    <row r="110" ht="15.75" customHeight="1">
      <c r="B110" s="149"/>
      <c r="J110" s="149"/>
    </row>
    <row r="111" ht="15.75" customHeight="1">
      <c r="B111" s="149"/>
      <c r="J111" s="149"/>
    </row>
    <row r="112" ht="15.75" customHeight="1">
      <c r="B112" s="149"/>
      <c r="J112" s="149"/>
    </row>
    <row r="113" ht="15.75" customHeight="1">
      <c r="B113" s="149"/>
      <c r="J113" s="149"/>
    </row>
    <row r="114" ht="15.75" customHeight="1">
      <c r="B114" s="149"/>
      <c r="J114" s="149"/>
    </row>
    <row r="115" ht="15.75" customHeight="1">
      <c r="B115" s="149"/>
      <c r="J115" s="149"/>
    </row>
    <row r="116" ht="15.75" customHeight="1">
      <c r="B116" s="149"/>
      <c r="J116" s="149"/>
    </row>
    <row r="117" ht="15.75" customHeight="1">
      <c r="B117" s="149"/>
      <c r="J117" s="149"/>
    </row>
    <row r="118" ht="15.75" customHeight="1">
      <c r="B118" s="149"/>
      <c r="J118" s="149"/>
    </row>
    <row r="119" ht="15.75" customHeight="1">
      <c r="B119" s="149"/>
      <c r="J119" s="149"/>
    </row>
    <row r="120" ht="15.75" customHeight="1">
      <c r="B120" s="149"/>
      <c r="J120" s="149"/>
    </row>
    <row r="121" ht="15.75" customHeight="1">
      <c r="B121" s="149"/>
      <c r="J121" s="149"/>
    </row>
    <row r="122" ht="15.75" customHeight="1">
      <c r="B122" s="149"/>
      <c r="J122" s="149"/>
    </row>
    <row r="123" ht="15.75" customHeight="1">
      <c r="B123" s="149"/>
      <c r="J123" s="149"/>
    </row>
    <row r="124" ht="15.75" customHeight="1">
      <c r="B124" s="149"/>
      <c r="J124" s="149"/>
    </row>
    <row r="125" ht="15.75" customHeight="1">
      <c r="B125" s="149"/>
      <c r="J125" s="149"/>
    </row>
    <row r="126" ht="15.75" customHeight="1">
      <c r="B126" s="149"/>
      <c r="J126" s="149"/>
    </row>
    <row r="127" ht="15.75" customHeight="1">
      <c r="B127" s="149"/>
      <c r="J127" s="149"/>
    </row>
    <row r="128" ht="15.75" customHeight="1">
      <c r="B128" s="149"/>
      <c r="J128" s="149"/>
    </row>
    <row r="129" ht="15.75" customHeight="1">
      <c r="B129" s="149"/>
      <c r="J129" s="149"/>
    </row>
    <row r="130" ht="15.75" customHeight="1">
      <c r="B130" s="149"/>
      <c r="J130" s="149"/>
    </row>
    <row r="131" ht="15.75" customHeight="1">
      <c r="B131" s="149"/>
      <c r="J131" s="149"/>
    </row>
    <row r="132" ht="15.75" customHeight="1">
      <c r="B132" s="149"/>
      <c r="J132" s="149"/>
    </row>
    <row r="133" ht="15.75" customHeight="1">
      <c r="B133" s="149"/>
      <c r="J133" s="149"/>
    </row>
    <row r="134" ht="15.75" customHeight="1">
      <c r="B134" s="149"/>
      <c r="J134" s="149"/>
    </row>
    <row r="135" ht="15.75" customHeight="1">
      <c r="B135" s="149"/>
      <c r="J135" s="149"/>
    </row>
    <row r="136" ht="15.75" customHeight="1">
      <c r="B136" s="149"/>
      <c r="J136" s="149"/>
    </row>
    <row r="137" ht="15.75" customHeight="1">
      <c r="B137" s="149"/>
      <c r="J137" s="149"/>
    </row>
    <row r="138" ht="15.75" customHeight="1">
      <c r="B138" s="149"/>
      <c r="J138" s="149"/>
    </row>
    <row r="139" ht="15.75" customHeight="1">
      <c r="B139" s="149"/>
      <c r="J139" s="149"/>
    </row>
    <row r="140" ht="15.75" customHeight="1">
      <c r="B140" s="149"/>
      <c r="J140" s="149"/>
    </row>
    <row r="141" ht="15.75" customHeight="1">
      <c r="B141" s="149"/>
      <c r="J141" s="149"/>
    </row>
    <row r="142" ht="15.75" customHeight="1">
      <c r="B142" s="149"/>
      <c r="J142" s="149"/>
    </row>
    <row r="143" ht="15.75" customHeight="1">
      <c r="B143" s="149"/>
      <c r="J143" s="149"/>
    </row>
    <row r="144" ht="15.75" customHeight="1">
      <c r="B144" s="149"/>
      <c r="J144" s="149"/>
    </row>
    <row r="145" ht="15.75" customHeight="1">
      <c r="B145" s="149"/>
      <c r="J145" s="149"/>
    </row>
    <row r="146" ht="15.75" customHeight="1">
      <c r="B146" s="149"/>
      <c r="J146" s="149"/>
    </row>
    <row r="147" ht="15.75" customHeight="1">
      <c r="B147" s="149"/>
      <c r="J147" s="149"/>
    </row>
    <row r="148" ht="15.75" customHeight="1">
      <c r="B148" s="149"/>
      <c r="J148" s="149"/>
    </row>
    <row r="149" ht="15.75" customHeight="1">
      <c r="B149" s="149"/>
      <c r="J149" s="149"/>
    </row>
    <row r="150" ht="15.75" customHeight="1">
      <c r="B150" s="149"/>
      <c r="J150" s="149"/>
    </row>
    <row r="151" ht="15.75" customHeight="1">
      <c r="B151" s="149"/>
      <c r="J151" s="149"/>
    </row>
    <row r="152" ht="15.75" customHeight="1">
      <c r="B152" s="149"/>
      <c r="J152" s="149"/>
    </row>
    <row r="153" ht="15.75" customHeight="1">
      <c r="B153" s="149"/>
      <c r="J153" s="149"/>
    </row>
    <row r="154" ht="15.75" customHeight="1">
      <c r="B154" s="149"/>
      <c r="J154" s="149"/>
    </row>
    <row r="155" ht="15.75" customHeight="1">
      <c r="B155" s="149"/>
      <c r="J155" s="149"/>
    </row>
    <row r="156" ht="15.75" customHeight="1">
      <c r="B156" s="149"/>
      <c r="J156" s="149"/>
    </row>
    <row r="157" ht="15.75" customHeight="1">
      <c r="B157" s="149"/>
      <c r="J157" s="149"/>
    </row>
    <row r="158" ht="15.75" customHeight="1">
      <c r="B158" s="149"/>
      <c r="J158" s="149"/>
    </row>
    <row r="159" ht="15.75" customHeight="1">
      <c r="B159" s="149"/>
      <c r="J159" s="149"/>
    </row>
    <row r="160" ht="15.75" customHeight="1">
      <c r="B160" s="149"/>
      <c r="J160" s="149"/>
    </row>
    <row r="161" ht="15.75" customHeight="1">
      <c r="B161" s="149"/>
      <c r="J161" s="149"/>
    </row>
    <row r="162" ht="15.75" customHeight="1">
      <c r="B162" s="149"/>
      <c r="J162" s="149"/>
    </row>
    <row r="163" ht="15.75" customHeight="1">
      <c r="B163" s="149"/>
      <c r="J163" s="149"/>
    </row>
    <row r="164" ht="15.75" customHeight="1">
      <c r="B164" s="149"/>
      <c r="J164" s="149"/>
    </row>
    <row r="165" ht="15.75" customHeight="1">
      <c r="B165" s="149"/>
      <c r="J165" s="149"/>
    </row>
    <row r="166" ht="15.75" customHeight="1">
      <c r="B166" s="149"/>
      <c r="J166" s="149"/>
    </row>
    <row r="167" ht="15.75" customHeight="1">
      <c r="B167" s="149"/>
      <c r="J167" s="149"/>
    </row>
    <row r="168" ht="15.75" customHeight="1">
      <c r="B168" s="149"/>
      <c r="J168" s="149"/>
    </row>
    <row r="169" ht="15.75" customHeight="1">
      <c r="B169" s="149"/>
      <c r="J169" s="149"/>
    </row>
    <row r="170" ht="15.75" customHeight="1">
      <c r="B170" s="149"/>
      <c r="J170" s="149"/>
    </row>
    <row r="171" ht="15.75" customHeight="1">
      <c r="B171" s="149"/>
      <c r="J171" s="149"/>
    </row>
    <row r="172" ht="15.75" customHeight="1">
      <c r="B172" s="149"/>
      <c r="J172" s="149"/>
    </row>
    <row r="173" ht="15.75" customHeight="1">
      <c r="B173" s="149"/>
      <c r="J173" s="149"/>
    </row>
    <row r="174" ht="15.75" customHeight="1">
      <c r="B174" s="149"/>
      <c r="J174" s="149"/>
    </row>
    <row r="175" ht="15.75" customHeight="1">
      <c r="B175" s="149"/>
      <c r="J175" s="149"/>
    </row>
    <row r="176" ht="15.75" customHeight="1">
      <c r="B176" s="149"/>
      <c r="J176" s="149"/>
    </row>
    <row r="177" ht="15.75" customHeight="1">
      <c r="B177" s="149"/>
      <c r="J177" s="149"/>
    </row>
    <row r="178" ht="15.75" customHeight="1">
      <c r="B178" s="149"/>
      <c r="J178" s="149"/>
    </row>
    <row r="179" ht="15.75" customHeight="1">
      <c r="B179" s="149"/>
      <c r="J179" s="149"/>
    </row>
    <row r="180" ht="15.75" customHeight="1">
      <c r="B180" s="149"/>
      <c r="J180" s="149"/>
    </row>
    <row r="181" ht="15.75" customHeight="1">
      <c r="B181" s="149"/>
      <c r="J181" s="149"/>
    </row>
    <row r="182" ht="15.75" customHeight="1">
      <c r="B182" s="149"/>
      <c r="J182" s="149"/>
    </row>
    <row r="183" ht="15.75" customHeight="1">
      <c r="B183" s="149"/>
      <c r="J183" s="149"/>
    </row>
    <row r="184" ht="15.75" customHeight="1">
      <c r="B184" s="149"/>
      <c r="J184" s="149"/>
    </row>
    <row r="185" ht="15.75" customHeight="1">
      <c r="B185" s="149"/>
      <c r="J185" s="149"/>
    </row>
    <row r="186" ht="15.75" customHeight="1">
      <c r="B186" s="149"/>
      <c r="J186" s="149"/>
    </row>
    <row r="187" ht="15.75" customHeight="1">
      <c r="B187" s="149"/>
      <c r="J187" s="149"/>
    </row>
    <row r="188" ht="15.75" customHeight="1">
      <c r="B188" s="149"/>
      <c r="J188" s="149"/>
    </row>
    <row r="189" ht="15.75" customHeight="1">
      <c r="B189" s="149"/>
      <c r="J189" s="149"/>
    </row>
    <row r="190" ht="15.75" customHeight="1">
      <c r="B190" s="149"/>
      <c r="J190" s="149"/>
    </row>
    <row r="191" ht="15.75" customHeight="1">
      <c r="B191" s="149"/>
      <c r="J191" s="149"/>
    </row>
    <row r="192" ht="15.75" customHeight="1">
      <c r="B192" s="149"/>
      <c r="J192" s="149"/>
    </row>
    <row r="193" ht="15.75" customHeight="1">
      <c r="B193" s="149"/>
      <c r="J193" s="149"/>
    </row>
    <row r="194" ht="15.75" customHeight="1">
      <c r="B194" s="149"/>
      <c r="J194" s="149"/>
    </row>
    <row r="195" ht="15.75" customHeight="1">
      <c r="B195" s="149"/>
      <c r="J195" s="149"/>
    </row>
    <row r="196" ht="15.75" customHeight="1">
      <c r="B196" s="149"/>
      <c r="J196" s="149"/>
    </row>
    <row r="197" ht="15.75" customHeight="1">
      <c r="B197" s="149"/>
      <c r="J197" s="149"/>
    </row>
    <row r="198" ht="15.75" customHeight="1">
      <c r="B198" s="149"/>
      <c r="J198" s="149"/>
    </row>
    <row r="199" ht="15.75" customHeight="1">
      <c r="B199" s="149"/>
      <c r="J199" s="149"/>
    </row>
    <row r="200" ht="15.75" customHeight="1">
      <c r="B200" s="149"/>
      <c r="J200" s="149"/>
    </row>
    <row r="201" ht="15.75" customHeight="1">
      <c r="B201" s="149"/>
      <c r="J201" s="149"/>
    </row>
    <row r="202" ht="15.75" customHeight="1">
      <c r="B202" s="149"/>
      <c r="J202" s="149"/>
    </row>
    <row r="203" ht="15.75" customHeight="1">
      <c r="B203" s="149"/>
      <c r="J203" s="149"/>
    </row>
    <row r="204" ht="15.75" customHeight="1">
      <c r="B204" s="149"/>
      <c r="J204" s="149"/>
    </row>
    <row r="205" ht="15.75" customHeight="1">
      <c r="B205" s="149"/>
      <c r="J205" s="149"/>
    </row>
    <row r="206" ht="15.75" customHeight="1">
      <c r="B206" s="149"/>
      <c r="J206" s="149"/>
    </row>
    <row r="207" ht="15.75" customHeight="1">
      <c r="B207" s="149"/>
      <c r="J207" s="149"/>
    </row>
    <row r="208" ht="15.75" customHeight="1">
      <c r="B208" s="149"/>
      <c r="J208" s="149"/>
    </row>
    <row r="209" ht="15.75" customHeight="1">
      <c r="B209" s="149"/>
      <c r="J209" s="149"/>
    </row>
    <row r="210" ht="15.75" customHeight="1">
      <c r="B210" s="149"/>
      <c r="J210" s="149"/>
    </row>
    <row r="211" ht="15.75" customHeight="1">
      <c r="B211" s="149"/>
      <c r="J211" s="149"/>
    </row>
    <row r="212" ht="15.75" customHeight="1">
      <c r="B212" s="149"/>
      <c r="J212" s="149"/>
    </row>
    <row r="213" ht="15.75" customHeight="1">
      <c r="B213" s="149"/>
      <c r="J213" s="149"/>
    </row>
    <row r="214" ht="15.75" customHeight="1">
      <c r="B214" s="149"/>
      <c r="J214" s="149"/>
    </row>
    <row r="215" ht="15.75" customHeight="1">
      <c r="B215" s="149"/>
      <c r="J215" s="149"/>
    </row>
    <row r="216" ht="15.75" customHeight="1">
      <c r="B216" s="149"/>
      <c r="J216" s="149"/>
    </row>
    <row r="217" ht="15.75" customHeight="1">
      <c r="B217" s="149"/>
      <c r="J217" s="149"/>
    </row>
    <row r="218" ht="15.75" customHeight="1">
      <c r="B218" s="149"/>
      <c r="J218" s="149"/>
    </row>
    <row r="219" ht="15.75" customHeight="1">
      <c r="B219" s="149"/>
      <c r="J219" s="149"/>
    </row>
    <row r="220" ht="15.75" customHeight="1">
      <c r="B220" s="149"/>
      <c r="J220" s="149"/>
    </row>
    <row r="221" ht="15.75" customHeight="1">
      <c r="B221" s="150"/>
      <c r="J221" s="150"/>
    </row>
    <row r="222" ht="15.75" customHeight="1">
      <c r="B222" s="150"/>
      <c r="J222" s="150"/>
    </row>
    <row r="223" ht="15.75" customHeight="1">
      <c r="B223" s="150"/>
      <c r="J223" s="150"/>
    </row>
    <row r="224" ht="15.75" customHeight="1">
      <c r="B224" s="150"/>
      <c r="J224" s="150"/>
    </row>
    <row r="225" ht="15.75" customHeight="1">
      <c r="B225" s="150"/>
      <c r="J225" s="150"/>
    </row>
    <row r="226" ht="15.75" customHeight="1">
      <c r="B226" s="150"/>
      <c r="J226" s="150"/>
    </row>
    <row r="227" ht="15.75" customHeight="1">
      <c r="B227" s="150"/>
      <c r="J227" s="150"/>
    </row>
    <row r="228" ht="15.75" customHeight="1">
      <c r="B228" s="150"/>
      <c r="J228" s="150"/>
    </row>
    <row r="229" ht="15.75" customHeight="1">
      <c r="B229" s="150"/>
      <c r="J229" s="150"/>
    </row>
    <row r="230" ht="15.75" customHeight="1">
      <c r="B230" s="150"/>
      <c r="J230" s="150"/>
    </row>
    <row r="231" ht="15.75" customHeight="1">
      <c r="B231" s="150"/>
      <c r="J231" s="150"/>
    </row>
    <row r="232" ht="15.75" customHeight="1">
      <c r="B232" s="150"/>
      <c r="J232" s="150"/>
    </row>
    <row r="233" ht="15.75" customHeight="1">
      <c r="B233" s="150"/>
      <c r="J233" s="150"/>
    </row>
    <row r="234" ht="15.75" customHeight="1">
      <c r="B234" s="150"/>
      <c r="J234" s="150"/>
    </row>
    <row r="235" ht="15.75" customHeight="1">
      <c r="B235" s="150"/>
      <c r="J235" s="150"/>
    </row>
    <row r="236" ht="15.75" customHeight="1">
      <c r="B236" s="150"/>
      <c r="J236" s="150"/>
    </row>
    <row r="237" ht="15.75" customHeight="1">
      <c r="B237" s="150"/>
      <c r="J237" s="150"/>
    </row>
    <row r="238" ht="15.75" customHeight="1">
      <c r="B238" s="150"/>
      <c r="J238" s="150"/>
    </row>
    <row r="239" ht="15.75" customHeight="1">
      <c r="B239" s="150"/>
      <c r="J239" s="150"/>
    </row>
    <row r="240" ht="15.75" customHeight="1">
      <c r="B240" s="150"/>
      <c r="J240" s="150"/>
    </row>
    <row r="241" ht="15.75" customHeight="1">
      <c r="B241" s="150"/>
      <c r="J241" s="150"/>
    </row>
    <row r="242" ht="15.75" customHeight="1">
      <c r="B242" s="150"/>
      <c r="J242" s="150"/>
    </row>
    <row r="243" ht="15.75" customHeight="1">
      <c r="B243" s="150"/>
      <c r="J243" s="150"/>
    </row>
    <row r="244" ht="15.75" customHeight="1">
      <c r="B244" s="150"/>
      <c r="J244" s="150"/>
    </row>
    <row r="245" ht="15.75" customHeight="1">
      <c r="B245" s="150"/>
      <c r="J245" s="150"/>
    </row>
    <row r="246" ht="15.75" customHeight="1">
      <c r="B246" s="150"/>
      <c r="J246" s="150"/>
    </row>
    <row r="247" ht="15.75" customHeight="1">
      <c r="B247" s="150"/>
      <c r="J247" s="150"/>
    </row>
    <row r="248" ht="15.75" customHeight="1">
      <c r="B248" s="150"/>
      <c r="J248" s="150"/>
    </row>
    <row r="249" ht="15.75" customHeight="1">
      <c r="B249" s="150"/>
      <c r="J249" s="150"/>
    </row>
    <row r="250" ht="15.75" customHeight="1">
      <c r="B250" s="150"/>
      <c r="J250" s="150"/>
    </row>
    <row r="251" ht="15.75" customHeight="1">
      <c r="B251" s="150"/>
      <c r="J251" s="150"/>
    </row>
    <row r="252" ht="15.75" customHeight="1">
      <c r="B252" s="150"/>
      <c r="J252" s="150"/>
    </row>
    <row r="253" ht="15.75" customHeight="1">
      <c r="B253" s="150"/>
      <c r="J253" s="150"/>
    </row>
    <row r="254" ht="15.75" customHeight="1">
      <c r="B254" s="150"/>
      <c r="J254" s="150"/>
    </row>
    <row r="255" ht="15.75" customHeight="1">
      <c r="B255" s="150"/>
      <c r="J255" s="150"/>
    </row>
    <row r="256" ht="15.75" customHeight="1">
      <c r="B256" s="150"/>
      <c r="J256" s="150"/>
    </row>
    <row r="257" ht="15.75" customHeight="1">
      <c r="B257" s="150"/>
      <c r="J257" s="150"/>
    </row>
    <row r="258" ht="15.75" customHeight="1">
      <c r="B258" s="150"/>
      <c r="J258" s="150"/>
    </row>
    <row r="259" ht="15.75" customHeight="1">
      <c r="B259" s="150"/>
      <c r="J259" s="150"/>
    </row>
    <row r="260" ht="15.75" customHeight="1">
      <c r="B260" s="150"/>
      <c r="J260" s="150"/>
    </row>
    <row r="261" ht="15.75" customHeight="1">
      <c r="B261" s="150"/>
      <c r="J261" s="150"/>
    </row>
    <row r="262" ht="15.75" customHeight="1">
      <c r="B262" s="150"/>
      <c r="J262" s="150"/>
    </row>
    <row r="263" ht="15.75" customHeight="1">
      <c r="B263" s="150"/>
      <c r="J263" s="150"/>
    </row>
    <row r="264" ht="15.75" customHeight="1">
      <c r="B264" s="150"/>
      <c r="J264" s="150"/>
    </row>
    <row r="265" ht="15.75" customHeight="1">
      <c r="B265" s="150"/>
      <c r="J265" s="150"/>
    </row>
    <row r="266" ht="15.75" customHeight="1">
      <c r="B266" s="150"/>
      <c r="J266" s="150"/>
    </row>
    <row r="267" ht="15.75" customHeight="1">
      <c r="B267" s="150"/>
      <c r="J267" s="150"/>
    </row>
    <row r="268" ht="15.75" customHeight="1">
      <c r="B268" s="150"/>
      <c r="J268" s="150"/>
    </row>
    <row r="269" ht="15.75" customHeight="1">
      <c r="B269" s="150"/>
      <c r="J269" s="150"/>
    </row>
    <row r="270" ht="15.75" customHeight="1">
      <c r="B270" s="150"/>
      <c r="J270" s="150"/>
    </row>
    <row r="271" ht="15.75" customHeight="1">
      <c r="B271" s="150"/>
      <c r="J271" s="150"/>
    </row>
    <row r="272" ht="15.75" customHeight="1">
      <c r="B272" s="150"/>
      <c r="J272" s="150"/>
    </row>
    <row r="273" ht="15.75" customHeight="1">
      <c r="B273" s="150"/>
      <c r="J273" s="150"/>
    </row>
    <row r="274" ht="15.75" customHeight="1">
      <c r="B274" s="150"/>
      <c r="J274" s="150"/>
    </row>
    <row r="275" ht="15.75" customHeight="1">
      <c r="B275" s="150"/>
      <c r="J275" s="150"/>
    </row>
    <row r="276" ht="15.75" customHeight="1">
      <c r="B276" s="150"/>
      <c r="J276" s="150"/>
    </row>
    <row r="277" ht="15.75" customHeight="1">
      <c r="B277" s="150"/>
      <c r="J277" s="150"/>
    </row>
    <row r="278" ht="15.75" customHeight="1">
      <c r="B278" s="150"/>
      <c r="J278" s="150"/>
    </row>
    <row r="279" ht="15.75" customHeight="1">
      <c r="B279" s="150"/>
      <c r="J279" s="150"/>
    </row>
    <row r="280" ht="15.75" customHeight="1">
      <c r="B280" s="150"/>
      <c r="J280" s="150"/>
    </row>
    <row r="281" ht="15.75" customHeight="1">
      <c r="B281" s="150"/>
      <c r="J281" s="150"/>
    </row>
    <row r="282" ht="15.75" customHeight="1">
      <c r="B282" s="150"/>
      <c r="J282" s="150"/>
    </row>
    <row r="283" ht="15.75" customHeight="1">
      <c r="B283" s="150"/>
      <c r="J283" s="150"/>
    </row>
    <row r="284" ht="15.75" customHeight="1">
      <c r="B284" s="150"/>
      <c r="J284" s="150"/>
    </row>
    <row r="285" ht="15.75" customHeight="1">
      <c r="B285" s="150"/>
      <c r="J285" s="150"/>
    </row>
    <row r="286" ht="15.75" customHeight="1">
      <c r="B286" s="150"/>
      <c r="J286" s="150"/>
    </row>
    <row r="287" ht="15.75" customHeight="1">
      <c r="B287" s="150"/>
      <c r="J287" s="150"/>
    </row>
    <row r="288" ht="15.75" customHeight="1">
      <c r="B288" s="150"/>
      <c r="J288" s="150"/>
    </row>
    <row r="289" ht="15.75" customHeight="1">
      <c r="B289" s="150"/>
      <c r="J289" s="150"/>
    </row>
    <row r="290" ht="15.75" customHeight="1">
      <c r="B290" s="150"/>
      <c r="J290" s="150"/>
    </row>
    <row r="291" ht="15.75" customHeight="1">
      <c r="B291" s="150"/>
      <c r="J291" s="150"/>
    </row>
    <row r="292" ht="15.75" customHeight="1">
      <c r="B292" s="150"/>
      <c r="J292" s="150"/>
    </row>
    <row r="293" ht="15.75" customHeight="1">
      <c r="B293" s="150"/>
      <c r="J293" s="150"/>
    </row>
    <row r="294" ht="15.75" customHeight="1">
      <c r="B294" s="150"/>
      <c r="J294" s="150"/>
    </row>
    <row r="295" ht="15.75" customHeight="1">
      <c r="B295" s="150"/>
      <c r="J295" s="150"/>
    </row>
    <row r="296" ht="15.75" customHeight="1">
      <c r="B296" s="150"/>
      <c r="J296" s="150"/>
    </row>
    <row r="297" ht="15.75" customHeight="1">
      <c r="B297" s="150"/>
      <c r="J297" s="150"/>
    </row>
    <row r="298" ht="15.75" customHeight="1">
      <c r="B298" s="150"/>
      <c r="J298" s="150"/>
    </row>
    <row r="299" ht="15.75" customHeight="1">
      <c r="B299" s="150"/>
      <c r="J299" s="150"/>
    </row>
    <row r="300" ht="15.75" customHeight="1">
      <c r="B300" s="150"/>
      <c r="J300" s="150"/>
    </row>
    <row r="301" ht="15.75" customHeight="1">
      <c r="B301" s="150"/>
      <c r="J301" s="150"/>
    </row>
    <row r="302" ht="15.75" customHeight="1">
      <c r="B302" s="150"/>
      <c r="J302" s="150"/>
    </row>
    <row r="303" ht="15.75" customHeight="1">
      <c r="B303" s="150"/>
      <c r="J303" s="150"/>
    </row>
    <row r="304" ht="15.75" customHeight="1">
      <c r="B304" s="150"/>
      <c r="J304" s="150"/>
    </row>
    <row r="305" ht="15.75" customHeight="1">
      <c r="B305" s="150"/>
      <c r="J305" s="150"/>
    </row>
    <row r="306" ht="15.75" customHeight="1">
      <c r="B306" s="150"/>
      <c r="J306" s="150"/>
    </row>
    <row r="307" ht="15.75" customHeight="1">
      <c r="B307" s="150"/>
      <c r="J307" s="150"/>
    </row>
    <row r="308" ht="15.75" customHeight="1">
      <c r="B308" s="150"/>
      <c r="J308" s="150"/>
    </row>
    <row r="309" ht="15.75" customHeight="1">
      <c r="B309" s="150"/>
      <c r="J309" s="150"/>
    </row>
    <row r="310" ht="15.75" customHeight="1">
      <c r="B310" s="150"/>
      <c r="J310" s="150"/>
    </row>
    <row r="311" ht="15.75" customHeight="1">
      <c r="B311" s="150"/>
      <c r="J311" s="150"/>
    </row>
    <row r="312" ht="15.75" customHeight="1">
      <c r="B312" s="150"/>
      <c r="J312" s="150"/>
    </row>
    <row r="313" ht="15.75" customHeight="1">
      <c r="B313" s="150"/>
      <c r="J313" s="150"/>
    </row>
    <row r="314" ht="15.75" customHeight="1">
      <c r="B314" s="150"/>
      <c r="J314" s="150"/>
    </row>
    <row r="315" ht="15.75" customHeight="1">
      <c r="B315" s="150"/>
      <c r="J315" s="150"/>
    </row>
    <row r="316" ht="15.75" customHeight="1">
      <c r="B316" s="150"/>
      <c r="J316" s="150"/>
    </row>
    <row r="317" ht="15.75" customHeight="1">
      <c r="B317" s="150"/>
      <c r="J317" s="150"/>
    </row>
    <row r="318" ht="15.75" customHeight="1">
      <c r="B318" s="150"/>
      <c r="J318" s="150"/>
    </row>
    <row r="319" ht="15.75" customHeight="1">
      <c r="B319" s="150"/>
      <c r="J319" s="150"/>
    </row>
    <row r="320" ht="15.75" customHeight="1">
      <c r="B320" s="150"/>
      <c r="J320" s="150"/>
    </row>
    <row r="321" ht="15.75" customHeight="1">
      <c r="B321" s="150"/>
      <c r="J321" s="150"/>
    </row>
    <row r="322" ht="15.75" customHeight="1">
      <c r="B322" s="150"/>
      <c r="J322" s="150"/>
    </row>
    <row r="323" ht="15.75" customHeight="1">
      <c r="B323" s="150"/>
      <c r="J323" s="150"/>
    </row>
    <row r="324" ht="15.75" customHeight="1">
      <c r="B324" s="150"/>
      <c r="J324" s="150"/>
    </row>
    <row r="325" ht="15.75" customHeight="1">
      <c r="B325" s="150"/>
      <c r="J325" s="150"/>
    </row>
    <row r="326" ht="15.75" customHeight="1">
      <c r="B326" s="150"/>
      <c r="J326" s="150"/>
    </row>
    <row r="327" ht="15.75" customHeight="1">
      <c r="B327" s="150"/>
      <c r="J327" s="150"/>
    </row>
    <row r="328" ht="15.75" customHeight="1">
      <c r="B328" s="150"/>
      <c r="J328" s="150"/>
    </row>
    <row r="329" ht="15.75" customHeight="1">
      <c r="B329" s="150"/>
      <c r="J329" s="150"/>
    </row>
    <row r="330" ht="15.75" customHeight="1">
      <c r="B330" s="150"/>
      <c r="J330" s="150"/>
    </row>
    <row r="331" ht="15.75" customHeight="1">
      <c r="B331" s="150"/>
      <c r="J331" s="150"/>
    </row>
    <row r="332" ht="15.75" customHeight="1">
      <c r="B332" s="150"/>
      <c r="J332" s="150"/>
    </row>
    <row r="333" ht="15.75" customHeight="1">
      <c r="B333" s="150"/>
      <c r="J333" s="150"/>
    </row>
    <row r="334" ht="15.75" customHeight="1">
      <c r="B334" s="150"/>
      <c r="J334" s="150"/>
    </row>
    <row r="335" ht="15.75" customHeight="1">
      <c r="B335" s="150"/>
      <c r="J335" s="150"/>
    </row>
    <row r="336" ht="15.75" customHeight="1">
      <c r="B336" s="150"/>
      <c r="J336" s="150"/>
    </row>
    <row r="337" ht="15.75" customHeight="1">
      <c r="B337" s="150"/>
      <c r="J337" s="150"/>
    </row>
    <row r="338" ht="15.75" customHeight="1">
      <c r="B338" s="150"/>
      <c r="J338" s="150"/>
    </row>
    <row r="339" ht="15.75" customHeight="1">
      <c r="B339" s="150"/>
      <c r="J339" s="150"/>
    </row>
    <row r="340" ht="15.75" customHeight="1">
      <c r="B340" s="150"/>
      <c r="J340" s="150"/>
    </row>
    <row r="341" ht="15.75" customHeight="1">
      <c r="B341" s="150"/>
      <c r="J341" s="150"/>
    </row>
    <row r="342" ht="15.75" customHeight="1">
      <c r="B342" s="150"/>
      <c r="J342" s="150"/>
    </row>
    <row r="343" ht="15.75" customHeight="1">
      <c r="B343" s="150"/>
      <c r="J343" s="150"/>
    </row>
    <row r="344" ht="15.75" customHeight="1">
      <c r="B344" s="150"/>
      <c r="J344" s="150"/>
    </row>
    <row r="345" ht="15.75" customHeight="1">
      <c r="B345" s="150"/>
      <c r="J345" s="150"/>
    </row>
    <row r="346" ht="15.75" customHeight="1">
      <c r="B346" s="150"/>
      <c r="J346" s="150"/>
    </row>
    <row r="347" ht="15.75" customHeight="1">
      <c r="B347" s="150"/>
      <c r="J347" s="150"/>
    </row>
    <row r="348" ht="15.75" customHeight="1">
      <c r="B348" s="150"/>
      <c r="J348" s="150"/>
    </row>
    <row r="349" ht="15.75" customHeight="1">
      <c r="B349" s="150"/>
      <c r="J349" s="150"/>
    </row>
    <row r="350" ht="15.75" customHeight="1">
      <c r="B350" s="150"/>
      <c r="J350" s="150"/>
    </row>
    <row r="351" ht="15.75" customHeight="1">
      <c r="B351" s="150"/>
      <c r="J351" s="150"/>
    </row>
    <row r="352" ht="15.75" customHeight="1">
      <c r="B352" s="150"/>
      <c r="J352" s="150"/>
    </row>
    <row r="353" ht="15.75" customHeight="1">
      <c r="B353" s="150"/>
      <c r="J353" s="150"/>
    </row>
    <row r="354" ht="15.75" customHeight="1">
      <c r="B354" s="150"/>
      <c r="J354" s="150"/>
    </row>
    <row r="355" ht="15.75" customHeight="1">
      <c r="B355" s="150"/>
      <c r="J355" s="150"/>
    </row>
    <row r="356" ht="15.75" customHeight="1">
      <c r="B356" s="150"/>
      <c r="J356" s="150"/>
    </row>
    <row r="357" ht="15.75" customHeight="1">
      <c r="B357" s="150"/>
      <c r="J357" s="150"/>
    </row>
    <row r="358" ht="15.75" customHeight="1">
      <c r="B358" s="150"/>
      <c r="J358" s="150"/>
    </row>
    <row r="359" ht="15.75" customHeight="1">
      <c r="B359" s="150"/>
      <c r="J359" s="150"/>
    </row>
    <row r="360" ht="15.75" customHeight="1">
      <c r="B360" s="150"/>
      <c r="J360" s="150"/>
    </row>
    <row r="361" ht="15.75" customHeight="1">
      <c r="B361" s="150"/>
      <c r="J361" s="150"/>
    </row>
    <row r="362" ht="15.75" customHeight="1">
      <c r="B362" s="150"/>
      <c r="J362" s="150"/>
    </row>
    <row r="363" ht="15.75" customHeight="1">
      <c r="B363" s="150"/>
      <c r="J363" s="150"/>
    </row>
    <row r="364" ht="15.75" customHeight="1">
      <c r="B364" s="150"/>
      <c r="J364" s="150"/>
    </row>
    <row r="365" ht="15.75" customHeight="1">
      <c r="B365" s="150"/>
      <c r="J365" s="150"/>
    </row>
    <row r="366" ht="15.75" customHeight="1">
      <c r="B366" s="150"/>
      <c r="J366" s="150"/>
    </row>
    <row r="367" ht="15.75" customHeight="1">
      <c r="B367" s="150"/>
      <c r="J367" s="150"/>
    </row>
    <row r="368" ht="15.75" customHeight="1">
      <c r="B368" s="150"/>
      <c r="J368" s="150"/>
    </row>
    <row r="369" ht="15.75" customHeight="1">
      <c r="B369" s="150"/>
      <c r="J369" s="150"/>
    </row>
    <row r="370" ht="15.75" customHeight="1">
      <c r="B370" s="150"/>
      <c r="J370" s="150"/>
    </row>
    <row r="371" ht="15.75" customHeight="1">
      <c r="B371" s="150"/>
      <c r="J371" s="150"/>
    </row>
    <row r="372" ht="15.75" customHeight="1">
      <c r="B372" s="150"/>
      <c r="J372" s="150"/>
    </row>
    <row r="373" ht="15.75" customHeight="1">
      <c r="B373" s="150"/>
      <c r="J373" s="150"/>
    </row>
    <row r="374" ht="15.75" customHeight="1">
      <c r="B374" s="150"/>
      <c r="J374" s="150"/>
    </row>
    <row r="375" ht="15.75" customHeight="1">
      <c r="B375" s="150"/>
      <c r="J375" s="150"/>
    </row>
    <row r="376" ht="15.75" customHeight="1">
      <c r="B376" s="150"/>
      <c r="J376" s="150"/>
    </row>
    <row r="377" ht="15.75" customHeight="1">
      <c r="B377" s="150"/>
      <c r="J377" s="150"/>
    </row>
    <row r="378" ht="15.75" customHeight="1">
      <c r="B378" s="150"/>
      <c r="J378" s="150"/>
    </row>
    <row r="379" ht="15.75" customHeight="1">
      <c r="B379" s="150"/>
      <c r="J379" s="150"/>
    </row>
    <row r="380" ht="15.75" customHeight="1">
      <c r="B380" s="150"/>
      <c r="J380" s="150"/>
    </row>
    <row r="381" ht="15.75" customHeight="1">
      <c r="B381" s="150"/>
      <c r="J381" s="150"/>
    </row>
    <row r="382" ht="15.75" customHeight="1">
      <c r="B382" s="150"/>
      <c r="J382" s="150"/>
    </row>
    <row r="383" ht="15.75" customHeight="1">
      <c r="B383" s="150"/>
      <c r="J383" s="150"/>
    </row>
    <row r="384" ht="15.75" customHeight="1">
      <c r="B384" s="150"/>
      <c r="J384" s="150"/>
    </row>
    <row r="385" ht="15.75" customHeight="1">
      <c r="B385" s="150"/>
      <c r="J385" s="150"/>
    </row>
    <row r="386" ht="15.75" customHeight="1">
      <c r="B386" s="150"/>
      <c r="J386" s="150"/>
    </row>
    <row r="387" ht="15.75" customHeight="1">
      <c r="B387" s="150"/>
      <c r="J387" s="150"/>
    </row>
    <row r="388" ht="15.75" customHeight="1">
      <c r="B388" s="150"/>
      <c r="J388" s="150"/>
    </row>
    <row r="389" ht="15.75" customHeight="1">
      <c r="B389" s="150"/>
      <c r="J389" s="150"/>
    </row>
    <row r="390" ht="15.75" customHeight="1">
      <c r="B390" s="150"/>
      <c r="J390" s="150"/>
    </row>
    <row r="391" ht="15.75" customHeight="1">
      <c r="B391" s="150"/>
      <c r="J391" s="150"/>
    </row>
    <row r="392" ht="15.75" customHeight="1">
      <c r="B392" s="150"/>
      <c r="J392" s="150"/>
    </row>
    <row r="393" ht="15.75" customHeight="1">
      <c r="B393" s="150"/>
      <c r="J393" s="150"/>
    </row>
    <row r="394" ht="15.75" customHeight="1">
      <c r="B394" s="150"/>
      <c r="J394" s="150"/>
    </row>
    <row r="395" ht="15.75" customHeight="1">
      <c r="B395" s="150"/>
      <c r="J395" s="150"/>
    </row>
    <row r="396" ht="15.75" customHeight="1">
      <c r="B396" s="150"/>
      <c r="J396" s="150"/>
    </row>
    <row r="397" ht="15.75" customHeight="1">
      <c r="B397" s="150"/>
      <c r="J397" s="150"/>
    </row>
    <row r="398" ht="15.75" customHeight="1">
      <c r="B398" s="150"/>
      <c r="J398" s="150"/>
    </row>
    <row r="399" ht="15.75" customHeight="1">
      <c r="B399" s="150"/>
      <c r="J399" s="150"/>
    </row>
    <row r="400" ht="15.75" customHeight="1">
      <c r="B400" s="150"/>
      <c r="J400" s="150"/>
    </row>
    <row r="401" ht="15.75" customHeight="1">
      <c r="B401" s="150"/>
      <c r="J401" s="150"/>
    </row>
    <row r="402" ht="15.75" customHeight="1">
      <c r="B402" s="150"/>
      <c r="J402" s="150"/>
    </row>
    <row r="403" ht="15.75" customHeight="1">
      <c r="B403" s="150"/>
      <c r="J403" s="150"/>
    </row>
    <row r="404" ht="15.75" customHeight="1">
      <c r="B404" s="150"/>
      <c r="J404" s="150"/>
    </row>
    <row r="405" ht="15.75" customHeight="1">
      <c r="B405" s="150"/>
      <c r="J405" s="150"/>
    </row>
    <row r="406" ht="15.75" customHeight="1">
      <c r="B406" s="150"/>
      <c r="J406" s="150"/>
    </row>
    <row r="407" ht="15.75" customHeight="1">
      <c r="B407" s="150"/>
      <c r="J407" s="150"/>
    </row>
    <row r="408" ht="15.75" customHeight="1">
      <c r="B408" s="150"/>
      <c r="J408" s="150"/>
    </row>
    <row r="409" ht="15.75" customHeight="1">
      <c r="B409" s="150"/>
      <c r="J409" s="150"/>
    </row>
    <row r="410" ht="15.75" customHeight="1">
      <c r="B410" s="150"/>
      <c r="J410" s="150"/>
    </row>
    <row r="411" ht="15.75" customHeight="1">
      <c r="B411" s="150"/>
      <c r="J411" s="150"/>
    </row>
    <row r="412" ht="15.75" customHeight="1">
      <c r="B412" s="150"/>
      <c r="J412" s="150"/>
    </row>
    <row r="413" ht="15.75" customHeight="1">
      <c r="B413" s="150"/>
      <c r="J413" s="150"/>
    </row>
    <row r="414" ht="15.75" customHeight="1">
      <c r="B414" s="150"/>
      <c r="J414" s="150"/>
    </row>
    <row r="415" ht="15.75" customHeight="1">
      <c r="B415" s="150"/>
      <c r="J415" s="150"/>
    </row>
    <row r="416" ht="15.75" customHeight="1">
      <c r="B416" s="150"/>
      <c r="J416" s="150"/>
    </row>
    <row r="417" ht="15.75" customHeight="1">
      <c r="B417" s="150"/>
      <c r="J417" s="150"/>
    </row>
    <row r="418" ht="15.75" customHeight="1">
      <c r="B418" s="150"/>
      <c r="J418" s="150"/>
    </row>
    <row r="419" ht="15.75" customHeight="1">
      <c r="B419" s="150"/>
      <c r="J419" s="150"/>
    </row>
    <row r="420" ht="15.75" customHeight="1">
      <c r="B420" s="150"/>
      <c r="J420" s="150"/>
    </row>
    <row r="421" ht="15.75" customHeight="1">
      <c r="B421" s="150"/>
      <c r="J421" s="150"/>
    </row>
    <row r="422" ht="15.75" customHeight="1">
      <c r="B422" s="150"/>
      <c r="J422" s="150"/>
    </row>
    <row r="423" ht="15.75" customHeight="1">
      <c r="B423" s="150"/>
      <c r="J423" s="150"/>
    </row>
    <row r="424" ht="15.75" customHeight="1">
      <c r="B424" s="150"/>
      <c r="J424" s="150"/>
    </row>
    <row r="425" ht="15.75" customHeight="1">
      <c r="B425" s="150"/>
      <c r="J425" s="150"/>
    </row>
    <row r="426" ht="15.75" customHeight="1">
      <c r="B426" s="150"/>
      <c r="J426" s="150"/>
    </row>
    <row r="427" ht="15.75" customHeight="1">
      <c r="B427" s="150"/>
      <c r="J427" s="150"/>
    </row>
    <row r="428" ht="15.75" customHeight="1">
      <c r="B428" s="150"/>
      <c r="J428" s="150"/>
    </row>
    <row r="429" ht="15.75" customHeight="1">
      <c r="B429" s="150"/>
      <c r="J429" s="150"/>
    </row>
    <row r="430" ht="15.75" customHeight="1">
      <c r="B430" s="150"/>
      <c r="J430" s="150"/>
    </row>
    <row r="431" ht="15.75" customHeight="1">
      <c r="B431" s="150"/>
      <c r="J431" s="150"/>
    </row>
    <row r="432" ht="15.75" customHeight="1">
      <c r="B432" s="150"/>
      <c r="J432" s="150"/>
    </row>
    <row r="433" ht="15.75" customHeight="1">
      <c r="B433" s="150"/>
      <c r="J433" s="150"/>
    </row>
    <row r="434" ht="15.75" customHeight="1">
      <c r="B434" s="150"/>
      <c r="J434" s="150"/>
    </row>
    <row r="435" ht="15.75" customHeight="1">
      <c r="B435" s="150"/>
      <c r="J435" s="150"/>
    </row>
    <row r="436" ht="15.75" customHeight="1">
      <c r="B436" s="150"/>
      <c r="J436" s="150"/>
    </row>
    <row r="437" ht="15.75" customHeight="1">
      <c r="B437" s="150"/>
      <c r="J437" s="150"/>
    </row>
    <row r="438" ht="15.75" customHeight="1">
      <c r="B438" s="150"/>
      <c r="J438" s="150"/>
    </row>
    <row r="439" ht="15.75" customHeight="1">
      <c r="B439" s="150"/>
      <c r="J439" s="150"/>
    </row>
    <row r="440" ht="15.75" customHeight="1">
      <c r="B440" s="150"/>
      <c r="J440" s="150"/>
    </row>
    <row r="441" ht="15.75" customHeight="1">
      <c r="B441" s="150"/>
      <c r="J441" s="150"/>
    </row>
    <row r="442" ht="15.75" customHeight="1">
      <c r="B442" s="150"/>
      <c r="J442" s="150"/>
    </row>
    <row r="443" ht="15.75" customHeight="1">
      <c r="B443" s="150"/>
      <c r="J443" s="150"/>
    </row>
    <row r="444" ht="15.75" customHeight="1">
      <c r="B444" s="150"/>
      <c r="J444" s="150"/>
    </row>
    <row r="445" ht="15.75" customHeight="1">
      <c r="B445" s="150"/>
      <c r="J445" s="150"/>
    </row>
    <row r="446" ht="15.75" customHeight="1">
      <c r="B446" s="150"/>
      <c r="J446" s="150"/>
    </row>
    <row r="447" ht="15.75" customHeight="1">
      <c r="B447" s="150"/>
      <c r="J447" s="150"/>
    </row>
    <row r="448" ht="15.75" customHeight="1">
      <c r="B448" s="150"/>
      <c r="J448" s="150"/>
    </row>
    <row r="449" ht="15.75" customHeight="1">
      <c r="B449" s="150"/>
      <c r="J449" s="150"/>
    </row>
    <row r="450" ht="15.75" customHeight="1">
      <c r="B450" s="150"/>
      <c r="J450" s="150"/>
    </row>
    <row r="451" ht="15.75" customHeight="1">
      <c r="B451" s="150"/>
      <c r="J451" s="150"/>
    </row>
    <row r="452" ht="15.75" customHeight="1">
      <c r="B452" s="150"/>
      <c r="J452" s="150"/>
    </row>
    <row r="453" ht="15.75" customHeight="1">
      <c r="B453" s="150"/>
      <c r="J453" s="150"/>
    </row>
    <row r="454" ht="15.75" customHeight="1">
      <c r="B454" s="150"/>
      <c r="J454" s="150"/>
    </row>
    <row r="455" ht="15.75" customHeight="1">
      <c r="B455" s="150"/>
      <c r="J455" s="150"/>
    </row>
    <row r="456" ht="15.75" customHeight="1">
      <c r="B456" s="150"/>
      <c r="J456" s="150"/>
    </row>
    <row r="457" ht="15.75" customHeight="1">
      <c r="B457" s="150"/>
      <c r="J457" s="150"/>
    </row>
    <row r="458" ht="15.75" customHeight="1">
      <c r="B458" s="150"/>
      <c r="J458" s="150"/>
    </row>
    <row r="459" ht="15.75" customHeight="1">
      <c r="B459" s="150"/>
      <c r="J459" s="150"/>
    </row>
    <row r="460" ht="15.75" customHeight="1">
      <c r="B460" s="150"/>
      <c r="J460" s="150"/>
    </row>
    <row r="461" ht="15.75" customHeight="1">
      <c r="B461" s="150"/>
      <c r="J461" s="150"/>
    </row>
    <row r="462" ht="15.75" customHeight="1">
      <c r="B462" s="150"/>
      <c r="J462" s="150"/>
    </row>
    <row r="463" ht="15.75" customHeight="1">
      <c r="B463" s="150"/>
      <c r="J463" s="150"/>
    </row>
    <row r="464" ht="15.75" customHeight="1">
      <c r="B464" s="150"/>
      <c r="J464" s="150"/>
    </row>
    <row r="465" ht="15.75" customHeight="1">
      <c r="B465" s="150"/>
      <c r="J465" s="150"/>
    </row>
    <row r="466" ht="15.75" customHeight="1">
      <c r="B466" s="150"/>
      <c r="J466" s="150"/>
    </row>
    <row r="467" ht="15.75" customHeight="1">
      <c r="B467" s="150"/>
      <c r="J467" s="150"/>
    </row>
    <row r="468" ht="15.75" customHeight="1">
      <c r="B468" s="150"/>
      <c r="J468" s="150"/>
    </row>
    <row r="469" ht="15.75" customHeight="1">
      <c r="B469" s="150"/>
      <c r="J469" s="150"/>
    </row>
    <row r="470" ht="15.75" customHeight="1">
      <c r="B470" s="150"/>
      <c r="J470" s="150"/>
    </row>
    <row r="471" ht="15.75" customHeight="1">
      <c r="B471" s="150"/>
      <c r="J471" s="150"/>
    </row>
    <row r="472" ht="15.75" customHeight="1">
      <c r="B472" s="150"/>
      <c r="J472" s="150"/>
    </row>
    <row r="473" ht="15.75" customHeight="1">
      <c r="B473" s="150"/>
      <c r="J473" s="150"/>
    </row>
    <row r="474" ht="15.75" customHeight="1">
      <c r="B474" s="150"/>
      <c r="J474" s="150"/>
    </row>
    <row r="475" ht="15.75" customHeight="1">
      <c r="B475" s="150"/>
      <c r="J475" s="150"/>
    </row>
    <row r="476" ht="15.75" customHeight="1">
      <c r="B476" s="150"/>
      <c r="J476" s="150"/>
    </row>
    <row r="477" ht="15.75" customHeight="1">
      <c r="B477" s="150"/>
      <c r="J477" s="150"/>
    </row>
    <row r="478" ht="15.75" customHeight="1">
      <c r="B478" s="150"/>
      <c r="J478" s="150"/>
    </row>
    <row r="479" ht="15.75" customHeight="1">
      <c r="B479" s="150"/>
      <c r="J479" s="150"/>
    </row>
    <row r="480" ht="15.75" customHeight="1">
      <c r="B480" s="150"/>
      <c r="J480" s="150"/>
    </row>
    <row r="481" ht="15.75" customHeight="1">
      <c r="B481" s="150"/>
      <c r="J481" s="150"/>
    </row>
    <row r="482" ht="15.75" customHeight="1">
      <c r="B482" s="150"/>
      <c r="J482" s="150"/>
    </row>
    <row r="483" ht="15.75" customHeight="1">
      <c r="B483" s="150"/>
      <c r="J483" s="150"/>
    </row>
    <row r="484" ht="15.75" customHeight="1">
      <c r="B484" s="150"/>
      <c r="J484" s="150"/>
    </row>
    <row r="485" ht="15.75" customHeight="1">
      <c r="B485" s="150"/>
      <c r="J485" s="150"/>
    </row>
    <row r="486" ht="15.75" customHeight="1">
      <c r="B486" s="150"/>
      <c r="J486" s="150"/>
    </row>
    <row r="487" ht="15.75" customHeight="1">
      <c r="B487" s="150"/>
      <c r="J487" s="150"/>
    </row>
    <row r="488" ht="15.75" customHeight="1">
      <c r="B488" s="150"/>
      <c r="J488" s="150"/>
    </row>
    <row r="489" ht="15.75" customHeight="1">
      <c r="B489" s="150"/>
      <c r="J489" s="150"/>
    </row>
    <row r="490" ht="15.75" customHeight="1">
      <c r="B490" s="150"/>
      <c r="J490" s="150"/>
    </row>
    <row r="491" ht="15.75" customHeight="1">
      <c r="B491" s="150"/>
      <c r="J491" s="150"/>
    </row>
    <row r="492" ht="15.75" customHeight="1">
      <c r="B492" s="150"/>
      <c r="J492" s="150"/>
    </row>
    <row r="493" ht="15.75" customHeight="1">
      <c r="B493" s="150"/>
      <c r="J493" s="150"/>
    </row>
    <row r="494" ht="15.75" customHeight="1">
      <c r="B494" s="150"/>
      <c r="J494" s="150"/>
    </row>
    <row r="495" ht="15.75" customHeight="1">
      <c r="B495" s="150"/>
      <c r="J495" s="150"/>
    </row>
    <row r="496" ht="15.75" customHeight="1">
      <c r="B496" s="150"/>
      <c r="J496" s="150"/>
    </row>
    <row r="497" ht="15.75" customHeight="1">
      <c r="B497" s="150"/>
      <c r="J497" s="150"/>
    </row>
    <row r="498" ht="15.75" customHeight="1">
      <c r="B498" s="150"/>
      <c r="J498" s="150"/>
    </row>
    <row r="499" ht="15.75" customHeight="1">
      <c r="B499" s="150"/>
      <c r="J499" s="150"/>
    </row>
    <row r="500" ht="15.75" customHeight="1">
      <c r="B500" s="150"/>
      <c r="J500" s="150"/>
    </row>
    <row r="501" ht="15.75" customHeight="1">
      <c r="B501" s="150"/>
      <c r="J501" s="150"/>
    </row>
    <row r="502" ht="15.75" customHeight="1">
      <c r="B502" s="150"/>
      <c r="J502" s="150"/>
    </row>
    <row r="503" ht="15.75" customHeight="1">
      <c r="B503" s="150"/>
      <c r="J503" s="150"/>
    </row>
    <row r="504" ht="15.75" customHeight="1">
      <c r="B504" s="150"/>
      <c r="J504" s="150"/>
    </row>
    <row r="505" ht="15.75" customHeight="1">
      <c r="B505" s="150"/>
      <c r="J505" s="150"/>
    </row>
    <row r="506" ht="15.75" customHeight="1">
      <c r="B506" s="150"/>
      <c r="J506" s="150"/>
    </row>
    <row r="507" ht="15.75" customHeight="1">
      <c r="B507" s="150"/>
      <c r="J507" s="150"/>
    </row>
    <row r="508" ht="15.75" customHeight="1">
      <c r="B508" s="150"/>
      <c r="J508" s="150"/>
    </row>
    <row r="509" ht="15.75" customHeight="1">
      <c r="B509" s="150"/>
      <c r="J509" s="150"/>
    </row>
    <row r="510" ht="15.75" customHeight="1">
      <c r="B510" s="150"/>
      <c r="J510" s="150"/>
    </row>
    <row r="511" ht="15.75" customHeight="1">
      <c r="B511" s="150"/>
      <c r="J511" s="150"/>
    </row>
    <row r="512" ht="15.75" customHeight="1">
      <c r="B512" s="150"/>
      <c r="J512" s="150"/>
    </row>
    <row r="513" ht="15.75" customHeight="1">
      <c r="B513" s="150"/>
      <c r="J513" s="150"/>
    </row>
    <row r="514" ht="15.75" customHeight="1">
      <c r="B514" s="150"/>
      <c r="J514" s="150"/>
    </row>
    <row r="515" ht="15.75" customHeight="1">
      <c r="B515" s="150"/>
      <c r="J515" s="150"/>
    </row>
    <row r="516" ht="15.75" customHeight="1">
      <c r="B516" s="150"/>
      <c r="J516" s="150"/>
    </row>
    <row r="517" ht="15.75" customHeight="1">
      <c r="B517" s="150"/>
      <c r="J517" s="150"/>
    </row>
    <row r="518" ht="15.75" customHeight="1">
      <c r="B518" s="150"/>
      <c r="J518" s="150"/>
    </row>
    <row r="519" ht="15.75" customHeight="1">
      <c r="B519" s="150"/>
      <c r="J519" s="150"/>
    </row>
    <row r="520" ht="15.75" customHeight="1">
      <c r="B520" s="150"/>
      <c r="J520" s="150"/>
    </row>
    <row r="521" ht="15.75" customHeight="1">
      <c r="B521" s="150"/>
      <c r="J521" s="150"/>
    </row>
    <row r="522" ht="15.75" customHeight="1">
      <c r="B522" s="150"/>
      <c r="J522" s="150"/>
    </row>
    <row r="523" ht="15.75" customHeight="1">
      <c r="B523" s="150"/>
      <c r="J523" s="150"/>
    </row>
    <row r="524" ht="15.75" customHeight="1">
      <c r="B524" s="150"/>
      <c r="J524" s="150"/>
    </row>
    <row r="525" ht="15.75" customHeight="1">
      <c r="B525" s="150"/>
      <c r="J525" s="150"/>
    </row>
    <row r="526" ht="15.75" customHeight="1">
      <c r="B526" s="150"/>
      <c r="J526" s="150"/>
    </row>
    <row r="527" ht="15.75" customHeight="1">
      <c r="B527" s="150"/>
      <c r="J527" s="150"/>
    </row>
    <row r="528" ht="15.75" customHeight="1">
      <c r="B528" s="150"/>
      <c r="J528" s="150"/>
    </row>
    <row r="529" ht="15.75" customHeight="1">
      <c r="B529" s="150"/>
      <c r="J529" s="150"/>
    </row>
    <row r="530" ht="15.75" customHeight="1">
      <c r="B530" s="150"/>
      <c r="J530" s="150"/>
    </row>
    <row r="531" ht="15.75" customHeight="1">
      <c r="B531" s="150"/>
      <c r="J531" s="150"/>
    </row>
    <row r="532" ht="15.75" customHeight="1">
      <c r="B532" s="150"/>
      <c r="J532" s="150"/>
    </row>
    <row r="533" ht="15.75" customHeight="1">
      <c r="B533" s="150"/>
      <c r="J533" s="150"/>
    </row>
    <row r="534" ht="15.75" customHeight="1">
      <c r="B534" s="150"/>
      <c r="J534" s="150"/>
    </row>
    <row r="535" ht="15.75" customHeight="1">
      <c r="B535" s="150"/>
      <c r="J535" s="150"/>
    </row>
    <row r="536" ht="15.75" customHeight="1">
      <c r="B536" s="150"/>
      <c r="J536" s="150"/>
    </row>
    <row r="537" ht="15.75" customHeight="1">
      <c r="B537" s="150"/>
      <c r="J537" s="150"/>
    </row>
    <row r="538" ht="15.75" customHeight="1">
      <c r="B538" s="150"/>
      <c r="J538" s="150"/>
    </row>
    <row r="539" ht="15.75" customHeight="1">
      <c r="B539" s="150"/>
      <c r="J539" s="150"/>
    </row>
    <row r="540" ht="15.75" customHeight="1">
      <c r="B540" s="150"/>
      <c r="J540" s="150"/>
    </row>
    <row r="541" ht="15.75" customHeight="1">
      <c r="B541" s="150"/>
      <c r="J541" s="150"/>
    </row>
    <row r="542" ht="15.75" customHeight="1">
      <c r="B542" s="150"/>
      <c r="J542" s="150"/>
    </row>
    <row r="543" ht="15.75" customHeight="1">
      <c r="B543" s="150"/>
      <c r="J543" s="150"/>
    </row>
    <row r="544" ht="15.75" customHeight="1">
      <c r="B544" s="150"/>
      <c r="J544" s="150"/>
    </row>
    <row r="545" ht="15.75" customHeight="1">
      <c r="B545" s="150"/>
      <c r="J545" s="150"/>
    </row>
    <row r="546" ht="15.75" customHeight="1">
      <c r="B546" s="150"/>
      <c r="J546" s="150"/>
    </row>
    <row r="547" ht="15.75" customHeight="1">
      <c r="B547" s="150"/>
      <c r="J547" s="150"/>
    </row>
    <row r="548" ht="15.75" customHeight="1">
      <c r="B548" s="150"/>
      <c r="J548" s="150"/>
    </row>
    <row r="549" ht="15.75" customHeight="1">
      <c r="B549" s="150"/>
      <c r="J549" s="150"/>
    </row>
    <row r="550" ht="15.75" customHeight="1">
      <c r="B550" s="150"/>
      <c r="J550" s="150"/>
    </row>
    <row r="551" ht="15.75" customHeight="1">
      <c r="B551" s="150"/>
      <c r="J551" s="150"/>
    </row>
    <row r="552" ht="15.75" customHeight="1">
      <c r="B552" s="150"/>
      <c r="J552" s="150"/>
    </row>
    <row r="553" ht="15.75" customHeight="1">
      <c r="B553" s="150"/>
      <c r="J553" s="150"/>
    </row>
    <row r="554" ht="15.75" customHeight="1">
      <c r="B554" s="150"/>
      <c r="J554" s="150"/>
    </row>
    <row r="555" ht="15.75" customHeight="1">
      <c r="B555" s="150"/>
      <c r="J555" s="150"/>
    </row>
    <row r="556" ht="15.75" customHeight="1">
      <c r="B556" s="150"/>
      <c r="J556" s="150"/>
    </row>
    <row r="557" ht="15.75" customHeight="1">
      <c r="B557" s="150"/>
      <c r="J557" s="150"/>
    </row>
    <row r="558" ht="15.75" customHeight="1">
      <c r="B558" s="150"/>
      <c r="J558" s="150"/>
    </row>
    <row r="559" ht="15.75" customHeight="1">
      <c r="B559" s="150"/>
      <c r="J559" s="150"/>
    </row>
    <row r="560" ht="15.75" customHeight="1">
      <c r="B560" s="150"/>
      <c r="J560" s="150"/>
    </row>
    <row r="561" ht="15.75" customHeight="1">
      <c r="B561" s="150"/>
      <c r="J561" s="150"/>
    </row>
    <row r="562" ht="15.75" customHeight="1">
      <c r="B562" s="150"/>
      <c r="J562" s="150"/>
    </row>
    <row r="563" ht="15.75" customHeight="1">
      <c r="B563" s="150"/>
      <c r="J563" s="150"/>
    </row>
    <row r="564" ht="15.75" customHeight="1">
      <c r="B564" s="150"/>
      <c r="J564" s="150"/>
    </row>
    <row r="565" ht="15.75" customHeight="1">
      <c r="B565" s="150"/>
      <c r="J565" s="150"/>
    </row>
    <row r="566" ht="15.75" customHeight="1">
      <c r="B566" s="150"/>
      <c r="J566" s="150"/>
    </row>
    <row r="567" ht="15.75" customHeight="1">
      <c r="B567" s="150"/>
      <c r="J567" s="150"/>
    </row>
    <row r="568" ht="15.75" customHeight="1">
      <c r="B568" s="150"/>
      <c r="J568" s="150"/>
    </row>
    <row r="569" ht="15.75" customHeight="1">
      <c r="B569" s="150"/>
      <c r="J569" s="150"/>
    </row>
    <row r="570" ht="15.75" customHeight="1">
      <c r="B570" s="150"/>
      <c r="J570" s="150"/>
    </row>
    <row r="571" ht="15.75" customHeight="1">
      <c r="B571" s="150"/>
      <c r="J571" s="150"/>
    </row>
    <row r="572" ht="15.75" customHeight="1">
      <c r="B572" s="150"/>
      <c r="J572" s="150"/>
    </row>
    <row r="573" ht="15.75" customHeight="1">
      <c r="B573" s="150"/>
      <c r="J573" s="150"/>
    </row>
    <row r="574" ht="15.75" customHeight="1">
      <c r="B574" s="150"/>
      <c r="J574" s="150"/>
    </row>
    <row r="575" ht="15.75" customHeight="1">
      <c r="B575" s="150"/>
      <c r="J575" s="150"/>
    </row>
    <row r="576" ht="15.75" customHeight="1">
      <c r="B576" s="150"/>
      <c r="J576" s="150"/>
    </row>
    <row r="577" ht="15.75" customHeight="1">
      <c r="B577" s="150"/>
      <c r="J577" s="150"/>
    </row>
    <row r="578" ht="15.75" customHeight="1">
      <c r="B578" s="150"/>
      <c r="J578" s="150"/>
    </row>
    <row r="579" ht="15.75" customHeight="1">
      <c r="B579" s="150"/>
      <c r="J579" s="150"/>
    </row>
    <row r="580" ht="15.75" customHeight="1">
      <c r="B580" s="150"/>
      <c r="J580" s="150"/>
    </row>
    <row r="581" ht="15.75" customHeight="1">
      <c r="B581" s="150"/>
      <c r="J581" s="150"/>
    </row>
    <row r="582" ht="15.75" customHeight="1">
      <c r="B582" s="150"/>
      <c r="J582" s="150"/>
    </row>
    <row r="583" ht="15.75" customHeight="1">
      <c r="B583" s="150"/>
      <c r="J583" s="150"/>
    </row>
    <row r="584" ht="15.75" customHeight="1">
      <c r="B584" s="150"/>
      <c r="J584" s="150"/>
    </row>
    <row r="585" ht="15.75" customHeight="1">
      <c r="B585" s="150"/>
      <c r="J585" s="150"/>
    </row>
    <row r="586" ht="15.75" customHeight="1">
      <c r="B586" s="150"/>
      <c r="J586" s="150"/>
    </row>
    <row r="587" ht="15.75" customHeight="1">
      <c r="B587" s="150"/>
      <c r="J587" s="150"/>
    </row>
    <row r="588" ht="15.75" customHeight="1">
      <c r="B588" s="150"/>
      <c r="J588" s="150"/>
    </row>
    <row r="589" ht="15.75" customHeight="1">
      <c r="B589" s="150"/>
      <c r="J589" s="150"/>
    </row>
    <row r="590" ht="15.75" customHeight="1">
      <c r="B590" s="150"/>
      <c r="J590" s="150"/>
    </row>
    <row r="591" ht="15.75" customHeight="1">
      <c r="B591" s="150"/>
      <c r="J591" s="150"/>
    </row>
    <row r="592" ht="15.75" customHeight="1">
      <c r="B592" s="150"/>
      <c r="J592" s="150"/>
    </row>
    <row r="593" ht="15.75" customHeight="1">
      <c r="B593" s="150"/>
      <c r="J593" s="150"/>
    </row>
    <row r="594" ht="15.75" customHeight="1">
      <c r="B594" s="150"/>
      <c r="J594" s="150"/>
    </row>
    <row r="595" ht="15.75" customHeight="1">
      <c r="B595" s="150"/>
      <c r="J595" s="150"/>
    </row>
    <row r="596" ht="15.75" customHeight="1">
      <c r="B596" s="150"/>
      <c r="J596" s="150"/>
    </row>
    <row r="597" ht="15.75" customHeight="1">
      <c r="B597" s="150"/>
      <c r="J597" s="150"/>
    </row>
    <row r="598" ht="15.75" customHeight="1">
      <c r="B598" s="150"/>
      <c r="J598" s="150"/>
    </row>
    <row r="599" ht="15.75" customHeight="1">
      <c r="B599" s="150"/>
      <c r="J599" s="150"/>
    </row>
    <row r="600" ht="15.75" customHeight="1">
      <c r="B600" s="150"/>
      <c r="J600" s="150"/>
    </row>
    <row r="601" ht="15.75" customHeight="1">
      <c r="B601" s="150"/>
      <c r="J601" s="150"/>
    </row>
    <row r="602" ht="15.75" customHeight="1">
      <c r="B602" s="150"/>
      <c r="J602" s="150"/>
    </row>
    <row r="603" ht="15.75" customHeight="1">
      <c r="B603" s="150"/>
      <c r="J603" s="150"/>
    </row>
    <row r="604" ht="15.75" customHeight="1">
      <c r="B604" s="150"/>
      <c r="J604" s="150"/>
    </row>
    <row r="605" ht="15.75" customHeight="1">
      <c r="B605" s="150"/>
      <c r="J605" s="150"/>
    </row>
    <row r="606" ht="15.75" customHeight="1">
      <c r="B606" s="150"/>
      <c r="J606" s="150"/>
    </row>
    <row r="607" ht="15.75" customHeight="1">
      <c r="B607" s="150"/>
      <c r="J607" s="150"/>
    </row>
    <row r="608" ht="15.75" customHeight="1">
      <c r="B608" s="150"/>
      <c r="J608" s="150"/>
    </row>
    <row r="609" ht="15.75" customHeight="1">
      <c r="B609" s="150"/>
      <c r="J609" s="150"/>
    </row>
    <row r="610" ht="15.75" customHeight="1">
      <c r="B610" s="150"/>
      <c r="J610" s="150"/>
    </row>
    <row r="611" ht="15.75" customHeight="1">
      <c r="B611" s="150"/>
      <c r="J611" s="150"/>
    </row>
    <row r="612" ht="15.75" customHeight="1">
      <c r="B612" s="150"/>
      <c r="J612" s="150"/>
    </row>
    <row r="613" ht="15.75" customHeight="1">
      <c r="B613" s="150"/>
      <c r="J613" s="150"/>
    </row>
    <row r="614" ht="15.75" customHeight="1">
      <c r="B614" s="150"/>
      <c r="J614" s="150"/>
    </row>
    <row r="615" ht="15.75" customHeight="1">
      <c r="B615" s="150"/>
      <c r="J615" s="150"/>
    </row>
    <row r="616" ht="15.75" customHeight="1">
      <c r="B616" s="150"/>
      <c r="J616" s="150"/>
    </row>
    <row r="617" ht="15.75" customHeight="1">
      <c r="B617" s="150"/>
      <c r="J617" s="150"/>
    </row>
    <row r="618" ht="15.75" customHeight="1">
      <c r="B618" s="150"/>
      <c r="J618" s="150"/>
    </row>
    <row r="619" ht="15.75" customHeight="1">
      <c r="B619" s="150"/>
      <c r="J619" s="150"/>
    </row>
    <row r="620" ht="15.75" customHeight="1">
      <c r="B620" s="150"/>
      <c r="J620" s="150"/>
    </row>
    <row r="621" ht="15.75" customHeight="1">
      <c r="B621" s="150"/>
      <c r="J621" s="150"/>
    </row>
    <row r="622" ht="15.75" customHeight="1">
      <c r="B622" s="150"/>
      <c r="J622" s="150"/>
    </row>
    <row r="623" ht="15.75" customHeight="1">
      <c r="B623" s="150"/>
      <c r="J623" s="150"/>
    </row>
    <row r="624" ht="15.75" customHeight="1">
      <c r="B624" s="150"/>
      <c r="J624" s="150"/>
    </row>
    <row r="625" ht="15.75" customHeight="1">
      <c r="B625" s="150"/>
      <c r="J625" s="150"/>
    </row>
    <row r="626" ht="15.75" customHeight="1">
      <c r="B626" s="150"/>
      <c r="J626" s="150"/>
    </row>
    <row r="627" ht="15.75" customHeight="1">
      <c r="B627" s="150"/>
      <c r="J627" s="150"/>
    </row>
    <row r="628" ht="15.75" customHeight="1">
      <c r="B628" s="150"/>
      <c r="J628" s="150"/>
    </row>
    <row r="629" ht="15.75" customHeight="1">
      <c r="B629" s="150"/>
      <c r="J629" s="150"/>
    </row>
    <row r="630" ht="15.75" customHeight="1">
      <c r="B630" s="150"/>
      <c r="J630" s="150"/>
    </row>
    <row r="631" ht="15.75" customHeight="1">
      <c r="B631" s="150"/>
      <c r="J631" s="150"/>
    </row>
    <row r="632" ht="15.75" customHeight="1">
      <c r="B632" s="150"/>
      <c r="J632" s="150"/>
    </row>
    <row r="633" ht="15.75" customHeight="1">
      <c r="B633" s="150"/>
      <c r="J633" s="150"/>
    </row>
    <row r="634" ht="15.75" customHeight="1">
      <c r="B634" s="150"/>
      <c r="J634" s="150"/>
    </row>
    <row r="635" ht="15.75" customHeight="1">
      <c r="B635" s="150"/>
      <c r="J635" s="150"/>
    </row>
    <row r="636" ht="15.75" customHeight="1">
      <c r="B636" s="150"/>
      <c r="J636" s="150"/>
    </row>
    <row r="637" ht="15.75" customHeight="1">
      <c r="B637" s="150"/>
      <c r="J637" s="150"/>
    </row>
    <row r="638" ht="15.75" customHeight="1">
      <c r="B638" s="150"/>
      <c r="J638" s="150"/>
    </row>
    <row r="639" ht="15.75" customHeight="1">
      <c r="B639" s="150"/>
      <c r="J639" s="150"/>
    </row>
    <row r="640" ht="15.75" customHeight="1">
      <c r="B640" s="150"/>
      <c r="J640" s="150"/>
    </row>
    <row r="641" ht="15.75" customHeight="1">
      <c r="B641" s="150"/>
      <c r="J641" s="150"/>
    </row>
    <row r="642" ht="15.75" customHeight="1">
      <c r="B642" s="150"/>
      <c r="J642" s="150"/>
    </row>
    <row r="643" ht="15.75" customHeight="1">
      <c r="B643" s="150"/>
      <c r="J643" s="150"/>
    </row>
    <row r="644" ht="15.75" customHeight="1">
      <c r="B644" s="150"/>
      <c r="J644" s="150"/>
    </row>
    <row r="645" ht="15.75" customHeight="1">
      <c r="B645" s="150"/>
      <c r="J645" s="150"/>
    </row>
    <row r="646" ht="15.75" customHeight="1">
      <c r="B646" s="150"/>
      <c r="J646" s="150"/>
    </row>
    <row r="647" ht="15.75" customHeight="1">
      <c r="B647" s="150"/>
      <c r="J647" s="150"/>
    </row>
    <row r="648" ht="15.75" customHeight="1">
      <c r="B648" s="150"/>
      <c r="J648" s="150"/>
    </row>
    <row r="649" ht="15.75" customHeight="1">
      <c r="B649" s="150"/>
      <c r="J649" s="150"/>
    </row>
    <row r="650" ht="15.75" customHeight="1">
      <c r="B650" s="150"/>
      <c r="J650" s="150"/>
    </row>
    <row r="651" ht="15.75" customHeight="1">
      <c r="B651" s="150"/>
      <c r="J651" s="150"/>
    </row>
    <row r="652" ht="15.75" customHeight="1">
      <c r="B652" s="150"/>
      <c r="J652" s="150"/>
    </row>
    <row r="653" ht="15.75" customHeight="1">
      <c r="B653" s="150"/>
      <c r="J653" s="150"/>
    </row>
    <row r="654" ht="15.75" customHeight="1">
      <c r="B654" s="150"/>
      <c r="J654" s="150"/>
    </row>
    <row r="655" ht="15.75" customHeight="1">
      <c r="B655" s="150"/>
      <c r="J655" s="150"/>
    </row>
    <row r="656" ht="15.75" customHeight="1">
      <c r="B656" s="150"/>
      <c r="J656" s="150"/>
    </row>
    <row r="657" ht="15.75" customHeight="1">
      <c r="B657" s="150"/>
      <c r="J657" s="150"/>
    </row>
    <row r="658" ht="15.75" customHeight="1">
      <c r="B658" s="150"/>
      <c r="J658" s="150"/>
    </row>
    <row r="659" ht="15.75" customHeight="1">
      <c r="B659" s="150"/>
      <c r="J659" s="150"/>
    </row>
    <row r="660" ht="15.75" customHeight="1">
      <c r="B660" s="150"/>
      <c r="J660" s="150"/>
    </row>
    <row r="661" ht="15.75" customHeight="1">
      <c r="B661" s="150"/>
      <c r="J661" s="150"/>
    </row>
    <row r="662" ht="15.75" customHeight="1">
      <c r="B662" s="150"/>
      <c r="J662" s="150"/>
    </row>
    <row r="663" ht="15.75" customHeight="1">
      <c r="B663" s="150"/>
      <c r="J663" s="150"/>
    </row>
    <row r="664" ht="15.75" customHeight="1">
      <c r="B664" s="150"/>
      <c r="J664" s="150"/>
    </row>
    <row r="665" ht="15.75" customHeight="1">
      <c r="B665" s="150"/>
      <c r="J665" s="150"/>
    </row>
    <row r="666" ht="15.75" customHeight="1">
      <c r="B666" s="150"/>
      <c r="J666" s="150"/>
    </row>
    <row r="667" ht="15.75" customHeight="1">
      <c r="B667" s="150"/>
      <c r="J667" s="150"/>
    </row>
    <row r="668" ht="15.75" customHeight="1">
      <c r="B668" s="150"/>
      <c r="J668" s="150"/>
    </row>
    <row r="669" ht="15.75" customHeight="1">
      <c r="B669" s="150"/>
      <c r="J669" s="150"/>
    </row>
    <row r="670" ht="15.75" customHeight="1">
      <c r="B670" s="150"/>
      <c r="J670" s="150"/>
    </row>
    <row r="671" ht="15.75" customHeight="1">
      <c r="B671" s="150"/>
      <c r="J671" s="150"/>
    </row>
    <row r="672" ht="15.75" customHeight="1">
      <c r="B672" s="150"/>
      <c r="J672" s="150"/>
    </row>
    <row r="673" ht="15.75" customHeight="1">
      <c r="B673" s="150"/>
      <c r="J673" s="150"/>
    </row>
    <row r="674" ht="15.75" customHeight="1">
      <c r="B674" s="150"/>
      <c r="J674" s="150"/>
    </row>
    <row r="675" ht="15.75" customHeight="1">
      <c r="B675" s="150"/>
      <c r="J675" s="150"/>
    </row>
    <row r="676" ht="15.75" customHeight="1">
      <c r="B676" s="150"/>
      <c r="J676" s="150"/>
    </row>
    <row r="677" ht="15.75" customHeight="1">
      <c r="B677" s="150"/>
      <c r="J677" s="150"/>
    </row>
    <row r="678" ht="15.75" customHeight="1">
      <c r="B678" s="150"/>
      <c r="J678" s="150"/>
    </row>
    <row r="679" ht="15.75" customHeight="1">
      <c r="B679" s="150"/>
      <c r="J679" s="150"/>
    </row>
    <row r="680" ht="15.75" customHeight="1">
      <c r="B680" s="150"/>
      <c r="J680" s="150"/>
    </row>
    <row r="681" ht="15.75" customHeight="1">
      <c r="B681" s="150"/>
      <c r="J681" s="150"/>
    </row>
    <row r="682" ht="15.75" customHeight="1">
      <c r="B682" s="150"/>
      <c r="J682" s="150"/>
    </row>
    <row r="683" ht="15.75" customHeight="1">
      <c r="B683" s="150"/>
      <c r="J683" s="150"/>
    </row>
    <row r="684" ht="15.75" customHeight="1">
      <c r="B684" s="150"/>
      <c r="J684" s="150"/>
    </row>
    <row r="685" ht="15.75" customHeight="1">
      <c r="B685" s="150"/>
      <c r="J685" s="150"/>
    </row>
    <row r="686" ht="15.75" customHeight="1">
      <c r="B686" s="150"/>
      <c r="J686" s="150"/>
    </row>
    <row r="687" ht="15.75" customHeight="1">
      <c r="B687" s="150"/>
      <c r="J687" s="150"/>
    </row>
    <row r="688" ht="15.75" customHeight="1">
      <c r="B688" s="150"/>
      <c r="J688" s="150"/>
    </row>
    <row r="689" ht="15.75" customHeight="1">
      <c r="B689" s="150"/>
      <c r="J689" s="150"/>
    </row>
    <row r="690" ht="15.75" customHeight="1">
      <c r="B690" s="150"/>
      <c r="J690" s="150"/>
    </row>
    <row r="691" ht="15.75" customHeight="1">
      <c r="B691" s="150"/>
      <c r="J691" s="150"/>
    </row>
    <row r="692" ht="15.75" customHeight="1">
      <c r="B692" s="150"/>
      <c r="J692" s="150"/>
    </row>
    <row r="693" ht="15.75" customHeight="1">
      <c r="B693" s="150"/>
      <c r="J693" s="150"/>
    </row>
    <row r="694" ht="15.75" customHeight="1">
      <c r="B694" s="150"/>
      <c r="J694" s="150"/>
    </row>
    <row r="695" ht="15.75" customHeight="1">
      <c r="B695" s="150"/>
      <c r="J695" s="150"/>
    </row>
    <row r="696" ht="15.75" customHeight="1">
      <c r="B696" s="150"/>
      <c r="J696" s="150"/>
    </row>
    <row r="697" ht="15.75" customHeight="1">
      <c r="B697" s="150"/>
      <c r="J697" s="150"/>
    </row>
    <row r="698" ht="15.75" customHeight="1">
      <c r="B698" s="150"/>
      <c r="J698" s="150"/>
    </row>
    <row r="699" ht="15.75" customHeight="1">
      <c r="B699" s="150"/>
      <c r="J699" s="150"/>
    </row>
    <row r="700" ht="15.75" customHeight="1">
      <c r="B700" s="150"/>
      <c r="J700" s="150"/>
    </row>
    <row r="701" ht="15.75" customHeight="1">
      <c r="B701" s="150"/>
      <c r="J701" s="150"/>
    </row>
    <row r="702" ht="15.75" customHeight="1">
      <c r="B702" s="150"/>
      <c r="J702" s="150"/>
    </row>
    <row r="703" ht="15.75" customHeight="1">
      <c r="B703" s="150"/>
      <c r="J703" s="150"/>
    </row>
    <row r="704" ht="15.75" customHeight="1">
      <c r="B704" s="150"/>
      <c r="J704" s="150"/>
    </row>
    <row r="705" ht="15.75" customHeight="1">
      <c r="B705" s="150"/>
      <c r="J705" s="150"/>
    </row>
    <row r="706" ht="15.75" customHeight="1">
      <c r="B706" s="150"/>
      <c r="J706" s="150"/>
    </row>
    <row r="707" ht="15.75" customHeight="1">
      <c r="B707" s="150"/>
      <c r="J707" s="150"/>
    </row>
    <row r="708" ht="15.75" customHeight="1">
      <c r="B708" s="150"/>
      <c r="J708" s="150"/>
    </row>
    <row r="709" ht="15.75" customHeight="1">
      <c r="B709" s="150"/>
      <c r="J709" s="150"/>
    </row>
    <row r="710" ht="15.75" customHeight="1">
      <c r="B710" s="150"/>
      <c r="J710" s="150"/>
    </row>
    <row r="711" ht="15.75" customHeight="1">
      <c r="B711" s="150"/>
      <c r="J711" s="150"/>
    </row>
    <row r="712" ht="15.75" customHeight="1">
      <c r="B712" s="150"/>
      <c r="J712" s="150"/>
    </row>
    <row r="713" ht="15.75" customHeight="1">
      <c r="B713" s="150"/>
      <c r="J713" s="150"/>
    </row>
    <row r="714" ht="15.75" customHeight="1">
      <c r="B714" s="150"/>
      <c r="J714" s="150"/>
    </row>
    <row r="715" ht="15.75" customHeight="1">
      <c r="B715" s="150"/>
      <c r="J715" s="150"/>
    </row>
    <row r="716" ht="15.75" customHeight="1">
      <c r="B716" s="150"/>
      <c r="J716" s="150"/>
    </row>
    <row r="717" ht="15.75" customHeight="1">
      <c r="B717" s="150"/>
      <c r="J717" s="150"/>
    </row>
    <row r="718" ht="15.75" customHeight="1">
      <c r="B718" s="150"/>
      <c r="J718" s="150"/>
    </row>
    <row r="719" ht="15.75" customHeight="1">
      <c r="B719" s="150"/>
      <c r="J719" s="150"/>
    </row>
    <row r="720" ht="15.75" customHeight="1">
      <c r="B720" s="150"/>
      <c r="J720" s="150"/>
    </row>
    <row r="721" ht="15.75" customHeight="1">
      <c r="B721" s="150"/>
      <c r="J721" s="150"/>
    </row>
    <row r="722" ht="15.75" customHeight="1">
      <c r="B722" s="150"/>
      <c r="J722" s="150"/>
    </row>
    <row r="723" ht="15.75" customHeight="1">
      <c r="B723" s="150"/>
      <c r="J723" s="150"/>
    </row>
    <row r="724" ht="15.75" customHeight="1">
      <c r="B724" s="150"/>
      <c r="J724" s="150"/>
    </row>
    <row r="725" ht="15.75" customHeight="1">
      <c r="B725" s="150"/>
      <c r="J725" s="150"/>
    </row>
    <row r="726" ht="15.75" customHeight="1">
      <c r="B726" s="150"/>
      <c r="J726" s="150"/>
    </row>
    <row r="727" ht="15.75" customHeight="1">
      <c r="B727" s="150"/>
      <c r="J727" s="150"/>
    </row>
    <row r="728" ht="15.75" customHeight="1">
      <c r="B728" s="150"/>
      <c r="J728" s="150"/>
    </row>
    <row r="729" ht="15.75" customHeight="1">
      <c r="B729" s="150"/>
      <c r="J729" s="150"/>
    </row>
    <row r="730" ht="15.75" customHeight="1">
      <c r="B730" s="150"/>
      <c r="J730" s="150"/>
    </row>
    <row r="731" ht="15.75" customHeight="1">
      <c r="B731" s="150"/>
      <c r="J731" s="150"/>
    </row>
    <row r="732" ht="15.75" customHeight="1">
      <c r="B732" s="150"/>
      <c r="J732" s="150"/>
    </row>
    <row r="733" ht="15.75" customHeight="1">
      <c r="B733" s="150"/>
      <c r="J733" s="150"/>
    </row>
    <row r="734" ht="15.75" customHeight="1">
      <c r="B734" s="150"/>
      <c r="J734" s="150"/>
    </row>
    <row r="735" ht="15.75" customHeight="1">
      <c r="B735" s="150"/>
      <c r="J735" s="150"/>
    </row>
    <row r="736" ht="15.75" customHeight="1">
      <c r="B736" s="150"/>
      <c r="J736" s="150"/>
    </row>
    <row r="737" ht="15.75" customHeight="1">
      <c r="B737" s="150"/>
      <c r="J737" s="150"/>
    </row>
    <row r="738" ht="15.75" customHeight="1">
      <c r="B738" s="150"/>
      <c r="J738" s="150"/>
    </row>
    <row r="739" ht="15.75" customHeight="1">
      <c r="B739" s="150"/>
      <c r="J739" s="150"/>
    </row>
    <row r="740" ht="15.75" customHeight="1">
      <c r="B740" s="150"/>
      <c r="J740" s="150"/>
    </row>
    <row r="741" ht="15.75" customHeight="1">
      <c r="B741" s="150"/>
      <c r="J741" s="150"/>
    </row>
    <row r="742" ht="15.75" customHeight="1">
      <c r="B742" s="150"/>
      <c r="J742" s="150"/>
    </row>
    <row r="743" ht="15.75" customHeight="1">
      <c r="B743" s="150"/>
      <c r="J743" s="150"/>
    </row>
    <row r="744" ht="15.75" customHeight="1">
      <c r="B744" s="150"/>
      <c r="J744" s="150"/>
    </row>
    <row r="745" ht="15.75" customHeight="1">
      <c r="B745" s="150"/>
      <c r="J745" s="150"/>
    </row>
    <row r="746" ht="15.75" customHeight="1">
      <c r="B746" s="150"/>
      <c r="J746" s="150"/>
    </row>
    <row r="747" ht="15.75" customHeight="1">
      <c r="B747" s="150"/>
      <c r="J747" s="150"/>
    </row>
    <row r="748" ht="15.75" customHeight="1">
      <c r="B748" s="150"/>
      <c r="J748" s="150"/>
    </row>
    <row r="749" ht="15.75" customHeight="1">
      <c r="B749" s="150"/>
      <c r="J749" s="150"/>
    </row>
    <row r="750" ht="15.75" customHeight="1">
      <c r="B750" s="150"/>
      <c r="J750" s="150"/>
    </row>
    <row r="751" ht="15.75" customHeight="1">
      <c r="B751" s="150"/>
      <c r="J751" s="150"/>
    </row>
    <row r="752" ht="15.75" customHeight="1">
      <c r="B752" s="150"/>
      <c r="J752" s="150"/>
    </row>
    <row r="753" ht="15.75" customHeight="1">
      <c r="B753" s="150"/>
      <c r="J753" s="150"/>
    </row>
    <row r="754" ht="15.75" customHeight="1">
      <c r="B754" s="150"/>
      <c r="J754" s="150"/>
    </row>
    <row r="755" ht="15.75" customHeight="1">
      <c r="B755" s="150"/>
      <c r="J755" s="150"/>
    </row>
    <row r="756" ht="15.75" customHeight="1">
      <c r="B756" s="150"/>
      <c r="J756" s="150"/>
    </row>
    <row r="757" ht="15.75" customHeight="1">
      <c r="B757" s="150"/>
      <c r="J757" s="150"/>
    </row>
    <row r="758" ht="15.75" customHeight="1">
      <c r="B758" s="150"/>
      <c r="J758" s="150"/>
    </row>
    <row r="759" ht="15.75" customHeight="1">
      <c r="B759" s="150"/>
      <c r="J759" s="150"/>
    </row>
    <row r="760" ht="15.75" customHeight="1">
      <c r="B760" s="150"/>
      <c r="J760" s="150"/>
    </row>
    <row r="761" ht="15.75" customHeight="1">
      <c r="B761" s="150"/>
      <c r="J761" s="150"/>
    </row>
    <row r="762" ht="15.75" customHeight="1">
      <c r="B762" s="150"/>
      <c r="J762" s="150"/>
    </row>
    <row r="763" ht="15.75" customHeight="1">
      <c r="B763" s="150"/>
      <c r="J763" s="150"/>
    </row>
    <row r="764" ht="15.75" customHeight="1">
      <c r="B764" s="150"/>
      <c r="J764" s="150"/>
    </row>
    <row r="765" ht="15.75" customHeight="1">
      <c r="B765" s="150"/>
      <c r="J765" s="150"/>
    </row>
    <row r="766" ht="15.75" customHeight="1">
      <c r="B766" s="150"/>
      <c r="J766" s="150"/>
    </row>
    <row r="767" ht="15.75" customHeight="1">
      <c r="B767" s="150"/>
      <c r="J767" s="150"/>
    </row>
    <row r="768" ht="15.75" customHeight="1">
      <c r="B768" s="150"/>
      <c r="J768" s="150"/>
    </row>
    <row r="769" ht="15.75" customHeight="1">
      <c r="B769" s="150"/>
      <c r="J769" s="150"/>
    </row>
    <row r="770" ht="15.75" customHeight="1">
      <c r="B770" s="150"/>
      <c r="J770" s="150"/>
    </row>
    <row r="771" ht="15.75" customHeight="1">
      <c r="B771" s="150"/>
      <c r="J771" s="150"/>
    </row>
    <row r="772" ht="15.75" customHeight="1">
      <c r="B772" s="150"/>
      <c r="J772" s="150"/>
    </row>
    <row r="773" ht="15.75" customHeight="1">
      <c r="B773" s="150"/>
      <c r="J773" s="150"/>
    </row>
    <row r="774" ht="15.75" customHeight="1">
      <c r="B774" s="150"/>
      <c r="J774" s="150"/>
    </row>
    <row r="775" ht="15.75" customHeight="1">
      <c r="B775" s="150"/>
      <c r="J775" s="150"/>
    </row>
    <row r="776" ht="15.75" customHeight="1">
      <c r="B776" s="150"/>
      <c r="J776" s="150"/>
    </row>
    <row r="777" ht="15.75" customHeight="1">
      <c r="B777" s="150"/>
      <c r="J777" s="150"/>
    </row>
    <row r="778" ht="15.75" customHeight="1">
      <c r="B778" s="150"/>
      <c r="J778" s="150"/>
    </row>
    <row r="779" ht="15.75" customHeight="1">
      <c r="B779" s="150"/>
      <c r="J779" s="150"/>
    </row>
    <row r="780" ht="15.75" customHeight="1">
      <c r="B780" s="150"/>
      <c r="J780" s="150"/>
    </row>
    <row r="781" ht="15.75" customHeight="1">
      <c r="B781" s="150"/>
      <c r="J781" s="150"/>
    </row>
    <row r="782" ht="15.75" customHeight="1">
      <c r="B782" s="150"/>
      <c r="J782" s="150"/>
    </row>
    <row r="783" ht="15.75" customHeight="1">
      <c r="B783" s="150"/>
      <c r="J783" s="150"/>
    </row>
    <row r="784" ht="15.75" customHeight="1">
      <c r="B784" s="150"/>
      <c r="J784" s="150"/>
    </row>
    <row r="785" ht="15.75" customHeight="1">
      <c r="B785" s="150"/>
      <c r="J785" s="150"/>
    </row>
    <row r="786" ht="15.75" customHeight="1">
      <c r="B786" s="150"/>
      <c r="J786" s="150"/>
    </row>
    <row r="787" ht="15.75" customHeight="1">
      <c r="B787" s="150"/>
      <c r="J787" s="150"/>
    </row>
    <row r="788" ht="15.75" customHeight="1">
      <c r="B788" s="150"/>
      <c r="J788" s="150"/>
    </row>
    <row r="789" ht="15.75" customHeight="1">
      <c r="B789" s="150"/>
      <c r="J789" s="150"/>
    </row>
    <row r="790" ht="15.75" customHeight="1">
      <c r="B790" s="150"/>
      <c r="J790" s="150"/>
    </row>
    <row r="791" ht="15.75" customHeight="1">
      <c r="B791" s="150"/>
      <c r="J791" s="150"/>
    </row>
    <row r="792" ht="15.75" customHeight="1">
      <c r="B792" s="150"/>
      <c r="J792" s="150"/>
    </row>
    <row r="793" ht="15.75" customHeight="1">
      <c r="B793" s="150"/>
      <c r="J793" s="150"/>
    </row>
    <row r="794" ht="15.75" customHeight="1">
      <c r="B794" s="150"/>
      <c r="J794" s="150"/>
    </row>
    <row r="795" ht="15.75" customHeight="1">
      <c r="B795" s="150"/>
      <c r="J795" s="150"/>
    </row>
    <row r="796" ht="15.75" customHeight="1">
      <c r="B796" s="150"/>
      <c r="J796" s="150"/>
    </row>
    <row r="797" ht="15.75" customHeight="1">
      <c r="B797" s="150"/>
      <c r="J797" s="150"/>
    </row>
    <row r="798" ht="15.75" customHeight="1">
      <c r="B798" s="150"/>
      <c r="J798" s="150"/>
    </row>
    <row r="799" ht="15.75" customHeight="1">
      <c r="B799" s="150"/>
      <c r="J799" s="150"/>
    </row>
    <row r="800" ht="15.75" customHeight="1">
      <c r="B800" s="150"/>
      <c r="J800" s="150"/>
    </row>
    <row r="801" ht="15.75" customHeight="1">
      <c r="B801" s="150"/>
      <c r="J801" s="150"/>
    </row>
    <row r="802" ht="15.75" customHeight="1">
      <c r="B802" s="150"/>
      <c r="J802" s="150"/>
    </row>
    <row r="803" ht="15.75" customHeight="1">
      <c r="B803" s="150"/>
      <c r="J803" s="150"/>
    </row>
    <row r="804" ht="15.75" customHeight="1">
      <c r="B804" s="150"/>
      <c r="J804" s="150"/>
    </row>
    <row r="805" ht="15.75" customHeight="1">
      <c r="B805" s="150"/>
      <c r="J805" s="150"/>
    </row>
    <row r="806" ht="15.75" customHeight="1">
      <c r="B806" s="150"/>
      <c r="J806" s="150"/>
    </row>
    <row r="807" ht="15.75" customHeight="1">
      <c r="B807" s="150"/>
      <c r="J807" s="150"/>
    </row>
    <row r="808" ht="15.75" customHeight="1">
      <c r="B808" s="150"/>
      <c r="J808" s="150"/>
    </row>
    <row r="809" ht="15.75" customHeight="1">
      <c r="B809" s="150"/>
      <c r="J809" s="150"/>
    </row>
    <row r="810" ht="15.75" customHeight="1">
      <c r="B810" s="150"/>
      <c r="J810" s="150"/>
    </row>
    <row r="811" ht="15.75" customHeight="1">
      <c r="B811" s="150"/>
      <c r="J811" s="150"/>
    </row>
    <row r="812" ht="15.75" customHeight="1">
      <c r="B812" s="150"/>
      <c r="J812" s="150"/>
    </row>
    <row r="813" ht="15.75" customHeight="1">
      <c r="B813" s="150"/>
      <c r="J813" s="150"/>
    </row>
    <row r="814" ht="15.75" customHeight="1">
      <c r="B814" s="150"/>
      <c r="J814" s="150"/>
    </row>
    <row r="815" ht="15.75" customHeight="1">
      <c r="B815" s="150"/>
      <c r="J815" s="150"/>
    </row>
    <row r="816" ht="15.75" customHeight="1">
      <c r="B816" s="150"/>
      <c r="J816" s="150"/>
    </row>
    <row r="817" ht="15.75" customHeight="1">
      <c r="B817" s="150"/>
      <c r="J817" s="150"/>
    </row>
    <row r="818" ht="15.75" customHeight="1">
      <c r="B818" s="150"/>
      <c r="J818" s="150"/>
    </row>
    <row r="819" ht="15.75" customHeight="1">
      <c r="B819" s="150"/>
      <c r="J819" s="150"/>
    </row>
    <row r="820" ht="15.75" customHeight="1">
      <c r="B820" s="150"/>
      <c r="J820" s="150"/>
    </row>
    <row r="821" ht="15.75" customHeight="1">
      <c r="B821" s="150"/>
      <c r="J821" s="150"/>
    </row>
    <row r="822" ht="15.75" customHeight="1">
      <c r="B822" s="150"/>
      <c r="J822" s="150"/>
    </row>
    <row r="823" ht="15.75" customHeight="1">
      <c r="B823" s="150"/>
      <c r="J823" s="150"/>
    </row>
    <row r="824" ht="15.75" customHeight="1">
      <c r="B824" s="150"/>
      <c r="J824" s="150"/>
    </row>
    <row r="825" ht="15.75" customHeight="1">
      <c r="B825" s="150"/>
      <c r="J825" s="150"/>
    </row>
    <row r="826" ht="15.75" customHeight="1">
      <c r="B826" s="150"/>
      <c r="J826" s="150"/>
    </row>
    <row r="827" ht="15.75" customHeight="1">
      <c r="B827" s="150"/>
      <c r="J827" s="150"/>
    </row>
    <row r="828" ht="15.75" customHeight="1">
      <c r="B828" s="150"/>
      <c r="J828" s="150"/>
    </row>
    <row r="829" ht="15.75" customHeight="1">
      <c r="B829" s="150"/>
      <c r="J829" s="150"/>
    </row>
    <row r="830" ht="15.75" customHeight="1">
      <c r="B830" s="150"/>
      <c r="J830" s="150"/>
    </row>
    <row r="831" ht="15.75" customHeight="1">
      <c r="B831" s="150"/>
      <c r="J831" s="150"/>
    </row>
    <row r="832" ht="15.75" customHeight="1">
      <c r="B832" s="150"/>
      <c r="J832" s="150"/>
    </row>
    <row r="833" ht="15.75" customHeight="1">
      <c r="B833" s="150"/>
      <c r="J833" s="150"/>
    </row>
    <row r="834" ht="15.75" customHeight="1">
      <c r="B834" s="150"/>
      <c r="J834" s="150"/>
    </row>
    <row r="835" ht="15.75" customHeight="1">
      <c r="B835" s="150"/>
      <c r="J835" s="150"/>
    </row>
    <row r="836" ht="15.75" customHeight="1">
      <c r="B836" s="150"/>
      <c r="J836" s="150"/>
    </row>
    <row r="837" ht="15.75" customHeight="1">
      <c r="B837" s="150"/>
      <c r="J837" s="150"/>
    </row>
    <row r="838" ht="15.75" customHeight="1">
      <c r="B838" s="150"/>
      <c r="J838" s="150"/>
    </row>
    <row r="839" ht="15.75" customHeight="1">
      <c r="B839" s="150"/>
      <c r="J839" s="150"/>
    </row>
    <row r="840" ht="15.75" customHeight="1">
      <c r="B840" s="150"/>
      <c r="J840" s="150"/>
    </row>
    <row r="841" ht="15.75" customHeight="1">
      <c r="B841" s="150"/>
      <c r="J841" s="150"/>
    </row>
    <row r="842" ht="15.75" customHeight="1">
      <c r="B842" s="150"/>
      <c r="J842" s="150"/>
    </row>
    <row r="843" ht="15.75" customHeight="1">
      <c r="B843" s="150"/>
      <c r="J843" s="150"/>
    </row>
    <row r="844" ht="15.75" customHeight="1">
      <c r="B844" s="150"/>
      <c r="J844" s="150"/>
    </row>
    <row r="845" ht="15.75" customHeight="1">
      <c r="B845" s="150"/>
      <c r="J845" s="150"/>
    </row>
    <row r="846" ht="15.75" customHeight="1">
      <c r="B846" s="150"/>
      <c r="J846" s="150"/>
    </row>
    <row r="847" ht="15.75" customHeight="1">
      <c r="B847" s="150"/>
      <c r="J847" s="150"/>
    </row>
    <row r="848" ht="15.75" customHeight="1">
      <c r="B848" s="150"/>
      <c r="J848" s="150"/>
    </row>
    <row r="849" ht="15.75" customHeight="1">
      <c r="B849" s="150"/>
      <c r="J849" s="150"/>
    </row>
    <row r="850" ht="15.75" customHeight="1">
      <c r="B850" s="150"/>
      <c r="J850" s="150"/>
    </row>
    <row r="851" ht="15.75" customHeight="1">
      <c r="B851" s="150"/>
      <c r="J851" s="150"/>
    </row>
    <row r="852" ht="15.75" customHeight="1">
      <c r="B852" s="150"/>
      <c r="J852" s="150"/>
    </row>
    <row r="853" ht="15.75" customHeight="1">
      <c r="B853" s="150"/>
      <c r="J853" s="150"/>
    </row>
    <row r="854" ht="15.75" customHeight="1">
      <c r="B854" s="150"/>
      <c r="J854" s="150"/>
    </row>
    <row r="855" ht="15.75" customHeight="1">
      <c r="B855" s="150"/>
      <c r="J855" s="150"/>
    </row>
    <row r="856" ht="15.75" customHeight="1">
      <c r="B856" s="150"/>
      <c r="J856" s="150"/>
    </row>
    <row r="857" ht="15.75" customHeight="1">
      <c r="B857" s="150"/>
      <c r="J857" s="150"/>
    </row>
    <row r="858" ht="15.75" customHeight="1">
      <c r="B858" s="150"/>
      <c r="J858" s="150"/>
    </row>
    <row r="859" ht="15.75" customHeight="1">
      <c r="B859" s="150"/>
      <c r="J859" s="150"/>
    </row>
    <row r="860" ht="15.75" customHeight="1">
      <c r="B860" s="150"/>
      <c r="J860" s="150"/>
    </row>
    <row r="861" ht="15.75" customHeight="1">
      <c r="B861" s="150"/>
      <c r="J861" s="150"/>
    </row>
    <row r="862" ht="15.75" customHeight="1">
      <c r="B862" s="150"/>
      <c r="J862" s="150"/>
    </row>
    <row r="863" ht="15.75" customHeight="1">
      <c r="B863" s="150"/>
      <c r="J863" s="150"/>
    </row>
    <row r="864" ht="15.75" customHeight="1">
      <c r="B864" s="150"/>
      <c r="J864" s="150"/>
    </row>
    <row r="865" ht="15.75" customHeight="1">
      <c r="B865" s="150"/>
      <c r="J865" s="150"/>
    </row>
    <row r="866" ht="15.75" customHeight="1">
      <c r="B866" s="150"/>
      <c r="J866" s="150"/>
    </row>
    <row r="867" ht="15.75" customHeight="1">
      <c r="B867" s="150"/>
      <c r="J867" s="150"/>
    </row>
    <row r="868" ht="15.75" customHeight="1">
      <c r="B868" s="150"/>
      <c r="J868" s="150"/>
    </row>
    <row r="869" ht="15.75" customHeight="1">
      <c r="B869" s="150"/>
      <c r="J869" s="150"/>
    </row>
    <row r="870" ht="15.75" customHeight="1">
      <c r="B870" s="150"/>
      <c r="J870" s="150"/>
    </row>
    <row r="871" ht="15.75" customHeight="1">
      <c r="B871" s="150"/>
      <c r="J871" s="150"/>
    </row>
    <row r="872" ht="15.75" customHeight="1">
      <c r="B872" s="150"/>
      <c r="J872" s="150"/>
    </row>
    <row r="873" ht="15.75" customHeight="1">
      <c r="B873" s="150"/>
      <c r="J873" s="150"/>
    </row>
    <row r="874" ht="15.75" customHeight="1">
      <c r="B874" s="150"/>
      <c r="J874" s="150"/>
    </row>
    <row r="875" ht="15.75" customHeight="1">
      <c r="B875" s="150"/>
      <c r="J875" s="150"/>
    </row>
    <row r="876" ht="15.75" customHeight="1">
      <c r="B876" s="150"/>
      <c r="J876" s="150"/>
    </row>
    <row r="877" ht="15.75" customHeight="1">
      <c r="B877" s="150"/>
      <c r="J877" s="150"/>
    </row>
    <row r="878" ht="15.75" customHeight="1">
      <c r="B878" s="150"/>
      <c r="J878" s="150"/>
    </row>
    <row r="879" ht="15.75" customHeight="1">
      <c r="B879" s="150"/>
      <c r="J879" s="150"/>
    </row>
    <row r="880" ht="15.75" customHeight="1">
      <c r="B880" s="150"/>
      <c r="J880" s="150"/>
    </row>
    <row r="881" ht="15.75" customHeight="1">
      <c r="B881" s="150"/>
      <c r="J881" s="150"/>
    </row>
    <row r="882" ht="15.75" customHeight="1">
      <c r="B882" s="150"/>
      <c r="J882" s="150"/>
    </row>
    <row r="883" ht="15.75" customHeight="1">
      <c r="B883" s="150"/>
      <c r="J883" s="150"/>
    </row>
    <row r="884" ht="15.75" customHeight="1">
      <c r="B884" s="150"/>
      <c r="J884" s="150"/>
    </row>
    <row r="885" ht="15.75" customHeight="1">
      <c r="B885" s="150"/>
      <c r="J885" s="150"/>
    </row>
    <row r="886" ht="15.75" customHeight="1">
      <c r="B886" s="150"/>
      <c r="J886" s="150"/>
    </row>
    <row r="887" ht="15.75" customHeight="1">
      <c r="B887" s="150"/>
      <c r="J887" s="150"/>
    </row>
    <row r="888" ht="15.75" customHeight="1">
      <c r="B888" s="150"/>
      <c r="J888" s="150"/>
    </row>
    <row r="889" ht="15.75" customHeight="1">
      <c r="B889" s="150"/>
      <c r="J889" s="150"/>
    </row>
    <row r="890" ht="15.75" customHeight="1">
      <c r="B890" s="150"/>
      <c r="J890" s="150"/>
    </row>
    <row r="891" ht="15.75" customHeight="1">
      <c r="B891" s="150"/>
      <c r="J891" s="150"/>
    </row>
    <row r="892" ht="15.75" customHeight="1">
      <c r="B892" s="150"/>
      <c r="J892" s="150"/>
    </row>
    <row r="893" ht="15.75" customHeight="1">
      <c r="B893" s="150"/>
      <c r="J893" s="150"/>
    </row>
    <row r="894" ht="15.75" customHeight="1">
      <c r="B894" s="150"/>
      <c r="J894" s="150"/>
    </row>
    <row r="895" ht="15.75" customHeight="1">
      <c r="B895" s="150"/>
      <c r="J895" s="150"/>
    </row>
    <row r="896" ht="15.75" customHeight="1">
      <c r="B896" s="150"/>
      <c r="J896" s="150"/>
    </row>
    <row r="897" ht="15.75" customHeight="1">
      <c r="B897" s="150"/>
      <c r="J897" s="150"/>
    </row>
    <row r="898" ht="15.75" customHeight="1">
      <c r="B898" s="150"/>
      <c r="J898" s="150"/>
    </row>
    <row r="899" ht="15.75" customHeight="1">
      <c r="B899" s="150"/>
      <c r="J899" s="150"/>
    </row>
    <row r="900" ht="15.75" customHeight="1">
      <c r="B900" s="150"/>
      <c r="J900" s="150"/>
    </row>
    <row r="901" ht="15.75" customHeight="1">
      <c r="B901" s="150"/>
      <c r="J901" s="150"/>
    </row>
    <row r="902" ht="15.75" customHeight="1">
      <c r="B902" s="150"/>
      <c r="J902" s="150"/>
    </row>
    <row r="903" ht="15.75" customHeight="1">
      <c r="B903" s="150"/>
      <c r="J903" s="150"/>
    </row>
    <row r="904" ht="15.75" customHeight="1">
      <c r="B904" s="150"/>
      <c r="J904" s="150"/>
    </row>
    <row r="905" ht="15.75" customHeight="1">
      <c r="B905" s="150"/>
      <c r="J905" s="150"/>
    </row>
    <row r="906" ht="15.75" customHeight="1">
      <c r="B906" s="150"/>
      <c r="J906" s="150"/>
    </row>
    <row r="907" ht="15.75" customHeight="1">
      <c r="B907" s="150"/>
      <c r="J907" s="150"/>
    </row>
    <row r="908" ht="15.75" customHeight="1">
      <c r="B908" s="150"/>
      <c r="J908" s="150"/>
    </row>
    <row r="909" ht="15.75" customHeight="1">
      <c r="B909" s="150"/>
      <c r="J909" s="150"/>
    </row>
    <row r="910" ht="15.75" customHeight="1">
      <c r="B910" s="150"/>
      <c r="J910" s="150"/>
    </row>
    <row r="911" ht="15.75" customHeight="1">
      <c r="B911" s="150"/>
      <c r="J911" s="150"/>
    </row>
    <row r="912" ht="15.75" customHeight="1">
      <c r="B912" s="150"/>
      <c r="J912" s="150"/>
    </row>
    <row r="913" ht="15.75" customHeight="1">
      <c r="B913" s="150"/>
      <c r="J913" s="150"/>
    </row>
    <row r="914" ht="15.75" customHeight="1">
      <c r="B914" s="150"/>
      <c r="J914" s="150"/>
    </row>
    <row r="915" ht="15.75" customHeight="1">
      <c r="B915" s="150"/>
      <c r="J915" s="150"/>
    </row>
    <row r="916" ht="15.75" customHeight="1">
      <c r="B916" s="150"/>
      <c r="J916" s="150"/>
    </row>
    <row r="917" ht="15.75" customHeight="1">
      <c r="B917" s="150"/>
      <c r="J917" s="150"/>
    </row>
    <row r="918" ht="15.75" customHeight="1">
      <c r="B918" s="150"/>
      <c r="J918" s="150"/>
    </row>
    <row r="919" ht="15.75" customHeight="1">
      <c r="B919" s="150"/>
      <c r="J919" s="150"/>
    </row>
    <row r="920" ht="15.75" customHeight="1">
      <c r="B920" s="150"/>
      <c r="J920" s="150"/>
    </row>
    <row r="921" ht="15.75" customHeight="1">
      <c r="B921" s="150"/>
      <c r="J921" s="150"/>
    </row>
    <row r="922" ht="15.75" customHeight="1">
      <c r="B922" s="150"/>
      <c r="J922" s="150"/>
    </row>
    <row r="923" ht="15.75" customHeight="1">
      <c r="B923" s="150"/>
      <c r="J923" s="150"/>
    </row>
    <row r="924" ht="15.75" customHeight="1">
      <c r="B924" s="150"/>
      <c r="J924" s="150"/>
    </row>
    <row r="925" ht="15.75" customHeight="1">
      <c r="B925" s="150"/>
      <c r="J925" s="150"/>
    </row>
    <row r="926" ht="15.75" customHeight="1">
      <c r="B926" s="150"/>
      <c r="J926" s="150"/>
    </row>
    <row r="927" ht="15.75" customHeight="1">
      <c r="B927" s="150"/>
      <c r="J927" s="150"/>
    </row>
    <row r="928" ht="15.75" customHeight="1">
      <c r="B928" s="150"/>
      <c r="J928" s="150"/>
    </row>
    <row r="929" ht="15.75" customHeight="1">
      <c r="B929" s="150"/>
      <c r="J929" s="150"/>
    </row>
    <row r="930" ht="15.75" customHeight="1">
      <c r="B930" s="150"/>
      <c r="J930" s="150"/>
    </row>
    <row r="931" ht="15.75" customHeight="1">
      <c r="B931" s="150"/>
      <c r="J931" s="150"/>
    </row>
    <row r="932" ht="15.75" customHeight="1">
      <c r="B932" s="150"/>
      <c r="J932" s="150"/>
    </row>
    <row r="933" ht="15.75" customHeight="1">
      <c r="B933" s="150"/>
      <c r="J933" s="150"/>
    </row>
    <row r="934" ht="15.75" customHeight="1">
      <c r="B934" s="150"/>
      <c r="J934" s="150"/>
    </row>
    <row r="935" ht="15.75" customHeight="1">
      <c r="B935" s="150"/>
      <c r="J935" s="150"/>
    </row>
    <row r="936" ht="15.75" customHeight="1">
      <c r="B936" s="150"/>
      <c r="J936" s="150"/>
    </row>
    <row r="937" ht="15.75" customHeight="1">
      <c r="B937" s="150"/>
      <c r="J937" s="150"/>
    </row>
    <row r="938" ht="15.75" customHeight="1">
      <c r="B938" s="150"/>
      <c r="J938" s="150"/>
    </row>
    <row r="939" ht="15.75" customHeight="1">
      <c r="B939" s="150"/>
      <c r="J939" s="150"/>
    </row>
    <row r="940" ht="15.75" customHeight="1">
      <c r="B940" s="150"/>
      <c r="J940" s="150"/>
    </row>
    <row r="941" ht="15.75" customHeight="1">
      <c r="B941" s="150"/>
      <c r="J941" s="150"/>
    </row>
    <row r="942" ht="15.75" customHeight="1">
      <c r="B942" s="150"/>
      <c r="J942" s="150"/>
    </row>
    <row r="943" ht="15.75" customHeight="1">
      <c r="B943" s="150"/>
      <c r="J943" s="150"/>
    </row>
    <row r="944" ht="15.75" customHeight="1">
      <c r="B944" s="150"/>
      <c r="J944" s="150"/>
    </row>
    <row r="945" ht="15.75" customHeight="1">
      <c r="B945" s="150"/>
      <c r="J945" s="150"/>
    </row>
    <row r="946" ht="15.75" customHeight="1">
      <c r="B946" s="150"/>
      <c r="J946" s="150"/>
    </row>
    <row r="947" ht="15.75" customHeight="1">
      <c r="B947" s="150"/>
      <c r="J947" s="150"/>
    </row>
    <row r="948" ht="15.75" customHeight="1">
      <c r="B948" s="150"/>
      <c r="J948" s="150"/>
    </row>
    <row r="949" ht="15.75" customHeight="1">
      <c r="B949" s="150"/>
      <c r="J949" s="150"/>
    </row>
    <row r="950" ht="15.75" customHeight="1">
      <c r="B950" s="150"/>
      <c r="J950" s="150"/>
    </row>
    <row r="951" ht="15.75" customHeight="1">
      <c r="B951" s="150"/>
      <c r="J951" s="150"/>
    </row>
    <row r="952" ht="15.75" customHeight="1">
      <c r="B952" s="150"/>
      <c r="J952" s="150"/>
    </row>
    <row r="953" ht="15.75" customHeight="1">
      <c r="B953" s="150"/>
      <c r="J953" s="150"/>
    </row>
    <row r="954" ht="15.75" customHeight="1">
      <c r="B954" s="150"/>
      <c r="J954" s="150"/>
    </row>
    <row r="955" ht="15.75" customHeight="1">
      <c r="B955" s="150"/>
      <c r="J955" s="150"/>
    </row>
    <row r="956" ht="15.75" customHeight="1">
      <c r="B956" s="150"/>
      <c r="J956" s="150"/>
    </row>
    <row r="957" ht="15.75" customHeight="1">
      <c r="B957" s="150"/>
      <c r="J957" s="150"/>
    </row>
    <row r="958" ht="15.75" customHeight="1">
      <c r="B958" s="150"/>
      <c r="J958" s="150"/>
    </row>
    <row r="959" ht="15.75" customHeight="1">
      <c r="B959" s="150"/>
      <c r="J959" s="150"/>
    </row>
    <row r="960" ht="15.75" customHeight="1">
      <c r="B960" s="150"/>
      <c r="J960" s="150"/>
    </row>
    <row r="961" ht="15.75" customHeight="1">
      <c r="B961" s="150"/>
      <c r="J961" s="150"/>
    </row>
    <row r="962" ht="15.75" customHeight="1">
      <c r="B962" s="150"/>
      <c r="J962" s="150"/>
    </row>
    <row r="963" ht="15.75" customHeight="1">
      <c r="B963" s="150"/>
      <c r="J963" s="150"/>
    </row>
    <row r="964" ht="15.75" customHeight="1">
      <c r="B964" s="150"/>
      <c r="J964" s="150"/>
    </row>
    <row r="965" ht="15.75" customHeight="1">
      <c r="B965" s="150"/>
      <c r="J965" s="150"/>
    </row>
    <row r="966" ht="15.75" customHeight="1">
      <c r="B966" s="150"/>
      <c r="J966" s="150"/>
    </row>
    <row r="967" ht="15.75" customHeight="1">
      <c r="B967" s="150"/>
      <c r="J967" s="150"/>
    </row>
    <row r="968" ht="15.75" customHeight="1">
      <c r="B968" s="150"/>
      <c r="J968" s="150"/>
    </row>
    <row r="969" ht="15.75" customHeight="1">
      <c r="B969" s="150"/>
      <c r="J969" s="150"/>
    </row>
    <row r="970" ht="15.75" customHeight="1">
      <c r="B970" s="150"/>
      <c r="J970" s="150"/>
    </row>
    <row r="971" ht="15.75" customHeight="1">
      <c r="B971" s="150"/>
      <c r="J971" s="150"/>
    </row>
    <row r="972" ht="15.75" customHeight="1">
      <c r="B972" s="150"/>
      <c r="J972" s="150"/>
    </row>
    <row r="973" ht="15.75" customHeight="1">
      <c r="B973" s="150"/>
      <c r="J973" s="150"/>
    </row>
    <row r="974" ht="15.75" customHeight="1">
      <c r="B974" s="150"/>
      <c r="J974" s="150"/>
    </row>
    <row r="975" ht="15.75" customHeight="1">
      <c r="B975" s="150"/>
      <c r="J975" s="150"/>
    </row>
    <row r="976" ht="15.75" customHeight="1">
      <c r="B976" s="150"/>
      <c r="J976" s="150"/>
    </row>
    <row r="977" ht="15.75" customHeight="1">
      <c r="B977" s="150"/>
      <c r="J977" s="150"/>
    </row>
    <row r="978" ht="15.75" customHeight="1">
      <c r="B978" s="150"/>
      <c r="J978" s="150"/>
    </row>
    <row r="979" ht="15.75" customHeight="1">
      <c r="B979" s="150"/>
      <c r="J979" s="150"/>
    </row>
    <row r="980" ht="15.75" customHeight="1">
      <c r="B980" s="150"/>
      <c r="J980" s="150"/>
    </row>
    <row r="981" ht="15.75" customHeight="1">
      <c r="B981" s="150"/>
      <c r="J981" s="150"/>
    </row>
    <row r="982" ht="15.75" customHeight="1">
      <c r="B982" s="150"/>
      <c r="J982" s="150"/>
    </row>
    <row r="983" ht="15.75" customHeight="1">
      <c r="B983" s="150"/>
      <c r="J983" s="150"/>
    </row>
    <row r="984" ht="15.75" customHeight="1">
      <c r="B984" s="150"/>
      <c r="J984" s="150"/>
    </row>
    <row r="985" ht="15.75" customHeight="1">
      <c r="B985" s="150"/>
      <c r="J985" s="150"/>
    </row>
    <row r="986" ht="15.75" customHeight="1">
      <c r="B986" s="150"/>
      <c r="J986" s="150"/>
    </row>
    <row r="987" ht="15.75" customHeight="1">
      <c r="B987" s="150"/>
      <c r="J987" s="150"/>
    </row>
    <row r="988" ht="15.75" customHeight="1">
      <c r="B988" s="150"/>
      <c r="J988" s="150"/>
    </row>
    <row r="989" ht="15.75" customHeight="1">
      <c r="B989" s="150"/>
      <c r="J989" s="150"/>
    </row>
    <row r="990" ht="15.75" customHeight="1">
      <c r="B990" s="150"/>
      <c r="J990" s="150"/>
    </row>
    <row r="991" ht="15.75" customHeight="1">
      <c r="B991" s="150"/>
      <c r="J991" s="150"/>
    </row>
    <row r="992" ht="15.75" customHeight="1">
      <c r="B992" s="150"/>
      <c r="J992" s="150"/>
    </row>
    <row r="993" ht="15.75" customHeight="1">
      <c r="B993" s="150"/>
      <c r="J993" s="150"/>
    </row>
    <row r="994" ht="15.75" customHeight="1">
      <c r="B994" s="150"/>
      <c r="J994" s="150"/>
    </row>
    <row r="995" ht="15.75" customHeight="1">
      <c r="B995" s="150"/>
      <c r="J995" s="150"/>
    </row>
    <row r="996" ht="15.75" customHeight="1">
      <c r="B996" s="150"/>
      <c r="J996" s="150"/>
    </row>
    <row r="997" ht="15.75" customHeight="1">
      <c r="B997" s="150"/>
      <c r="J997" s="150"/>
    </row>
    <row r="998" ht="15.75" customHeight="1">
      <c r="B998" s="150"/>
      <c r="J998" s="150"/>
    </row>
    <row r="999" ht="15.75" customHeight="1">
      <c r="B999" s="150"/>
      <c r="J999" s="150"/>
    </row>
    <row r="1000" ht="15.75" customHeight="1">
      <c r="B1000" s="150"/>
      <c r="J1000" s="15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55.57"/>
    <col customWidth="1" min="3" max="3" width="19.57"/>
    <col customWidth="1" min="4" max="5" width="55.57"/>
    <col customWidth="1" min="6" max="6" width="14.43"/>
  </cols>
  <sheetData>
    <row r="1" ht="15.75" customHeight="1">
      <c r="A1" s="1"/>
      <c r="B1" s="151" t="s">
        <v>88</v>
      </c>
      <c r="C1" s="152"/>
      <c r="D1" s="151" t="s">
        <v>89</v>
      </c>
      <c r="E1" s="151" t="s">
        <v>90</v>
      </c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</row>
    <row r="2" ht="15.75" customHeight="1">
      <c r="A2" s="1"/>
      <c r="B2" s="154">
        <f>Calculator!J10</f>
        <v>-2.79073395</v>
      </c>
      <c r="C2" s="152"/>
      <c r="D2" s="154">
        <f>Calculator!J6</f>
        <v>-0.04153572719</v>
      </c>
      <c r="E2" s="154">
        <f>Calculator!J11</f>
        <v>-0.08307145438</v>
      </c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</row>
    <row r="3" ht="15.75" customHeight="1">
      <c r="A3" s="1"/>
      <c r="B3" s="152"/>
      <c r="C3" s="152"/>
      <c r="D3" s="152"/>
      <c r="E3" s="152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</row>
    <row r="4" ht="15.75" customHeight="1">
      <c r="A4" s="1"/>
      <c r="B4" s="155" t="s">
        <v>91</v>
      </c>
      <c r="C4" s="156"/>
      <c r="D4" s="157" t="s">
        <v>92</v>
      </c>
      <c r="E4" s="152" t="s">
        <v>29</v>
      </c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</row>
    <row r="5" ht="15.75" customHeight="1">
      <c r="A5" s="1"/>
      <c r="B5" s="156"/>
      <c r="C5" s="156"/>
      <c r="D5" s="158">
        <v>0.0</v>
      </c>
      <c r="E5" s="154">
        <f>E2</f>
        <v>-0.08307145438</v>
      </c>
      <c r="F5" s="159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</row>
    <row r="6" ht="15.75" customHeight="1">
      <c r="A6" s="1"/>
      <c r="B6" s="160">
        <f>(B2-D2)/(B2+D2)</f>
        <v>0.9706696523</v>
      </c>
      <c r="C6" s="161" t="s">
        <v>93</v>
      </c>
      <c r="D6" s="158">
        <v>1.0</v>
      </c>
      <c r="E6" s="154">
        <f>(D2+B2)^-4</f>
        <v>0.01554037839</v>
      </c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</row>
    <row r="7" ht="15.75" customHeight="1">
      <c r="A7" s="1"/>
      <c r="B7" s="162">
        <f>B6^-7.14</f>
        <v>1.236829498</v>
      </c>
      <c r="C7" s="163" t="s">
        <v>94</v>
      </c>
      <c r="D7" s="164">
        <v>2.0</v>
      </c>
      <c r="E7" s="154">
        <f>(E6)^-2</f>
        <v>4140.729128</v>
      </c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</row>
    <row r="8" ht="15.75" customHeight="1">
      <c r="A8" s="165"/>
      <c r="B8" s="166">
        <f>B7^-6.14</f>
        <v>0.2711549994</v>
      </c>
      <c r="C8" s="167" t="s">
        <v>95</v>
      </c>
      <c r="D8" s="168">
        <v>3.0</v>
      </c>
      <c r="E8" s="169">
        <f>E9/E10</f>
        <v>0.0002415033607</v>
      </c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</row>
    <row r="9" ht="15.75" customHeight="1">
      <c r="A9" s="165"/>
      <c r="B9" s="170">
        <f>B8^-5.14</f>
        <v>818.9576666</v>
      </c>
      <c r="C9" s="171" t="s">
        <v>96</v>
      </c>
      <c r="D9" s="168">
        <v>4.0</v>
      </c>
      <c r="E9" s="169">
        <f>E10/E7</f>
        <v>64.34849748</v>
      </c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</row>
    <row r="10" ht="15.75" customHeight="1">
      <c r="A10" s="165"/>
      <c r="B10" s="172">
        <f>B9^-4.14</f>
        <v>0</v>
      </c>
      <c r="C10" s="173" t="s">
        <v>97</v>
      </c>
      <c r="D10" s="174">
        <v>5.0</v>
      </c>
      <c r="E10" s="169">
        <f>E7/E6</f>
        <v>266449.6979</v>
      </c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</row>
    <row r="11" ht="15.75" customHeight="1">
      <c r="A11" s="165"/>
      <c r="B11" s="175">
        <f>B10^-3.14</f>
        <v>7.43419E+37</v>
      </c>
      <c r="C11" s="176"/>
      <c r="D11" s="168">
        <v>6.0</v>
      </c>
      <c r="E11" s="169">
        <f>E5/E8</f>
        <v>-343.9763909</v>
      </c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</row>
    <row r="12" ht="15.75" customHeight="1">
      <c r="A12" s="1"/>
      <c r="B12" s="177">
        <f>B11^-2.14</f>
        <v>0</v>
      </c>
      <c r="C12" s="178" t="s">
        <v>98</v>
      </c>
      <c r="D12" s="168">
        <v>7.0</v>
      </c>
      <c r="E12" s="169">
        <f>(E8+E11)^-4</f>
        <v>0</v>
      </c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</row>
    <row r="13" ht="15.75" customHeight="1">
      <c r="A13" s="165"/>
      <c r="B13" s="152">
        <f>B12^-1.14</f>
        <v>2.45845E+92</v>
      </c>
      <c r="C13" s="179"/>
      <c r="D13" s="168"/>
      <c r="E13" s="169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</row>
    <row r="14" ht="15.75" customHeight="1">
      <c r="A14" s="165"/>
      <c r="B14" s="177">
        <f>B13^B12</f>
        <v>1</v>
      </c>
      <c r="C14" s="178" t="s">
        <v>98</v>
      </c>
      <c r="D14" s="168"/>
      <c r="E14" s="169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</row>
    <row r="15" ht="15.75" customHeight="1">
      <c r="A15" s="165"/>
      <c r="B15" s="152"/>
      <c r="C15" s="179"/>
      <c r="D15" s="168"/>
      <c r="E15" s="169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</row>
    <row r="16" ht="15.75" customHeight="1">
      <c r="A16" s="165"/>
      <c r="B16" s="152"/>
      <c r="C16" s="179"/>
      <c r="D16" s="168"/>
      <c r="E16" s="169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</row>
    <row r="17" ht="15.75" customHeight="1">
      <c r="A17" s="165"/>
      <c r="B17" s="152"/>
      <c r="C17" s="179"/>
      <c r="D17" s="168"/>
      <c r="E17" s="169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</row>
    <row r="18" ht="15.75" customHeight="1">
      <c r="A18" s="165"/>
      <c r="B18" s="152"/>
      <c r="C18" s="179"/>
      <c r="D18" s="168"/>
      <c r="E18" s="169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</row>
    <row r="19" ht="15.75" customHeight="1">
      <c r="A19" s="88"/>
      <c r="B19" s="153"/>
      <c r="C19" s="180"/>
      <c r="D19" s="153"/>
      <c r="E19" s="169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</row>
    <row r="20" ht="15.75" customHeight="1">
      <c r="A20" s="88"/>
      <c r="B20" s="153"/>
      <c r="C20" s="180"/>
      <c r="D20" s="153"/>
      <c r="E20" s="169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</row>
    <row r="21" ht="15.75" customHeight="1">
      <c r="A21" s="88"/>
      <c r="B21" s="153"/>
      <c r="C21" s="180"/>
      <c r="D21" s="153"/>
      <c r="E21" s="169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</row>
    <row r="22" ht="15.75" customHeight="1">
      <c r="A22" s="88"/>
      <c r="B22" s="153"/>
      <c r="C22" s="180"/>
      <c r="D22" s="153"/>
      <c r="E22" s="169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</row>
    <row r="23" ht="15.75" customHeight="1">
      <c r="A23" s="88"/>
      <c r="B23" s="153"/>
      <c r="C23" s="180"/>
      <c r="D23" s="153"/>
      <c r="E23" s="169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</row>
    <row r="24" ht="15.75" customHeight="1">
      <c r="A24" s="88"/>
      <c r="B24" s="153"/>
      <c r="C24" s="180"/>
      <c r="D24" s="153"/>
      <c r="E24" s="169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</row>
    <row r="25" ht="15.75" customHeight="1">
      <c r="A25" s="88"/>
      <c r="B25" s="153"/>
      <c r="C25" s="180"/>
      <c r="D25" s="153"/>
      <c r="E25" s="169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</row>
    <row r="26" ht="15.75" customHeight="1">
      <c r="A26" s="88"/>
      <c r="B26" s="153"/>
      <c r="C26" s="180"/>
      <c r="D26" s="153"/>
      <c r="E26" s="169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</row>
    <row r="27" ht="15.75" customHeight="1">
      <c r="A27" s="88"/>
      <c r="B27" s="153"/>
      <c r="C27" s="180"/>
      <c r="D27" s="153"/>
      <c r="E27" s="169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</row>
    <row r="28" ht="15.75" customHeight="1">
      <c r="A28" s="88"/>
      <c r="B28" s="153"/>
      <c r="C28" s="153"/>
      <c r="D28" s="153"/>
      <c r="E28" s="88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</row>
    <row r="29" ht="15.75" customHeight="1">
      <c r="A29" s="88"/>
      <c r="B29" s="153"/>
      <c r="C29" s="153"/>
      <c r="D29" s="153"/>
      <c r="E29" s="88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</row>
    <row r="30" ht="15.75" customHeight="1">
      <c r="A30" s="88"/>
      <c r="B30" s="153"/>
      <c r="C30" s="153"/>
      <c r="D30" s="153"/>
      <c r="E30" s="88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</row>
    <row r="31" ht="15.75" customHeight="1">
      <c r="A31" s="88"/>
      <c r="B31" s="153"/>
      <c r="C31" s="153"/>
      <c r="D31" s="153"/>
      <c r="E31" s="88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</row>
    <row r="32" ht="15.75" customHeight="1">
      <c r="A32" s="88"/>
      <c r="B32" s="153"/>
      <c r="C32" s="153"/>
      <c r="D32" s="153"/>
      <c r="E32" s="88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</row>
    <row r="33" ht="15.75" customHeight="1">
      <c r="A33" s="88"/>
      <c r="B33" s="153"/>
      <c r="C33" s="153"/>
      <c r="D33" s="153"/>
      <c r="E33" s="88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</row>
    <row r="34" ht="15.75" customHeight="1">
      <c r="A34" s="88"/>
      <c r="B34" s="153"/>
      <c r="C34" s="153"/>
      <c r="D34" s="153"/>
      <c r="E34" s="88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</row>
    <row r="35" ht="15.75" customHeight="1">
      <c r="A35" s="88"/>
      <c r="B35" s="153"/>
      <c r="C35" s="153"/>
      <c r="D35" s="153"/>
      <c r="E35" s="88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</row>
    <row r="36" ht="15.75" customHeight="1">
      <c r="A36" s="88"/>
      <c r="B36" s="153"/>
      <c r="C36" s="153"/>
      <c r="D36" s="153"/>
      <c r="E36" s="88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</row>
    <row r="37" ht="15.75" customHeight="1">
      <c r="A37" s="88"/>
      <c r="B37" s="153"/>
      <c r="C37" s="153"/>
      <c r="D37" s="153"/>
      <c r="E37" s="88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</row>
    <row r="38" ht="15.75" customHeight="1">
      <c r="A38" s="88"/>
      <c r="B38" s="153"/>
      <c r="C38" s="153"/>
      <c r="D38" s="153"/>
      <c r="E38" s="88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</row>
    <row r="39" ht="15.75" customHeight="1">
      <c r="A39" s="88"/>
      <c r="B39" s="153"/>
      <c r="C39" s="153"/>
      <c r="D39" s="153"/>
      <c r="E39" s="88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</row>
    <row r="40" ht="15.75" customHeight="1">
      <c r="A40" s="88"/>
      <c r="B40" s="153"/>
      <c r="C40" s="153"/>
      <c r="D40" s="153"/>
      <c r="E40" s="88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</row>
    <row r="41" ht="15.75" customHeight="1">
      <c r="A41" s="88"/>
      <c r="B41" s="153"/>
      <c r="C41" s="153"/>
      <c r="D41" s="153"/>
      <c r="E41" s="88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</row>
    <row r="42" ht="15.75" customHeight="1">
      <c r="A42" s="88"/>
      <c r="B42" s="153"/>
      <c r="C42" s="153"/>
      <c r="D42" s="153"/>
      <c r="E42" s="88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</row>
    <row r="43" ht="15.75" customHeight="1">
      <c r="A43" s="88"/>
      <c r="B43" s="153"/>
      <c r="C43" s="153"/>
      <c r="D43" s="153"/>
      <c r="E43" s="88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</row>
    <row r="44" ht="15.75" customHeight="1">
      <c r="A44" s="88"/>
      <c r="B44" s="153"/>
      <c r="C44" s="153"/>
      <c r="D44" s="153"/>
      <c r="E44" s="88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</row>
    <row r="45" ht="15.75" customHeight="1">
      <c r="A45" s="88"/>
      <c r="B45" s="153"/>
      <c r="C45" s="153"/>
      <c r="D45" s="153"/>
      <c r="E45" s="88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</row>
    <row r="46" ht="15.75" customHeight="1">
      <c r="A46" s="88"/>
      <c r="B46" s="153"/>
      <c r="C46" s="153"/>
      <c r="D46" s="153"/>
      <c r="E46" s="88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</row>
    <row r="47" ht="15.75" customHeight="1">
      <c r="A47" s="88"/>
      <c r="B47" s="153"/>
      <c r="C47" s="153"/>
      <c r="D47" s="153"/>
      <c r="E47" s="88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</row>
    <row r="48" ht="15.75" customHeight="1">
      <c r="A48" s="88"/>
      <c r="B48" s="153"/>
      <c r="C48" s="153"/>
      <c r="D48" s="153"/>
      <c r="E48" s="88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</row>
    <row r="49" ht="15.75" customHeight="1">
      <c r="A49" s="88"/>
      <c r="B49" s="153"/>
      <c r="C49" s="153"/>
      <c r="D49" s="153"/>
      <c r="E49" s="88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</row>
    <row r="50" ht="15.75" customHeight="1">
      <c r="A50" s="88"/>
      <c r="B50" s="153"/>
      <c r="C50" s="153"/>
      <c r="D50" s="153"/>
      <c r="E50" s="88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</row>
    <row r="51" ht="15.75" customHeight="1">
      <c r="A51" s="88"/>
      <c r="B51" s="153"/>
      <c r="C51" s="153"/>
      <c r="D51" s="153"/>
      <c r="E51" s="88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</row>
    <row r="52" ht="15.75" customHeight="1">
      <c r="A52" s="88"/>
      <c r="B52" s="153"/>
      <c r="C52" s="153"/>
      <c r="D52" s="153"/>
      <c r="E52" s="88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</row>
    <row r="53" ht="15.75" customHeight="1">
      <c r="A53" s="88"/>
      <c r="B53" s="153"/>
      <c r="C53" s="153"/>
      <c r="D53" s="153"/>
      <c r="E53" s="88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</row>
    <row r="54" ht="15.75" customHeight="1">
      <c r="A54" s="88"/>
      <c r="B54" s="153"/>
      <c r="C54" s="153"/>
      <c r="D54" s="153"/>
      <c r="E54" s="88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</row>
    <row r="55" ht="15.75" customHeight="1">
      <c r="A55" s="88"/>
      <c r="B55" s="153"/>
      <c r="C55" s="153"/>
      <c r="D55" s="153"/>
      <c r="E55" s="88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</row>
    <row r="56" ht="15.75" customHeight="1">
      <c r="A56" s="88"/>
      <c r="B56" s="153"/>
      <c r="C56" s="153"/>
      <c r="D56" s="153"/>
      <c r="E56" s="88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</row>
    <row r="57" ht="15.75" customHeight="1">
      <c r="A57" s="88"/>
      <c r="B57" s="153"/>
      <c r="C57" s="153"/>
      <c r="D57" s="153"/>
      <c r="E57" s="88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</row>
    <row r="58" ht="15.75" customHeight="1">
      <c r="A58" s="88"/>
      <c r="B58" s="153"/>
      <c r="C58" s="153"/>
      <c r="D58" s="153"/>
      <c r="E58" s="88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</row>
    <row r="59" ht="15.75" customHeight="1">
      <c r="A59" s="88"/>
      <c r="B59" s="153"/>
      <c r="C59" s="153"/>
      <c r="D59" s="153"/>
      <c r="E59" s="88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</row>
    <row r="60" ht="15.75" customHeight="1">
      <c r="A60" s="88"/>
      <c r="B60" s="153"/>
      <c r="C60" s="153"/>
      <c r="D60" s="153"/>
      <c r="E60" s="88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</row>
    <row r="61" ht="15.75" customHeight="1">
      <c r="A61" s="88"/>
      <c r="B61" s="153"/>
      <c r="C61" s="153"/>
      <c r="D61" s="153"/>
      <c r="E61" s="88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</row>
    <row r="62" ht="15.75" customHeight="1">
      <c r="A62" s="88"/>
      <c r="B62" s="153"/>
      <c r="C62" s="153"/>
      <c r="D62" s="153"/>
      <c r="E62" s="88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</row>
    <row r="63" ht="15.75" customHeight="1">
      <c r="A63" s="88"/>
      <c r="B63" s="153"/>
      <c r="C63" s="153"/>
      <c r="D63" s="153"/>
      <c r="E63" s="88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</row>
    <row r="64" ht="15.75" customHeight="1">
      <c r="A64" s="88"/>
      <c r="B64" s="153"/>
      <c r="C64" s="153"/>
      <c r="D64" s="153"/>
      <c r="E64" s="88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</row>
    <row r="65" ht="15.75" customHeight="1">
      <c r="A65" s="88"/>
      <c r="B65" s="153"/>
      <c r="C65" s="153"/>
      <c r="D65" s="153"/>
      <c r="E65" s="88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</row>
    <row r="66" ht="15.75" customHeight="1">
      <c r="A66" s="88"/>
      <c r="B66" s="153"/>
      <c r="C66" s="153"/>
      <c r="D66" s="153"/>
      <c r="E66" s="88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</row>
    <row r="67" ht="15.75" customHeight="1">
      <c r="A67" s="88"/>
      <c r="B67" s="153"/>
      <c r="C67" s="153"/>
      <c r="D67" s="153"/>
      <c r="E67" s="88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</row>
    <row r="68" ht="15.75" customHeight="1">
      <c r="A68" s="88"/>
      <c r="B68" s="153"/>
      <c r="C68" s="153"/>
      <c r="D68" s="153"/>
      <c r="E68" s="88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</row>
    <row r="69" ht="15.75" customHeight="1">
      <c r="A69" s="88"/>
      <c r="B69" s="153"/>
      <c r="C69" s="153"/>
      <c r="D69" s="153"/>
      <c r="E69" s="88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</row>
    <row r="70" ht="15.75" customHeight="1">
      <c r="A70" s="88"/>
      <c r="B70" s="153"/>
      <c r="C70" s="153"/>
      <c r="D70" s="153"/>
      <c r="E70" s="88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</row>
    <row r="71" ht="15.75" customHeight="1">
      <c r="A71" s="88"/>
      <c r="B71" s="153"/>
      <c r="C71" s="153"/>
      <c r="D71" s="153"/>
      <c r="E71" s="88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</row>
    <row r="72" ht="15.75" customHeight="1">
      <c r="A72" s="88"/>
      <c r="B72" s="153"/>
      <c r="C72" s="153"/>
      <c r="D72" s="153"/>
      <c r="E72" s="88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</row>
    <row r="73" ht="15.75" customHeight="1">
      <c r="A73" s="88"/>
      <c r="B73" s="153"/>
      <c r="C73" s="153"/>
      <c r="D73" s="153"/>
      <c r="E73" s="88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</row>
    <row r="74" ht="15.75" customHeight="1">
      <c r="A74" s="88"/>
      <c r="B74" s="153"/>
      <c r="C74" s="153"/>
      <c r="D74" s="153"/>
      <c r="E74" s="88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</row>
    <row r="75" ht="15.75" customHeight="1">
      <c r="A75" s="88"/>
      <c r="B75" s="153"/>
      <c r="C75" s="153"/>
      <c r="D75" s="153"/>
      <c r="E75" s="88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</row>
    <row r="76" ht="15.75" customHeight="1">
      <c r="A76" s="88"/>
      <c r="B76" s="153"/>
      <c r="C76" s="153"/>
      <c r="D76" s="153"/>
      <c r="E76" s="88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</row>
    <row r="77" ht="15.75" customHeight="1">
      <c r="A77" s="88"/>
      <c r="B77" s="153"/>
      <c r="C77" s="153"/>
      <c r="D77" s="153"/>
      <c r="E77" s="88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</row>
    <row r="78" ht="15.75" customHeight="1">
      <c r="A78" s="88"/>
      <c r="B78" s="153"/>
      <c r="C78" s="153"/>
      <c r="D78" s="153"/>
      <c r="E78" s="88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</row>
    <row r="79" ht="15.75" customHeight="1">
      <c r="A79" s="88"/>
      <c r="B79" s="153"/>
      <c r="C79" s="153"/>
      <c r="D79" s="153"/>
      <c r="E79" s="88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</row>
    <row r="80" ht="15.75" customHeight="1">
      <c r="A80" s="88"/>
      <c r="B80" s="153"/>
      <c r="C80" s="153"/>
      <c r="D80" s="153"/>
      <c r="E80" s="88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</row>
    <row r="81" ht="15.75" customHeight="1">
      <c r="A81" s="88"/>
      <c r="B81" s="153"/>
      <c r="C81" s="153"/>
      <c r="D81" s="153"/>
      <c r="E81" s="88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</row>
    <row r="82" ht="15.75" customHeight="1">
      <c r="A82" s="88"/>
      <c r="B82" s="153"/>
      <c r="C82" s="153"/>
      <c r="D82" s="153"/>
      <c r="E82" s="88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</row>
    <row r="83" ht="15.75" customHeight="1">
      <c r="A83" s="88"/>
      <c r="B83" s="153"/>
      <c r="C83" s="153"/>
      <c r="D83" s="153"/>
      <c r="E83" s="88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</row>
    <row r="84" ht="15.75" customHeight="1">
      <c r="A84" s="88"/>
      <c r="B84" s="153"/>
      <c r="C84" s="153"/>
      <c r="D84" s="153"/>
      <c r="E84" s="88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</row>
    <row r="85" ht="15.75" customHeight="1">
      <c r="A85" s="88"/>
      <c r="B85" s="153"/>
      <c r="C85" s="153"/>
      <c r="D85" s="153"/>
      <c r="E85" s="88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</row>
    <row r="86" ht="15.75" customHeight="1">
      <c r="A86" s="88"/>
      <c r="B86" s="153"/>
      <c r="C86" s="153"/>
      <c r="D86" s="153"/>
      <c r="E86" s="88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</row>
    <row r="87" ht="15.75" customHeight="1">
      <c r="A87" s="88"/>
      <c r="B87" s="153"/>
      <c r="C87" s="153"/>
      <c r="D87" s="153"/>
      <c r="E87" s="88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</row>
    <row r="88" ht="15.75" customHeight="1">
      <c r="A88" s="88"/>
      <c r="B88" s="153"/>
      <c r="C88" s="153"/>
      <c r="D88" s="153"/>
      <c r="E88" s="88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</row>
    <row r="89" ht="15.75" customHeight="1">
      <c r="A89" s="88"/>
      <c r="B89" s="153"/>
      <c r="C89" s="153"/>
      <c r="D89" s="153"/>
      <c r="E89" s="88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</row>
    <row r="90" ht="15.75" customHeight="1">
      <c r="A90" s="88"/>
      <c r="B90" s="153"/>
      <c r="C90" s="153"/>
      <c r="D90" s="153"/>
      <c r="E90" s="88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</row>
    <row r="91" ht="15.75" customHeight="1">
      <c r="A91" s="88"/>
      <c r="B91" s="153"/>
      <c r="C91" s="153"/>
      <c r="D91" s="153"/>
      <c r="E91" s="88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</row>
    <row r="92" ht="15.75" customHeight="1">
      <c r="A92" s="88"/>
      <c r="B92" s="153"/>
      <c r="C92" s="153"/>
      <c r="D92" s="153"/>
      <c r="E92" s="88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</row>
    <row r="93" ht="15.75" customHeight="1">
      <c r="A93" s="88"/>
      <c r="B93" s="153"/>
      <c r="C93" s="153"/>
      <c r="D93" s="153"/>
      <c r="E93" s="88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</row>
    <row r="94" ht="15.75" customHeight="1">
      <c r="A94" s="88"/>
      <c r="B94" s="153"/>
      <c r="C94" s="153"/>
      <c r="D94" s="153"/>
      <c r="E94" s="88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</row>
    <row r="95" ht="15.75" customHeight="1">
      <c r="A95" s="88"/>
      <c r="B95" s="153"/>
      <c r="C95" s="153"/>
      <c r="D95" s="153"/>
      <c r="E95" s="88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</row>
    <row r="96" ht="15.75" customHeight="1">
      <c r="A96" s="88"/>
      <c r="B96" s="153"/>
      <c r="C96" s="153"/>
      <c r="D96" s="153"/>
      <c r="E96" s="88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</row>
    <row r="97" ht="15.75" customHeight="1">
      <c r="A97" s="88"/>
      <c r="B97" s="153"/>
      <c r="C97" s="153"/>
      <c r="D97" s="153"/>
      <c r="E97" s="88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</row>
    <row r="98" ht="15.75" customHeight="1">
      <c r="A98" s="88"/>
      <c r="B98" s="153"/>
      <c r="C98" s="153"/>
      <c r="D98" s="153"/>
      <c r="E98" s="88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</row>
    <row r="99" ht="15.75" customHeight="1">
      <c r="A99" s="88"/>
      <c r="B99" s="153"/>
      <c r="C99" s="153"/>
      <c r="D99" s="153"/>
      <c r="E99" s="88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</row>
    <row r="100" ht="15.75" customHeight="1">
      <c r="A100" s="88"/>
      <c r="B100" s="153"/>
      <c r="C100" s="153"/>
      <c r="D100" s="153"/>
      <c r="E100" s="88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</row>
    <row r="101" ht="15.75" customHeight="1">
      <c r="A101" s="88"/>
      <c r="B101" s="153"/>
      <c r="C101" s="153"/>
      <c r="D101" s="153"/>
      <c r="E101" s="88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</row>
    <row r="102" ht="15.75" customHeight="1">
      <c r="A102" s="88"/>
      <c r="B102" s="153"/>
      <c r="C102" s="153"/>
      <c r="D102" s="153"/>
      <c r="E102" s="88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</row>
    <row r="103" ht="15.75" customHeight="1">
      <c r="A103" s="88"/>
      <c r="B103" s="153"/>
      <c r="C103" s="153"/>
      <c r="D103" s="153"/>
      <c r="E103" s="88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</row>
    <row r="104" ht="15.75" customHeight="1">
      <c r="A104" s="88"/>
      <c r="B104" s="153"/>
      <c r="C104" s="153"/>
      <c r="D104" s="153"/>
      <c r="E104" s="88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</row>
    <row r="105" ht="15.75" customHeight="1">
      <c r="A105" s="88"/>
      <c r="B105" s="153"/>
      <c r="C105" s="153"/>
      <c r="D105" s="153"/>
      <c r="E105" s="88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</row>
    <row r="106" ht="15.75" customHeight="1">
      <c r="A106" s="88"/>
      <c r="B106" s="153"/>
      <c r="C106" s="153"/>
      <c r="D106" s="153"/>
      <c r="E106" s="88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</row>
    <row r="107" ht="15.75" customHeight="1">
      <c r="A107" s="88"/>
      <c r="B107" s="153"/>
      <c r="C107" s="153"/>
      <c r="D107" s="153"/>
      <c r="E107" s="88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</row>
    <row r="108" ht="15.75" customHeight="1">
      <c r="A108" s="88"/>
      <c r="B108" s="153"/>
      <c r="C108" s="153"/>
      <c r="D108" s="153"/>
      <c r="E108" s="88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</row>
    <row r="109" ht="15.75" customHeight="1">
      <c r="A109" s="88"/>
      <c r="B109" s="153"/>
      <c r="C109" s="153"/>
      <c r="D109" s="153"/>
      <c r="E109" s="88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</row>
    <row r="110" ht="15.75" customHeight="1">
      <c r="A110" s="88"/>
      <c r="B110" s="153"/>
      <c r="C110" s="153"/>
      <c r="D110" s="153"/>
      <c r="E110" s="88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</row>
    <row r="111" ht="15.75" customHeight="1">
      <c r="A111" s="88"/>
      <c r="B111" s="153"/>
      <c r="C111" s="153"/>
      <c r="D111" s="153"/>
      <c r="E111" s="88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</row>
    <row r="112" ht="15.75" customHeight="1">
      <c r="A112" s="88"/>
      <c r="B112" s="153"/>
      <c r="C112" s="153"/>
      <c r="D112" s="153"/>
      <c r="E112" s="88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</row>
    <row r="113" ht="15.75" customHeight="1">
      <c r="A113" s="88"/>
      <c r="B113" s="153"/>
      <c r="C113" s="153"/>
      <c r="D113" s="153"/>
      <c r="E113" s="88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</row>
    <row r="114" ht="15.75" customHeight="1">
      <c r="A114" s="88"/>
      <c r="B114" s="153"/>
      <c r="C114" s="153"/>
      <c r="D114" s="153"/>
      <c r="E114" s="88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</row>
    <row r="115" ht="15.75" customHeight="1">
      <c r="A115" s="88"/>
      <c r="B115" s="153"/>
      <c r="C115" s="153"/>
      <c r="D115" s="153"/>
      <c r="E115" s="88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</row>
    <row r="116" ht="15.75" customHeight="1">
      <c r="A116" s="88"/>
      <c r="B116" s="153"/>
      <c r="C116" s="153"/>
      <c r="D116" s="153"/>
      <c r="E116" s="88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</row>
    <row r="117" ht="15.75" customHeight="1">
      <c r="A117" s="88"/>
      <c r="B117" s="153"/>
      <c r="C117" s="153"/>
      <c r="D117" s="153"/>
      <c r="E117" s="88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</row>
    <row r="118" ht="15.75" customHeight="1">
      <c r="A118" s="88"/>
      <c r="B118" s="153"/>
      <c r="C118" s="153"/>
      <c r="D118" s="153"/>
      <c r="E118" s="88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</row>
    <row r="119" ht="15.75" customHeight="1">
      <c r="A119" s="88"/>
      <c r="B119" s="153"/>
      <c r="C119" s="153"/>
      <c r="D119" s="153"/>
      <c r="E119" s="88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</row>
    <row r="120" ht="15.75" customHeight="1">
      <c r="A120" s="88"/>
      <c r="B120" s="153"/>
      <c r="C120" s="153"/>
      <c r="D120" s="153"/>
      <c r="E120" s="88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</row>
    <row r="121" ht="15.75" customHeight="1">
      <c r="A121" s="88"/>
      <c r="B121" s="153"/>
      <c r="C121" s="153"/>
      <c r="D121" s="153"/>
      <c r="E121" s="88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</row>
    <row r="122" ht="15.75" customHeight="1">
      <c r="A122" s="88"/>
      <c r="B122" s="153"/>
      <c r="C122" s="153"/>
      <c r="D122" s="153"/>
      <c r="E122" s="88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</row>
    <row r="123" ht="15.75" customHeight="1">
      <c r="A123" s="88"/>
      <c r="B123" s="153"/>
      <c r="C123" s="153"/>
      <c r="D123" s="153"/>
      <c r="E123" s="88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</row>
    <row r="124" ht="15.75" customHeight="1">
      <c r="A124" s="88"/>
      <c r="B124" s="153"/>
      <c r="C124" s="153"/>
      <c r="D124" s="153"/>
      <c r="E124" s="88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</row>
    <row r="125" ht="15.75" customHeight="1">
      <c r="A125" s="88"/>
      <c r="B125" s="153"/>
      <c r="C125" s="153"/>
      <c r="D125" s="153"/>
      <c r="E125" s="88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</row>
    <row r="126" ht="15.75" customHeight="1">
      <c r="A126" s="88"/>
      <c r="B126" s="153"/>
      <c r="C126" s="153"/>
      <c r="D126" s="153"/>
      <c r="E126" s="88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</row>
    <row r="127" ht="15.75" customHeight="1">
      <c r="A127" s="88"/>
      <c r="B127" s="153"/>
      <c r="C127" s="153"/>
      <c r="D127" s="153"/>
      <c r="E127" s="88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</row>
    <row r="128" ht="15.75" customHeight="1">
      <c r="A128" s="88"/>
      <c r="B128" s="153"/>
      <c r="C128" s="153"/>
      <c r="D128" s="153"/>
      <c r="E128" s="88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</row>
    <row r="129" ht="15.75" customHeight="1">
      <c r="A129" s="88"/>
      <c r="B129" s="153"/>
      <c r="C129" s="153"/>
      <c r="D129" s="153"/>
      <c r="E129" s="88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</row>
    <row r="130" ht="15.75" customHeight="1">
      <c r="A130" s="88"/>
      <c r="B130" s="153"/>
      <c r="C130" s="153"/>
      <c r="D130" s="153"/>
      <c r="E130" s="88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</row>
    <row r="131" ht="15.75" customHeight="1">
      <c r="A131" s="88"/>
      <c r="B131" s="153"/>
      <c r="C131" s="153"/>
      <c r="D131" s="153"/>
      <c r="E131" s="88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</row>
    <row r="132" ht="15.75" customHeight="1">
      <c r="A132" s="88"/>
      <c r="B132" s="153"/>
      <c r="C132" s="153"/>
      <c r="D132" s="153"/>
      <c r="E132" s="88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</row>
    <row r="133" ht="15.75" customHeight="1">
      <c r="A133" s="88"/>
      <c r="B133" s="153"/>
      <c r="C133" s="153"/>
      <c r="D133" s="153"/>
      <c r="E133" s="88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</row>
    <row r="134" ht="15.75" customHeight="1">
      <c r="A134" s="88"/>
      <c r="B134" s="153"/>
      <c r="C134" s="153"/>
      <c r="D134" s="153"/>
      <c r="E134" s="88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</row>
    <row r="135" ht="15.75" customHeight="1">
      <c r="A135" s="88"/>
      <c r="B135" s="153"/>
      <c r="C135" s="153"/>
      <c r="D135" s="153"/>
      <c r="E135" s="88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</row>
    <row r="136" ht="15.75" customHeight="1">
      <c r="A136" s="88"/>
      <c r="B136" s="153"/>
      <c r="C136" s="153"/>
      <c r="D136" s="153"/>
      <c r="E136" s="88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</row>
    <row r="137" ht="15.75" customHeight="1">
      <c r="A137" s="88"/>
      <c r="B137" s="153"/>
      <c r="C137" s="153"/>
      <c r="D137" s="153"/>
      <c r="E137" s="88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</row>
    <row r="138" ht="15.75" customHeight="1">
      <c r="A138" s="88"/>
      <c r="B138" s="153"/>
      <c r="C138" s="153"/>
      <c r="D138" s="153"/>
      <c r="E138" s="88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</row>
    <row r="139" ht="15.75" customHeight="1">
      <c r="A139" s="88"/>
      <c r="B139" s="153"/>
      <c r="C139" s="153"/>
      <c r="D139" s="153"/>
      <c r="E139" s="88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</row>
    <row r="140" ht="15.75" customHeight="1">
      <c r="A140" s="88"/>
      <c r="B140" s="153"/>
      <c r="C140" s="153"/>
      <c r="D140" s="153"/>
      <c r="E140" s="88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</row>
    <row r="141" ht="15.75" customHeight="1">
      <c r="A141" s="88"/>
      <c r="B141" s="153"/>
      <c r="C141" s="153"/>
      <c r="D141" s="153"/>
      <c r="E141" s="88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</row>
    <row r="142" ht="15.75" customHeight="1">
      <c r="A142" s="88"/>
      <c r="B142" s="153"/>
      <c r="C142" s="153"/>
      <c r="D142" s="153"/>
      <c r="E142" s="88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</row>
    <row r="143" ht="15.75" customHeight="1">
      <c r="A143" s="88"/>
      <c r="B143" s="153"/>
      <c r="C143" s="153"/>
      <c r="D143" s="153"/>
      <c r="E143" s="88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</row>
    <row r="144" ht="15.75" customHeight="1">
      <c r="A144" s="88"/>
      <c r="B144" s="153"/>
      <c r="C144" s="153"/>
      <c r="D144" s="153"/>
      <c r="E144" s="88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</row>
    <row r="145" ht="15.75" customHeight="1">
      <c r="A145" s="88"/>
      <c r="B145" s="153"/>
      <c r="C145" s="153"/>
      <c r="D145" s="153"/>
      <c r="E145" s="88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</row>
    <row r="146" ht="15.75" customHeight="1">
      <c r="A146" s="88"/>
      <c r="B146" s="153"/>
      <c r="C146" s="153"/>
      <c r="D146" s="153"/>
      <c r="E146" s="88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</row>
    <row r="147" ht="15.75" customHeight="1">
      <c r="A147" s="88"/>
      <c r="B147" s="153"/>
      <c r="C147" s="153"/>
      <c r="D147" s="153"/>
      <c r="E147" s="88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</row>
    <row r="148" ht="15.75" customHeight="1">
      <c r="A148" s="88"/>
      <c r="B148" s="153"/>
      <c r="C148" s="153"/>
      <c r="D148" s="153"/>
      <c r="E148" s="88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</row>
    <row r="149" ht="15.75" customHeight="1">
      <c r="A149" s="88"/>
      <c r="B149" s="153"/>
      <c r="C149" s="153"/>
      <c r="D149" s="153"/>
      <c r="E149" s="88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</row>
    <row r="150" ht="15.75" customHeight="1">
      <c r="A150" s="88"/>
      <c r="B150" s="153"/>
      <c r="C150" s="153"/>
      <c r="D150" s="153"/>
      <c r="E150" s="88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</row>
    <row r="151" ht="15.75" customHeight="1">
      <c r="A151" s="88"/>
      <c r="B151" s="153"/>
      <c r="C151" s="153"/>
      <c r="D151" s="153"/>
      <c r="E151" s="88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</row>
    <row r="152" ht="15.75" customHeight="1">
      <c r="A152" s="88"/>
      <c r="B152" s="153"/>
      <c r="C152" s="153"/>
      <c r="D152" s="153"/>
      <c r="E152" s="88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</row>
    <row r="153" ht="15.75" customHeight="1">
      <c r="A153" s="88"/>
      <c r="B153" s="153"/>
      <c r="C153" s="153"/>
      <c r="D153" s="153"/>
      <c r="E153" s="88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</row>
    <row r="154" ht="15.75" customHeight="1">
      <c r="A154" s="88"/>
      <c r="B154" s="153"/>
      <c r="C154" s="153"/>
      <c r="D154" s="153"/>
      <c r="E154" s="88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</row>
    <row r="155" ht="15.75" customHeight="1">
      <c r="A155" s="88"/>
      <c r="B155" s="153"/>
      <c r="C155" s="153"/>
      <c r="D155" s="153"/>
      <c r="E155" s="88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</row>
    <row r="156" ht="15.75" customHeight="1">
      <c r="A156" s="88"/>
      <c r="B156" s="153"/>
      <c r="C156" s="153"/>
      <c r="D156" s="153"/>
      <c r="E156" s="88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</row>
    <row r="157" ht="15.75" customHeight="1">
      <c r="A157" s="88"/>
      <c r="B157" s="153"/>
      <c r="C157" s="153"/>
      <c r="D157" s="153"/>
      <c r="E157" s="88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</row>
    <row r="158" ht="15.75" customHeight="1">
      <c r="A158" s="88"/>
      <c r="B158" s="153"/>
      <c r="C158" s="153"/>
      <c r="D158" s="153"/>
      <c r="E158" s="88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</row>
    <row r="159" ht="15.75" customHeight="1">
      <c r="A159" s="88"/>
      <c r="B159" s="153"/>
      <c r="C159" s="153"/>
      <c r="D159" s="153"/>
      <c r="E159" s="88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</row>
    <row r="160" ht="15.75" customHeight="1">
      <c r="A160" s="88"/>
      <c r="B160" s="153"/>
      <c r="C160" s="153"/>
      <c r="D160" s="153"/>
      <c r="E160" s="88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</row>
    <row r="161" ht="15.75" customHeight="1">
      <c r="A161" s="88"/>
      <c r="B161" s="153"/>
      <c r="C161" s="153"/>
      <c r="D161" s="153"/>
      <c r="E161" s="88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</row>
    <row r="162" ht="15.75" customHeight="1">
      <c r="A162" s="88"/>
      <c r="B162" s="153"/>
      <c r="C162" s="153"/>
      <c r="D162" s="153"/>
      <c r="E162" s="88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</row>
    <row r="163" ht="15.75" customHeight="1">
      <c r="A163" s="88"/>
      <c r="B163" s="153"/>
      <c r="C163" s="153"/>
      <c r="D163" s="153"/>
      <c r="E163" s="88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</row>
    <row r="164" ht="15.75" customHeight="1">
      <c r="A164" s="88"/>
      <c r="B164" s="153"/>
      <c r="C164" s="153"/>
      <c r="D164" s="153"/>
      <c r="E164" s="88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</row>
    <row r="165" ht="15.75" customHeight="1">
      <c r="A165" s="88"/>
      <c r="B165" s="153"/>
      <c r="C165" s="153"/>
      <c r="D165" s="153"/>
      <c r="E165" s="88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</row>
    <row r="166" ht="15.75" customHeight="1">
      <c r="A166" s="88"/>
      <c r="B166" s="153"/>
      <c r="C166" s="153"/>
      <c r="D166" s="153"/>
      <c r="E166" s="88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</row>
    <row r="167" ht="15.75" customHeight="1">
      <c r="A167" s="88"/>
      <c r="B167" s="153"/>
      <c r="C167" s="153"/>
      <c r="D167" s="153"/>
      <c r="E167" s="88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</row>
    <row r="168" ht="15.75" customHeight="1">
      <c r="A168" s="88"/>
      <c r="B168" s="153"/>
      <c r="C168" s="153"/>
      <c r="D168" s="153"/>
      <c r="E168" s="88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</row>
    <row r="169" ht="15.75" customHeight="1">
      <c r="A169" s="88"/>
      <c r="B169" s="153"/>
      <c r="C169" s="153"/>
      <c r="D169" s="153"/>
      <c r="E169" s="88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</row>
    <row r="170" ht="15.75" customHeight="1">
      <c r="A170" s="88"/>
      <c r="B170" s="153"/>
      <c r="C170" s="153"/>
      <c r="D170" s="153"/>
      <c r="E170" s="88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</row>
    <row r="171" ht="15.75" customHeight="1">
      <c r="A171" s="88"/>
      <c r="B171" s="153"/>
      <c r="C171" s="153"/>
      <c r="D171" s="153"/>
      <c r="E171" s="88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</row>
    <row r="172" ht="15.75" customHeight="1">
      <c r="A172" s="88"/>
      <c r="B172" s="153"/>
      <c r="C172" s="153"/>
      <c r="D172" s="153"/>
      <c r="E172" s="88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</row>
    <row r="173" ht="15.75" customHeight="1">
      <c r="A173" s="88"/>
      <c r="B173" s="153"/>
      <c r="C173" s="153"/>
      <c r="D173" s="153"/>
      <c r="E173" s="88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</row>
    <row r="174" ht="15.75" customHeight="1">
      <c r="A174" s="88"/>
      <c r="B174" s="153"/>
      <c r="C174" s="153"/>
      <c r="D174" s="153"/>
      <c r="E174" s="88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</row>
    <row r="175" ht="15.75" customHeight="1">
      <c r="A175" s="88"/>
      <c r="B175" s="153"/>
      <c r="C175" s="153"/>
      <c r="D175" s="153"/>
      <c r="E175" s="88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</row>
    <row r="176" ht="15.75" customHeight="1">
      <c r="A176" s="88"/>
      <c r="B176" s="153"/>
      <c r="C176" s="153"/>
      <c r="D176" s="153"/>
      <c r="E176" s="88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</row>
    <row r="177" ht="15.75" customHeight="1">
      <c r="A177" s="88"/>
      <c r="B177" s="153"/>
      <c r="C177" s="153"/>
      <c r="D177" s="153"/>
      <c r="E177" s="88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</row>
    <row r="178" ht="15.75" customHeight="1">
      <c r="A178" s="88"/>
      <c r="B178" s="153"/>
      <c r="C178" s="153"/>
      <c r="D178" s="153"/>
      <c r="E178" s="88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</row>
    <row r="179" ht="15.75" customHeight="1">
      <c r="A179" s="88"/>
      <c r="B179" s="153"/>
      <c r="C179" s="153"/>
      <c r="D179" s="153"/>
      <c r="E179" s="88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</row>
    <row r="180" ht="15.75" customHeight="1">
      <c r="A180" s="88"/>
      <c r="B180" s="153"/>
      <c r="C180" s="153"/>
      <c r="D180" s="153"/>
      <c r="E180" s="88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</row>
    <row r="181" ht="15.75" customHeight="1">
      <c r="A181" s="88"/>
      <c r="B181" s="153"/>
      <c r="C181" s="153"/>
      <c r="D181" s="153"/>
      <c r="E181" s="88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</row>
    <row r="182" ht="15.75" customHeight="1">
      <c r="A182" s="88"/>
      <c r="B182" s="153"/>
      <c r="C182" s="153"/>
      <c r="D182" s="153"/>
      <c r="E182" s="88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</row>
    <row r="183" ht="15.75" customHeight="1">
      <c r="A183" s="88"/>
      <c r="B183" s="153"/>
      <c r="C183" s="153"/>
      <c r="D183" s="153"/>
      <c r="E183" s="88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</row>
    <row r="184" ht="15.75" customHeight="1">
      <c r="A184" s="88"/>
      <c r="B184" s="153"/>
      <c r="C184" s="153"/>
      <c r="D184" s="153"/>
      <c r="E184" s="88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</row>
    <row r="185" ht="15.75" customHeight="1">
      <c r="A185" s="88"/>
      <c r="B185" s="153"/>
      <c r="C185" s="153"/>
      <c r="D185" s="153"/>
      <c r="E185" s="88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</row>
    <row r="186" ht="15.75" customHeight="1">
      <c r="A186" s="88"/>
      <c r="B186" s="153"/>
      <c r="C186" s="153"/>
      <c r="D186" s="153"/>
      <c r="E186" s="88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</row>
    <row r="187" ht="15.75" customHeight="1">
      <c r="A187" s="88"/>
      <c r="B187" s="153"/>
      <c r="C187" s="153"/>
      <c r="D187" s="153"/>
      <c r="E187" s="88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</row>
    <row r="188" ht="15.75" customHeight="1">
      <c r="A188" s="88"/>
      <c r="B188" s="153"/>
      <c r="C188" s="153"/>
      <c r="D188" s="153"/>
      <c r="E188" s="88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</row>
    <row r="189" ht="15.75" customHeight="1">
      <c r="A189" s="88"/>
      <c r="B189" s="153"/>
      <c r="C189" s="153"/>
      <c r="D189" s="153"/>
      <c r="E189" s="88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</row>
    <row r="190" ht="15.75" customHeight="1">
      <c r="A190" s="88"/>
      <c r="B190" s="153"/>
      <c r="C190" s="153"/>
      <c r="D190" s="153"/>
      <c r="E190" s="88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</row>
    <row r="191" ht="15.75" customHeight="1">
      <c r="A191" s="88"/>
      <c r="B191" s="153"/>
      <c r="C191" s="153"/>
      <c r="D191" s="153"/>
      <c r="E191" s="88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</row>
    <row r="192" ht="15.75" customHeight="1">
      <c r="A192" s="88"/>
      <c r="B192" s="153"/>
      <c r="C192" s="153"/>
      <c r="D192" s="153"/>
      <c r="E192" s="88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</row>
    <row r="193" ht="15.75" customHeight="1">
      <c r="A193" s="88"/>
      <c r="B193" s="153"/>
      <c r="C193" s="153"/>
      <c r="D193" s="153"/>
      <c r="E193" s="88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</row>
    <row r="194" ht="15.75" customHeight="1">
      <c r="A194" s="88"/>
      <c r="B194" s="153"/>
      <c r="C194" s="153"/>
      <c r="D194" s="153"/>
      <c r="E194" s="88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</row>
    <row r="195" ht="15.75" customHeight="1">
      <c r="A195" s="88"/>
      <c r="B195" s="153"/>
      <c r="C195" s="153"/>
      <c r="D195" s="153"/>
      <c r="E195" s="88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</row>
    <row r="196" ht="15.75" customHeight="1">
      <c r="A196" s="88"/>
      <c r="B196" s="153"/>
      <c r="C196" s="153"/>
      <c r="D196" s="153"/>
      <c r="E196" s="88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</row>
    <row r="197" ht="15.75" customHeight="1">
      <c r="A197" s="88"/>
      <c r="B197" s="153"/>
      <c r="C197" s="153"/>
      <c r="D197" s="153"/>
      <c r="E197" s="88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</row>
    <row r="198" ht="15.75" customHeight="1">
      <c r="A198" s="88"/>
      <c r="B198" s="153"/>
      <c r="C198" s="153"/>
      <c r="D198" s="153"/>
      <c r="E198" s="88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</row>
    <row r="199" ht="15.75" customHeight="1">
      <c r="A199" s="88"/>
      <c r="B199" s="153"/>
      <c r="C199" s="153"/>
      <c r="D199" s="153"/>
      <c r="E199" s="88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</row>
    <row r="200" ht="15.75" customHeight="1">
      <c r="A200" s="88"/>
      <c r="B200" s="153"/>
      <c r="C200" s="153"/>
      <c r="D200" s="153"/>
      <c r="E200" s="88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</row>
    <row r="201" ht="15.75" customHeight="1">
      <c r="A201" s="88"/>
      <c r="B201" s="153"/>
      <c r="C201" s="153"/>
      <c r="D201" s="153"/>
      <c r="E201" s="88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</row>
    <row r="202" ht="15.75" customHeight="1">
      <c r="A202" s="88"/>
      <c r="B202" s="153"/>
      <c r="C202" s="153"/>
      <c r="D202" s="153"/>
      <c r="E202" s="88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</row>
    <row r="203" ht="15.75" customHeight="1">
      <c r="A203" s="88"/>
      <c r="B203" s="153"/>
      <c r="C203" s="153"/>
      <c r="D203" s="153"/>
      <c r="E203" s="88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</row>
    <row r="204" ht="15.75" customHeight="1">
      <c r="A204" s="88"/>
      <c r="B204" s="153"/>
      <c r="C204" s="153"/>
      <c r="D204" s="153"/>
      <c r="E204" s="88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</row>
    <row r="205" ht="15.75" customHeight="1">
      <c r="A205" s="88"/>
      <c r="B205" s="153"/>
      <c r="C205" s="153"/>
      <c r="D205" s="153"/>
      <c r="E205" s="88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</row>
    <row r="206" ht="15.75" customHeight="1">
      <c r="A206" s="88"/>
      <c r="B206" s="153"/>
      <c r="C206" s="153"/>
      <c r="D206" s="153"/>
      <c r="E206" s="88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</row>
    <row r="207" ht="15.75" customHeight="1">
      <c r="A207" s="88"/>
      <c r="B207" s="153"/>
      <c r="C207" s="153"/>
      <c r="D207" s="153"/>
      <c r="E207" s="88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</row>
    <row r="208" ht="15.75" customHeight="1">
      <c r="A208" s="88"/>
      <c r="B208" s="153"/>
      <c r="C208" s="153"/>
      <c r="D208" s="153"/>
      <c r="E208" s="88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</row>
    <row r="209" ht="15.75" customHeight="1">
      <c r="A209" s="88"/>
      <c r="B209" s="153"/>
      <c r="C209" s="153"/>
      <c r="D209" s="153"/>
      <c r="E209" s="88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</row>
    <row r="210" ht="15.75" customHeight="1">
      <c r="A210" s="88"/>
      <c r="B210" s="153"/>
      <c r="C210" s="153"/>
      <c r="D210" s="153"/>
      <c r="E210" s="88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</row>
    <row r="211" ht="15.75" customHeight="1">
      <c r="A211" s="88"/>
      <c r="B211" s="153"/>
      <c r="C211" s="153"/>
      <c r="D211" s="153"/>
      <c r="E211" s="88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</row>
    <row r="212" ht="15.75" customHeight="1">
      <c r="A212" s="88"/>
      <c r="B212" s="153"/>
      <c r="C212" s="153"/>
      <c r="D212" s="153"/>
      <c r="E212" s="88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</row>
    <row r="213" ht="15.75" customHeight="1">
      <c r="A213" s="88"/>
      <c r="B213" s="153"/>
      <c r="C213" s="153"/>
      <c r="D213" s="153"/>
      <c r="E213" s="88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</row>
    <row r="214" ht="15.75" customHeight="1">
      <c r="A214" s="88"/>
      <c r="B214" s="153"/>
      <c r="C214" s="153"/>
      <c r="D214" s="153"/>
      <c r="E214" s="88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</row>
    <row r="215" ht="15.75" customHeight="1">
      <c r="A215" s="88"/>
      <c r="B215" s="153"/>
      <c r="C215" s="153"/>
      <c r="D215" s="153"/>
      <c r="E215" s="88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</row>
    <row r="216" ht="15.75" customHeight="1">
      <c r="A216" s="88"/>
      <c r="B216" s="153"/>
      <c r="C216" s="153"/>
      <c r="D216" s="153"/>
      <c r="E216" s="88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</row>
    <row r="217" ht="15.75" customHeight="1">
      <c r="A217" s="88"/>
      <c r="B217" s="153"/>
      <c r="C217" s="153"/>
      <c r="D217" s="153"/>
      <c r="E217" s="88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</row>
    <row r="218" ht="15.75" customHeight="1">
      <c r="A218" s="88"/>
      <c r="B218" s="153"/>
      <c r="C218" s="153"/>
      <c r="D218" s="153"/>
      <c r="E218" s="88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</row>
    <row r="219" ht="15.75" customHeight="1">
      <c r="A219" s="88"/>
      <c r="B219" s="153"/>
      <c r="C219" s="153"/>
      <c r="D219" s="153"/>
      <c r="E219" s="88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</row>
    <row r="220" ht="15.75" customHeight="1">
      <c r="A220" s="88"/>
      <c r="B220" s="153"/>
      <c r="C220" s="153"/>
      <c r="D220" s="153"/>
      <c r="E220" s="88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