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  1" sheetId="1" r:id="rId4"/>
    <sheet state="visible" name="Technology  2" sheetId="2" r:id="rId5"/>
    <sheet state="visible" name="Finance  1" sheetId="4" r:id="rId6"/>
    <sheet state="visible" name="Finance  2" sheetId="5" r:id="rId7"/>
  </sheets>
  <definedNames/>
  <calcPr/>
</workbook>
</file>

<file path=xl/sharedStrings.xml><?xml version="1.0" encoding="utf-8"?>
<sst xmlns="http://schemas.openxmlformats.org/spreadsheetml/2006/main" count="36" uniqueCount="9">
  <si>
    <t>Low</t>
  </si>
  <si>
    <t>High</t>
  </si>
  <si>
    <t>Differential Input</t>
  </si>
  <si>
    <t>Waves</t>
  </si>
  <si>
    <t>Eigen Curve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</si>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</sst>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readingOrder="0" vertical="bottom"/>
    </xf>
    <xf borderId="2" fillId="2" fontId="2" numFmtId="4" xfId="0" applyAlignment="1" applyBorder="1" applyFont="1" applyNumberFormat="1">
      <alignment horizontal="left" readingOrder="0" vertical="bottom"/>
    </xf>
    <xf borderId="2" fillId="2" fontId="2" numFmtId="4" xfId="0" applyAlignment="1" applyBorder="1" applyFont="1" applyNumberFormat="1">
      <alignment horizontal="left" vertical="bottom"/>
    </xf>
    <xf borderId="2" fillId="2" fontId="1" numFmtId="4" xfId="0" applyAlignment="1" applyBorder="1" applyFont="1" applyNumberFormat="1">
      <alignment horizontal="left" vertical="bottom"/>
    </xf>
    <xf borderId="2" fillId="0" fontId="1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readingOrder="0" vertical="bottom"/>
    </xf>
    <xf borderId="4" fillId="2" fontId="2" numFmtId="164" xfId="0" applyAlignment="1" applyBorder="1" applyFont="1" applyNumberFormat="1">
      <alignment horizontal="left" readingOrder="0"/>
    </xf>
    <xf borderId="5" fillId="2" fontId="1" numFmtId="4" xfId="0" applyAlignment="1" applyBorder="1" applyFont="1" applyNumberFormat="1">
      <alignment horizontal="left" readingOrder="0" vertical="bottom"/>
    </xf>
    <xf borderId="2" fillId="2" fontId="2" numFmtId="3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1" fillId="2" fontId="1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3" fillId="2" fontId="1" numFmtId="4" xfId="0" applyAlignment="1" applyBorder="1" applyFont="1" applyNumberFormat="1">
      <alignment horizontal="left" vertical="bottom"/>
    </xf>
    <xf borderId="9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vertical="bottom"/>
    </xf>
    <xf borderId="3" fillId="0" fontId="1" numFmtId="4" xfId="0" applyAlignment="1" applyBorder="1" applyFont="1" applyNumberFormat="1">
      <alignment horizontal="left" vertical="bottom"/>
    </xf>
    <xf borderId="4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8" fillId="2" fontId="2" numFmtId="3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11" fillId="2" fontId="2" numFmtId="4" xfId="0" applyAlignment="1" applyBorder="1" applyFont="1" applyNumberFormat="1">
      <alignment horizontal="left" vertical="bottom"/>
    </xf>
    <xf borderId="12" fillId="2" fontId="2" numFmtId="4" xfId="0" applyAlignment="1" applyBorder="1" applyFont="1" applyNumberFormat="1">
      <alignment horizontal="left" vertical="bottom"/>
    </xf>
    <xf borderId="2" fillId="2" fontId="1" numFmtId="4" xfId="0" applyAlignment="1" applyBorder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/>
      <c r="B2" s="6">
        <v>-7760306.0</v>
      </c>
      <c r="C2" s="7">
        <v>5741.0</v>
      </c>
      <c r="D2" s="4">
        <f>C2-B2</f>
        <v>7766047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/>
      <c r="B4" s="4" t="s">
        <v>3</v>
      </c>
      <c r="C4" s="8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9">
        <v>1.0</v>
      </c>
      <c r="C5" s="10">
        <f>D2/C10</f>
        <v>0.9902581275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9">
        <v>2.0</v>
      </c>
      <c r="C6" s="11">
        <f>C5/C10</f>
        <v>0.000000126269022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9">
        <v>3.0</v>
      </c>
      <c r="C7" s="11">
        <f>C6/C10</f>
        <v>0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9">
        <v>4.0</v>
      </c>
      <c r="C8" s="11">
        <f>C7/C10</f>
        <v>0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9">
        <v>5.0</v>
      </c>
      <c r="C9" s="11">
        <f>C8/C10</f>
        <v>0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4" t="s">
        <v>5</v>
      </c>
      <c r="C10" s="12">
        <f>(D2*(11/10)^(0.1027134244409*(10000/10000)))</f>
        <v>7842447.12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3" t="s">
        <v>6</v>
      </c>
      <c r="C11" s="13">
        <f>C8/C10</f>
        <v>0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>
        <f>SUM(C5:C9)+D2</f>
        <v>7766047.99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/>
      <c r="B14" s="13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/>
      <c r="B15" s="17">
        <f>C12</f>
        <v>7766047.99</v>
      </c>
      <c r="C15" s="18">
        <f>(((5/1.14)/B15))</f>
        <v>0.0000005647615</v>
      </c>
      <c r="D15" s="15">
        <f>(((5/1.4)/C15))</f>
        <v>6323781.935</v>
      </c>
      <c r="E15" s="19">
        <f>(((5/4.1)/D15))</f>
        <v>0.0000001928453903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/>
      <c r="B16" s="12">
        <f>E16+E15</f>
        <v>6368159.352</v>
      </c>
      <c r="C16" s="18">
        <f>((B15/(5/1.14)))</f>
        <v>1770658.942</v>
      </c>
      <c r="D16" s="15">
        <f>((B15/(5/1.4)))</f>
        <v>2174493.437</v>
      </c>
      <c r="E16" s="21">
        <f>((B15/(5/4.1)))</f>
        <v>6368159.352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3">
        <f>'Technology  1'!D15</f>
        <v>6323781.935</v>
      </c>
      <c r="C2" s="3">
        <f>'Technology  1'!E15</f>
        <v>0.0000001928453903</v>
      </c>
      <c r="D2" s="4">
        <f>C2-B2</f>
        <v>-6323781.935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1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15" t="s">
        <v>3</v>
      </c>
      <c r="C4" s="8" t="s">
        <v>4</v>
      </c>
      <c r="D4" s="1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23">
        <v>1.0</v>
      </c>
      <c r="C5" s="10">
        <f>D2/C10</f>
        <v>0.9902581275</v>
      </c>
      <c r="D5" s="16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23">
        <v>2.0</v>
      </c>
      <c r="C6" s="11">
        <f>C5/C10</f>
        <v>-0.0000001550672002</v>
      </c>
      <c r="D6" s="16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23">
        <v>3.0</v>
      </c>
      <c r="C7" s="11">
        <f>C6/C10</f>
        <v>0</v>
      </c>
      <c r="D7" s="16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23">
        <v>4.0</v>
      </c>
      <c r="C8" s="11">
        <f>C7/C10</f>
        <v>0</v>
      </c>
      <c r="D8" s="16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23">
        <v>5.0</v>
      </c>
      <c r="C9" s="11">
        <f>C8/C10</f>
        <v>0</v>
      </c>
      <c r="D9" s="16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15" t="s">
        <v>5</v>
      </c>
      <c r="C10" s="12">
        <f>(D2*(11/10)^(0.1027134244409*(10000/10000)))</f>
        <v>-6385993.469</v>
      </c>
      <c r="D10" s="16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24" t="s">
        <v>6</v>
      </c>
      <c r="C11" s="13">
        <f>C8/C10</f>
        <v>0</v>
      </c>
      <c r="D11" s="16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>
        <f>SUM(C5:C9)+D2</f>
        <v>-6323780.945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/>
      <c r="B14" s="25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/>
      <c r="B15" s="26">
        <f>C12</f>
        <v>-6323780.945</v>
      </c>
      <c r="C15" s="18">
        <f>(((5/1.14)/B15))</f>
        <v>-0.000000693566863</v>
      </c>
      <c r="D15" s="15">
        <f>(((5/1.4)/C15))</f>
        <v>-5149364.484</v>
      </c>
      <c r="E15" s="19">
        <f>(((5/4.1)/D15))</f>
        <v>-0.0000002368277093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/>
      <c r="B16" s="27">
        <f>E16+E15</f>
        <v>-5185500.375</v>
      </c>
      <c r="C16" s="18">
        <f>((B15/(5/1.14)))</f>
        <v>-1441822.055</v>
      </c>
      <c r="D16" s="15">
        <f>((B15/(5/1.4)))</f>
        <v>-1770658.665</v>
      </c>
      <c r="E16" s="21">
        <f>((B15/(5/4.1)))</f>
        <v>-5185500.375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2">
        <f>'Technology  2'!E15</f>
        <v>-0.0000002368277093</v>
      </c>
      <c r="C2" s="2">
        <f>(-1.56+1.93)</f>
        <v>0.37</v>
      </c>
      <c r="D2" s="28">
        <f>C2-B2</f>
        <v>0.3700002368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4" t="s">
        <v>3</v>
      </c>
      <c r="C4" s="8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9">
        <v>1.0</v>
      </c>
      <c r="C5" s="10">
        <f>D2/C10</f>
        <v>0.9902581275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9">
        <v>2.0</v>
      </c>
      <c r="C6" s="11">
        <f>C5/C10</f>
        <v>2.650298734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9">
        <v>3.0</v>
      </c>
      <c r="C7" s="11">
        <f>C6/C10</f>
        <v>7.093184275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9">
        <v>4.0</v>
      </c>
      <c r="C8" s="11">
        <f>C7/C10</f>
        <v>18.98399698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9">
        <v>5.0</v>
      </c>
      <c r="C9" s="11">
        <f>C8/C10</f>
        <v>50.80823046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4" t="s">
        <v>5</v>
      </c>
      <c r="C10" s="12">
        <f>(D2*(11/10)^(0.1027134244409*(10000/10000)))</f>
        <v>0.3736401919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3" t="s">
        <v>6</v>
      </c>
      <c r="C11" s="13">
        <f>C8/C10</f>
        <v>50.80823046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>
        <f>SUM(C5:C9)+D2</f>
        <v>80.89596881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/>
      <c r="B14" s="13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/>
      <c r="B15" s="17">
        <f>C12</f>
        <v>80.89596881</v>
      </c>
      <c r="C15" s="18">
        <f>(((5/1.14)/B15))</f>
        <v>0.05421734824</v>
      </c>
      <c r="D15" s="15">
        <f>(((5/1.4)/C15))</f>
        <v>65.87243174</v>
      </c>
      <c r="E15" s="19">
        <f>(((5/4.1)/D15))</f>
        <v>0.01851324086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/>
      <c r="B16" s="12">
        <f>E16+E15</f>
        <v>66.35320766</v>
      </c>
      <c r="C16" s="18">
        <f>((B15/(5/1.14)))</f>
        <v>18.44428089</v>
      </c>
      <c r="D16" s="15">
        <f>((B15/(5/1.4)))</f>
        <v>22.65087127</v>
      </c>
      <c r="E16" s="21">
        <f>((B15/(5/4.1)))</f>
        <v>66.33469442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/>
      <c r="B2" s="3">
        <f>'Finance  1'!E15</f>
        <v>0.01851324086</v>
      </c>
      <c r="C2" s="3">
        <f>'Finance  1'!E16</f>
        <v>66.33469442</v>
      </c>
      <c r="D2" s="4">
        <f>C2-B2</f>
        <v>66.31618118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/>
      <c r="B3" s="4"/>
      <c r="C3" s="1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/>
      <c r="B4" s="15" t="s">
        <v>3</v>
      </c>
      <c r="C4" s="8" t="s">
        <v>4</v>
      </c>
      <c r="D4" s="16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/>
      <c r="B5" s="23">
        <v>1.0</v>
      </c>
      <c r="C5" s="10">
        <f>D2/C10</f>
        <v>0.9902581275</v>
      </c>
      <c r="D5" s="16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/>
      <c r="B6" s="23">
        <v>2.0</v>
      </c>
      <c r="C6" s="11">
        <f>C5/C10</f>
        <v>0.01478690633</v>
      </c>
      <c r="D6" s="16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/>
      <c r="B7" s="23">
        <v>3.0</v>
      </c>
      <c r="C7" s="11">
        <f>C6/C10</f>
        <v>0.0002208036396</v>
      </c>
      <c r="D7" s="16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/>
      <c r="B8" s="23">
        <v>4.0</v>
      </c>
      <c r="C8" s="11">
        <f>C7/C10</f>
        <v>0.000003297122887</v>
      </c>
      <c r="D8" s="16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/>
      <c r="B9" s="23">
        <v>5.0</v>
      </c>
      <c r="C9" s="11">
        <f>C8/C10</f>
        <v>0.00000004923387744</v>
      </c>
      <c r="D9" s="16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/>
      <c r="B10" s="15" t="s">
        <v>5</v>
      </c>
      <c r="C10" s="12">
        <f>(D2*(11/10)^(0.1027134244409*(10000/10000)))</f>
        <v>66.96858055</v>
      </c>
      <c r="D10" s="16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/>
      <c r="B11" s="24" t="s">
        <v>6</v>
      </c>
      <c r="C11" s="13">
        <f>C8/C10</f>
        <v>0.00000004923387744</v>
      </c>
      <c r="D11" s="16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/>
      <c r="B12" s="3" t="s">
        <v>7</v>
      </c>
      <c r="C12" s="3">
        <f>SUM(C5:C9)+D2</f>
        <v>67.32145037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/>
      <c r="B13" s="14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/>
      <c r="B14" s="25" t="s">
        <v>8</v>
      </c>
      <c r="C14" s="16"/>
      <c r="D14" s="4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/>
      <c r="B15" s="26">
        <f>C12</f>
        <v>67.32145037</v>
      </c>
      <c r="C15" s="18">
        <f>(((5/1.14)/B15))</f>
        <v>0.06514959034</v>
      </c>
      <c r="D15" s="15">
        <f>(((5/1.4)/C15))</f>
        <v>54.8188953</v>
      </c>
      <c r="E15" s="19">
        <f>(((5/4.1)/D15))</f>
        <v>0.02224620158</v>
      </c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/>
      <c r="B16" s="27">
        <f>E16+E15</f>
        <v>55.2258355</v>
      </c>
      <c r="C16" s="18">
        <f>((B15/(5/1.14)))</f>
        <v>15.34929068</v>
      </c>
      <c r="D16" s="15">
        <f>((B15/(5/1.4)))</f>
        <v>18.8500061</v>
      </c>
      <c r="E16" s="21">
        <f>((B15/(5/4.1)))</f>
        <v>55.2035893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22"/>
      <c r="C17" s="4"/>
      <c r="D17" s="4"/>
      <c r="E17" s="2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