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fhla/coursera/stat512_hw/"/>
    </mc:Choice>
  </mc:AlternateContent>
  <xr:revisionPtr revIDLastSave="0" documentId="13_ncr:1_{11EAABF5-7C7D-5A4F-A4B7-86E4A04E2C48}" xr6:coauthVersionLast="47" xr6:coauthVersionMax="47" xr10:uidLastSave="{00000000-0000-0000-0000-000000000000}"/>
  <bookViews>
    <workbookView xWindow="0" yWindow="760" windowWidth="30240" windowHeight="17080" xr2:uid="{07C77F40-75D0-B84E-ADF9-D3B76DF1F512}"/>
  </bookViews>
  <sheets>
    <sheet name="q1_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B20" i="1"/>
  <c r="B18" i="1"/>
  <c r="B22" i="1" s="1"/>
  <c r="B8" i="1"/>
  <c r="F2" i="1" s="1"/>
  <c r="B10" i="1" l="1"/>
  <c r="E10" i="1"/>
  <c r="D10" i="1"/>
  <c r="C10" i="1"/>
  <c r="H4" i="1"/>
  <c r="H3" i="1"/>
  <c r="I5" i="1"/>
  <c r="I4" i="1"/>
  <c r="I3" i="1"/>
  <c r="G4" i="1"/>
  <c r="F5" i="1"/>
  <c r="H5" i="1"/>
  <c r="F4" i="1"/>
  <c r="F3" i="1"/>
  <c r="F6" i="1" s="1"/>
  <c r="I2" i="1"/>
  <c r="H2" i="1"/>
  <c r="G2" i="1"/>
  <c r="G5" i="1"/>
  <c r="G3" i="1"/>
  <c r="G6" i="1" l="1"/>
  <c r="I6" i="1"/>
  <c r="B11" i="1"/>
  <c r="C18" i="1" s="1"/>
  <c r="H6" i="1"/>
  <c r="B9" i="1" s="1"/>
  <c r="B13" i="1" s="1"/>
  <c r="C20" i="1" s="1"/>
  <c r="D20" i="1" s="1"/>
  <c r="D18" i="1" l="1"/>
  <c r="E18" i="1" s="1"/>
  <c r="C22" i="1"/>
</calcChain>
</file>

<file path=xl/sharedStrings.xml><?xml version="1.0" encoding="utf-8"?>
<sst xmlns="http://schemas.openxmlformats.org/spreadsheetml/2006/main" count="24" uniqueCount="23">
  <si>
    <t>Replicate</t>
  </si>
  <si>
    <t>Mean</t>
  </si>
  <si>
    <t>mu</t>
  </si>
  <si>
    <t>mean(c(7.4,	39.2,	67.4,	91.9))</t>
  </si>
  <si>
    <t>SS_TOTAL</t>
  </si>
  <si>
    <t>ss_0</t>
  </si>
  <si>
    <t>ss_1</t>
  </si>
  <si>
    <t>ss_2</t>
  </si>
  <si>
    <t>ss_3</t>
  </si>
  <si>
    <t>SS_treatment</t>
  </si>
  <si>
    <t>SS_error</t>
  </si>
  <si>
    <t>ANOVA Table for the Predator-Prey Data</t>
  </si>
  <si>
    <t>Source of</t>
  </si>
  <si>
    <t>Variation</t>
  </si>
  <si>
    <t>Degrees of</t>
  </si>
  <si>
    <t>Freedom</t>
  </si>
  <si>
    <t>Sum of</t>
  </si>
  <si>
    <t>Squares</t>
  </si>
  <si>
    <t>Square</t>
  </si>
  <si>
    <t>F</t>
  </si>
  <si>
    <t>Treatments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</si>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</sst>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8"/>
      <name val="Aptos Narrow"/>
      <family val="2"/>
      <scheme val="minor"/>
    </font>
    <font>
      <i/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EE18-0BCA-124D-BF01-F671F63B2DF0}">
  <dimension ref="A1:J22"/>
  <sheetViews>
    <sheetView tabSelected="1" topLeftCell="A5" zoomScale="200" workbookViewId="0">
      <selection activeCell="E13" sqref="E13"/>
    </sheetView>
  </sheetViews>
  <sheetFormatPr baseColWidth="10" defaultRowHeight="16"/>
  <sheetData>
    <row r="1" spans="1:10" ht="17" thickBot="1">
      <c r="A1" s="1" t="s">
        <v>0</v>
      </c>
      <c r="B1" s="1">
        <v>0</v>
      </c>
      <c r="C1" s="1">
        <v>50</v>
      </c>
      <c r="D1" s="1">
        <v>100</v>
      </c>
      <c r="E1" s="1">
        <v>200</v>
      </c>
      <c r="F1" t="s">
        <v>5</v>
      </c>
      <c r="G1" t="s">
        <v>6</v>
      </c>
      <c r="H1" t="s">
        <v>7</v>
      </c>
      <c r="I1" t="s">
        <v>8</v>
      </c>
    </row>
    <row r="2" spans="1:10">
      <c r="A2" s="2">
        <v>1</v>
      </c>
      <c r="B2" s="2">
        <v>2.4</v>
      </c>
      <c r="C2" s="2">
        <v>40.9</v>
      </c>
      <c r="D2" s="2">
        <v>70.5</v>
      </c>
      <c r="E2" s="2">
        <v>127.2</v>
      </c>
      <c r="F2">
        <f>(B2-$B$8)^2</f>
        <v>2408.3556250000001</v>
      </c>
      <c r="G2">
        <f t="shared" ref="G2:I5" si="0">(C2-$B$8)^2</f>
        <v>111.83062500000005</v>
      </c>
      <c r="H2">
        <f t="shared" si="0"/>
        <v>361.95062499999995</v>
      </c>
      <c r="I2">
        <f t="shared" si="0"/>
        <v>5734.2756249999993</v>
      </c>
    </row>
    <row r="3" spans="1:10">
      <c r="A3" s="2">
        <v>2</v>
      </c>
      <c r="B3" s="2">
        <v>10.6</v>
      </c>
      <c r="C3" s="2">
        <v>47.7</v>
      </c>
      <c r="D3" s="2">
        <v>96.7</v>
      </c>
      <c r="E3" s="2">
        <v>134</v>
      </c>
      <c r="F3">
        <f t="shared" ref="F3:F5" si="1">(B3-$B$8)^2</f>
        <v>1670.765625</v>
      </c>
      <c r="G3">
        <f t="shared" si="0"/>
        <v>14.250624999999989</v>
      </c>
      <c r="H3">
        <f t="shared" si="0"/>
        <v>2045.3006250000001</v>
      </c>
      <c r="I3">
        <f t="shared" si="0"/>
        <v>6810.3756250000006</v>
      </c>
    </row>
    <row r="4" spans="1:10">
      <c r="A4" s="2">
        <v>3</v>
      </c>
      <c r="B4" s="2">
        <v>12</v>
      </c>
      <c r="C4" s="2">
        <v>31.9</v>
      </c>
      <c r="D4" s="2">
        <v>26.4</v>
      </c>
      <c r="E4" s="2">
        <v>28.1</v>
      </c>
      <c r="F4">
        <f t="shared" si="1"/>
        <v>1558.2756250000002</v>
      </c>
      <c r="G4">
        <f t="shared" si="0"/>
        <v>383.18062500000013</v>
      </c>
      <c r="H4">
        <f t="shared" si="0"/>
        <v>628.75562500000012</v>
      </c>
      <c r="I4">
        <f t="shared" si="0"/>
        <v>546.390625</v>
      </c>
    </row>
    <row r="5" spans="1:10" ht="17" thickBot="1">
      <c r="A5" s="1">
        <v>4</v>
      </c>
      <c r="B5" s="1">
        <v>4.5999999999999996</v>
      </c>
      <c r="C5" s="1">
        <v>36.299999999999997</v>
      </c>
      <c r="D5" s="1">
        <v>76</v>
      </c>
      <c r="E5" s="1">
        <v>78.3</v>
      </c>
      <c r="F5">
        <f t="shared" si="1"/>
        <v>2197.265625</v>
      </c>
      <c r="G5">
        <f t="shared" si="0"/>
        <v>230.28062500000013</v>
      </c>
      <c r="H5">
        <f t="shared" si="0"/>
        <v>601.47562499999992</v>
      </c>
      <c r="I5">
        <f t="shared" si="0"/>
        <v>719.58062499999983</v>
      </c>
    </row>
    <row r="6" spans="1:10" ht="17" thickBot="1">
      <c r="A6" s="1" t="s">
        <v>1</v>
      </c>
      <c r="B6" s="1">
        <v>7.4</v>
      </c>
      <c r="C6" s="1">
        <v>39.200000000000003</v>
      </c>
      <c r="D6" s="1">
        <v>67.400000000000006</v>
      </c>
      <c r="E6" s="1">
        <v>91.9</v>
      </c>
      <c r="F6">
        <f>SUM(F2:F5)</f>
        <v>7834.6625000000004</v>
      </c>
      <c r="G6">
        <f t="shared" ref="G6:I6" si="2">SUM(G2:G5)</f>
        <v>739.54250000000025</v>
      </c>
      <c r="H6">
        <f t="shared" si="2"/>
        <v>3637.4825000000005</v>
      </c>
      <c r="I6">
        <f t="shared" si="2"/>
        <v>13810.622499999999</v>
      </c>
    </row>
    <row r="8" spans="1:10">
      <c r="A8" t="s">
        <v>2</v>
      </c>
      <c r="B8">
        <f>AVERAGE(B6:E6)</f>
        <v>51.475000000000001</v>
      </c>
      <c r="C8" t="s">
        <v>3</v>
      </c>
    </row>
    <row r="9" spans="1:10">
      <c r="A9" t="s">
        <v>4</v>
      </c>
      <c r="B9">
        <f>SUM(F6:I6)</f>
        <v>26022.309999999998</v>
      </c>
    </row>
    <row r="10" spans="1:10" ht="17" thickBot="1">
      <c r="B10">
        <f>4*(B6-$B$8)^2</f>
        <v>7770.4225000000006</v>
      </c>
      <c r="C10">
        <f t="shared" ref="C10:E10" si="3">4*(C6-$B$8)^2</f>
        <v>602.70249999999987</v>
      </c>
      <c r="D10">
        <f t="shared" si="3"/>
        <v>1014.4225000000006</v>
      </c>
      <c r="E10">
        <f t="shared" si="3"/>
        <v>6536.7225000000017</v>
      </c>
      <c r="G10" s="2"/>
      <c r="H10" s="2"/>
      <c r="I10" s="2"/>
      <c r="J10" s="1"/>
    </row>
    <row r="11" spans="1:10" ht="17" thickBot="1">
      <c r="A11" t="s">
        <v>9</v>
      </c>
      <c r="B11">
        <f>SUM(B10:E10)</f>
        <v>15924.270000000002</v>
      </c>
      <c r="G11" s="2"/>
      <c r="H11" s="2"/>
      <c r="I11" s="2"/>
      <c r="J11" s="1"/>
    </row>
    <row r="12" spans="1:10" ht="17" thickBot="1">
      <c r="G12" s="2"/>
      <c r="H12" s="2"/>
      <c r="I12" s="2"/>
      <c r="J12" s="1"/>
    </row>
    <row r="13" spans="1:10" ht="17" thickBot="1">
      <c r="A13" t="s">
        <v>10</v>
      </c>
      <c r="B13">
        <f>B9-B11</f>
        <v>10098.039999999995</v>
      </c>
      <c r="G13" s="2"/>
      <c r="H13" s="2"/>
      <c r="I13" s="2"/>
      <c r="J13" s="1"/>
    </row>
    <row r="15" spans="1:10">
      <c r="A15" s="3" t="s">
        <v>11</v>
      </c>
    </row>
    <row r="16" spans="1:10">
      <c r="A16" s="3" t="s">
        <v>12</v>
      </c>
      <c r="B16" s="3" t="s">
        <v>14</v>
      </c>
      <c r="C16" s="3" t="s">
        <v>16</v>
      </c>
      <c r="D16" s="3" t="s">
        <v>1</v>
      </c>
      <c r="E16" s="3" t="s">
        <v>19</v>
      </c>
    </row>
    <row r="17" spans="1:9">
      <c r="A17" s="3" t="s">
        <v>13</v>
      </c>
      <c r="B17" s="3" t="s">
        <v>15</v>
      </c>
      <c r="C17" s="3" t="s">
        <v>17</v>
      </c>
      <c r="D17" s="3" t="s">
        <v>18</v>
      </c>
    </row>
    <row r="18" spans="1:9">
      <c r="A18" s="3" t="s">
        <v>20</v>
      </c>
      <c r="B18">
        <f>4-1</f>
        <v>3</v>
      </c>
      <c r="C18">
        <f>B11</f>
        <v>15924.270000000002</v>
      </c>
      <c r="D18">
        <f>C18/B18</f>
        <v>5308.0900000000011</v>
      </c>
      <c r="E18">
        <f>D18/D20</f>
        <v>6.3078656848259698</v>
      </c>
      <c r="G18" s="3">
        <v>612208.5</v>
      </c>
      <c r="H18" s="3">
        <v>80865.75</v>
      </c>
      <c r="I18" s="3">
        <v>306104.25</v>
      </c>
    </row>
    <row r="19" spans="1:9">
      <c r="G19" s="3">
        <v>306104.25</v>
      </c>
      <c r="H19" s="3">
        <v>8985.08</v>
      </c>
      <c r="I19" s="3">
        <v>8985.08</v>
      </c>
    </row>
    <row r="20" spans="1:9">
      <c r="A20" s="3" t="s">
        <v>21</v>
      </c>
      <c r="B20">
        <f>16-4</f>
        <v>12</v>
      </c>
      <c r="C20">
        <f>B13</f>
        <v>10098.039999999995</v>
      </c>
      <c r="D20">
        <f>C20/B20</f>
        <v>841.50333333333299</v>
      </c>
      <c r="G20">
        <f>G18/G19</f>
        <v>2</v>
      </c>
      <c r="H20">
        <f>H18/H19</f>
        <v>9.0000033388684351</v>
      </c>
      <c r="I20">
        <f>I18/I19</f>
        <v>34.068060607139834</v>
      </c>
    </row>
    <row r="22" spans="1:9">
      <c r="A22" s="3" t="s">
        <v>22</v>
      </c>
      <c r="B22">
        <f>B18+B20</f>
        <v>15</v>
      </c>
      <c r="C22">
        <f>C18+C20</f>
        <v>26022.309999999998</v>
      </c>
    </row>
  </sheetData>
  <phoneticPr fontId="2" type="noConversion"/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Hu</dc:creator>
  <cp:lastModifiedBy>Yang Hu</cp:lastModifiedBy>
  <dcterms:created xsi:type="dcterms:W3CDTF">2025-09-12T20:57:44Z</dcterms:created>
  <dcterms:modified xsi:type="dcterms:W3CDTF">2025-09-17T19:43:59Z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2025-09-12T21:01:25Z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10e371c8-1ed6-46de-acd4-484597a2d244</vt:lpwstr>
  </property>
  <property fmtid="{D5CDD505-2E9C-101B-9397-08002B2CF9AE}" pid="8" name="MSIP_Label_2c76c141-ac86-40e5-abf2-c6f60e474cee_ContentBits">
    <vt:lpwstr>2</vt:lpwstr>
  </property>
  <property fmtid="{D5CDD505-2E9C-101B-9397-08002B2CF9AE}" pid="9" name="MSIP_Label_2c76c141-ac86-40e5-abf2-c6f60e474cee_Tag">
    <vt:lpwstr>50, 3, 0, 1</vt:lpwstr>
  </property>
</Properties>
</file>