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ython_works\echoss_fileformat\tests\test_data\"/>
    </mc:Choice>
  </mc:AlternateContent>
  <xr:revisionPtr revIDLastSave="0" documentId="13_ncr:1_{6759AC2A-8D4F-4895-8293-DD3D0DBF7296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채널평가" sheetId="15" r:id="rId1"/>
    <sheet name="Youtube생산성" sheetId="13" r:id="rId2"/>
    <sheet name="Youtube반응성" sheetId="14" r:id="rId3"/>
    <sheet name="NAVER생산성" sheetId="5" r:id="rId4"/>
    <sheet name="트위터생산성" sheetId="1" r:id="rId5"/>
    <sheet name="트위터반응성" sheetId="3" r:id="rId6"/>
    <sheet name="페북생산성" sheetId="6" r:id="rId7"/>
    <sheet name="함수산정근거" sheetId="16" r:id="rId8"/>
  </sheets>
  <definedNames>
    <definedName name="_xlnm._FilterDatabase" localSheetId="3" hidden="1">NAVER생산성!$B$2:$AX$2</definedName>
    <definedName name="_xlnm._FilterDatabase" localSheetId="2" hidden="1">Youtube반응성!$B$2:$W$2</definedName>
    <definedName name="_xlnm._FilterDatabase" localSheetId="1" hidden="1">Youtube생산성!$B$2:$W$2</definedName>
    <definedName name="_xlnm._FilterDatabase" localSheetId="5" hidden="1">트위터반응성!$B$2:$V$2</definedName>
    <definedName name="_xlnm._FilterDatabase" localSheetId="4" hidden="1">트위터생산성!$B$2:$W$2</definedName>
    <definedName name="_xlnm._FilterDatabase" localSheetId="6" hidden="1">페북생산성!$B$2:$W$2</definedName>
    <definedName name="_xlnm._FilterDatabase" localSheetId="7" hidden="1">함수산정근거!$A$1:$D$1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6" l="1"/>
  <c r="F2" i="16"/>
  <c r="E3" i="16"/>
  <c r="F3" i="16" s="1"/>
  <c r="E4" i="16"/>
  <c r="F4" i="16"/>
  <c r="E5" i="16"/>
  <c r="F5" i="16" s="1"/>
  <c r="E6" i="16"/>
  <c r="F6" i="16"/>
  <c r="E7" i="16"/>
  <c r="F7" i="16" s="1"/>
  <c r="E8" i="16"/>
  <c r="F8" i="16"/>
  <c r="E9" i="16"/>
  <c r="F9" i="16" s="1"/>
  <c r="E10" i="16"/>
  <c r="F10" i="16"/>
  <c r="E11" i="16"/>
  <c r="F11" i="16" s="1"/>
  <c r="E12" i="16"/>
  <c r="F12" i="16"/>
  <c r="E13" i="16"/>
  <c r="F13" i="16" s="1"/>
  <c r="E14" i="16"/>
  <c r="F14" i="16"/>
  <c r="E15" i="16"/>
  <c r="F15" i="16" s="1"/>
  <c r="E16" i="16"/>
  <c r="F16" i="16"/>
  <c r="E17" i="16"/>
  <c r="F17" i="16" s="1"/>
  <c r="E18" i="16"/>
  <c r="F18" i="16"/>
  <c r="E19" i="16"/>
  <c r="F19" i="16" s="1"/>
  <c r="E20" i="16"/>
  <c r="F20" i="16"/>
  <c r="E21" i="16"/>
  <c r="F21" i="16" s="1"/>
  <c r="E22" i="16"/>
  <c r="F22" i="16"/>
  <c r="E23" i="16"/>
  <c r="F23" i="16" s="1"/>
  <c r="E24" i="16"/>
  <c r="F24" i="16"/>
  <c r="E25" i="16"/>
  <c r="F25" i="16" s="1"/>
  <c r="E26" i="16"/>
  <c r="F26" i="16"/>
  <c r="E27" i="16"/>
  <c r="F27" i="16" s="1"/>
  <c r="E28" i="16"/>
  <c r="F28" i="16"/>
  <c r="E29" i="16"/>
  <c r="F29" i="16" s="1"/>
  <c r="E30" i="16"/>
  <c r="F30" i="16"/>
  <c r="E31" i="16"/>
  <c r="F31" i="16" s="1"/>
  <c r="E32" i="16"/>
  <c r="F32" i="16"/>
  <c r="E33" i="16"/>
  <c r="F33" i="16" s="1"/>
  <c r="E34" i="16"/>
  <c r="F34" i="16"/>
  <c r="E35" i="16"/>
  <c r="F35" i="16" s="1"/>
  <c r="E36" i="16"/>
  <c r="F36" i="16"/>
  <c r="E37" i="16"/>
  <c r="F37" i="16" s="1"/>
  <c r="E38" i="16"/>
  <c r="F38" i="16"/>
  <c r="E39" i="16"/>
  <c r="F39" i="16" s="1"/>
  <c r="E40" i="16"/>
  <c r="F40" i="16"/>
  <c r="E41" i="16"/>
  <c r="F41" i="16" s="1"/>
  <c r="E42" i="16"/>
  <c r="F42" i="16"/>
  <c r="E43" i="16"/>
  <c r="F43" i="16" s="1"/>
  <c r="E44" i="16"/>
  <c r="F44" i="16"/>
  <c r="E45" i="16"/>
  <c r="F45" i="16" s="1"/>
  <c r="E46" i="16"/>
  <c r="F46" i="16"/>
  <c r="E47" i="16"/>
  <c r="F47" i="16" s="1"/>
  <c r="E48" i="16"/>
  <c r="F48" i="16"/>
  <c r="E49" i="16"/>
  <c r="F49" i="16" s="1"/>
  <c r="E50" i="16"/>
  <c r="F50" i="16"/>
  <c r="E51" i="16"/>
  <c r="F51" i="16" s="1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14" i="15"/>
  <c r="D14" i="15" s="1"/>
  <c r="AB39" i="15"/>
  <c r="AD39" i="15" s="1"/>
  <c r="AF39" i="15"/>
  <c r="AH39" i="15" s="1"/>
  <c r="X39" i="15"/>
  <c r="Z39" i="15" s="1"/>
  <c r="T39" i="15"/>
  <c r="V39" i="15" s="1"/>
  <c r="P39" i="15"/>
  <c r="R39" i="15" s="1"/>
  <c r="L39" i="15"/>
  <c r="N39" i="15" s="1"/>
  <c r="H39" i="15"/>
  <c r="J39" i="15" s="1"/>
  <c r="AF49" i="15" s="1"/>
  <c r="AG49" i="15" s="1"/>
  <c r="AH49" i="15" s="1" a="1"/>
  <c r="AH49" i="15" s="1"/>
  <c r="D39" i="15"/>
  <c r="F39" i="15" s="1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3" i="14"/>
  <c r="D30" i="15" l="1"/>
  <c r="D18" i="15"/>
  <c r="D33" i="15"/>
  <c r="D29" i="15"/>
  <c r="D25" i="15"/>
  <c r="D21" i="15"/>
  <c r="D17" i="15"/>
  <c r="D26" i="15"/>
  <c r="D22" i="15"/>
  <c r="D32" i="15"/>
  <c r="D28" i="15"/>
  <c r="D24" i="15"/>
  <c r="D20" i="15"/>
  <c r="D16" i="15"/>
  <c r="D31" i="15"/>
  <c r="D27" i="15"/>
  <c r="D23" i="15"/>
  <c r="D19" i="15"/>
  <c r="D15" i="15"/>
  <c r="H47" i="15"/>
  <c r="I47" i="15" s="1"/>
  <c r="J47" i="15" s="1" a="1"/>
  <c r="J47" i="15" s="1"/>
  <c r="L50" i="15"/>
  <c r="M50" i="15" s="1"/>
  <c r="N50" i="15" s="1" a="1"/>
  <c r="N50" i="15" s="1"/>
  <c r="P57" i="15"/>
  <c r="Q57" i="15" s="1"/>
  <c r="R57" i="15" s="1" a="1"/>
  <c r="R57" i="15" s="1"/>
  <c r="X43" i="15"/>
  <c r="Y43" i="15" s="1"/>
  <c r="Z43" i="15" s="1" a="1"/>
  <c r="Z43" i="15" s="1"/>
  <c r="AF41" i="15"/>
  <c r="AG41" i="15" s="1"/>
  <c r="AH41" i="15" s="1" a="1"/>
  <c r="AH41" i="15" s="1"/>
  <c r="H59" i="15"/>
  <c r="I59" i="15" s="1"/>
  <c r="J59" i="15" s="1" a="1"/>
  <c r="J59" i="15" s="1"/>
  <c r="L54" i="15"/>
  <c r="M54" i="15" s="1"/>
  <c r="N54" i="15" s="1" a="1"/>
  <c r="N54" i="15" s="1"/>
  <c r="P45" i="15"/>
  <c r="Q45" i="15" s="1"/>
  <c r="R45" i="15" s="1" a="1"/>
  <c r="R45" i="15" s="1"/>
  <c r="T56" i="15"/>
  <c r="U56" i="15" s="1"/>
  <c r="V56" i="15" s="1" a="1"/>
  <c r="V56" i="15" s="1"/>
  <c r="X47" i="15"/>
  <c r="Y47" i="15" s="1"/>
  <c r="Z47" i="15" s="1" a="1"/>
  <c r="Z47" i="15" s="1"/>
  <c r="AB54" i="15"/>
  <c r="AC54" i="15" s="1"/>
  <c r="AD54" i="15" s="1" a="1"/>
  <c r="AD54" i="15" s="1"/>
  <c r="AF45" i="15"/>
  <c r="AG45" i="15" s="1"/>
  <c r="AH45" i="15" s="1" a="1"/>
  <c r="AH45" i="15" s="1"/>
  <c r="H55" i="15"/>
  <c r="I55" i="15" s="1"/>
  <c r="L42" i="15"/>
  <c r="M42" i="15" s="1"/>
  <c r="N42" i="15" s="1" a="1"/>
  <c r="N42" i="15" s="1"/>
  <c r="L58" i="15"/>
  <c r="M58" i="15" s="1"/>
  <c r="N58" i="15" s="1" a="1"/>
  <c r="N58" i="15" s="1"/>
  <c r="P49" i="15"/>
  <c r="Q49" i="15" s="1"/>
  <c r="R49" i="15" s="1" a="1"/>
  <c r="R49" i="15" s="1"/>
  <c r="T44" i="15"/>
  <c r="U44" i="15" s="1"/>
  <c r="V44" i="15" s="1" a="1"/>
  <c r="V44" i="15" s="1"/>
  <c r="T60" i="15"/>
  <c r="U60" i="15" s="1"/>
  <c r="V60" i="15" s="1" a="1"/>
  <c r="V60" i="15" s="1"/>
  <c r="X51" i="15"/>
  <c r="Y51" i="15" s="1"/>
  <c r="Z51" i="15" s="1" a="1"/>
  <c r="Z51" i="15" s="1"/>
  <c r="AB42" i="15"/>
  <c r="AC42" i="15" s="1"/>
  <c r="AD42" i="15" s="1" a="1"/>
  <c r="AD42" i="15" s="1"/>
  <c r="AB58" i="15"/>
  <c r="AC58" i="15" s="1"/>
  <c r="AD58" i="15" s="1" a="1"/>
  <c r="AD58" i="15" s="1"/>
  <c r="AF60" i="15"/>
  <c r="AG60" i="15" s="1"/>
  <c r="AH60" i="15" s="1" a="1"/>
  <c r="AH60" i="15" s="1"/>
  <c r="AF56" i="15"/>
  <c r="AG56" i="15" s="1"/>
  <c r="AH56" i="15" s="1" a="1"/>
  <c r="AH56" i="15" s="1"/>
  <c r="AF52" i="15"/>
  <c r="AG52" i="15" s="1"/>
  <c r="AH52" i="15" s="1" a="1"/>
  <c r="AH52" i="15" s="1"/>
  <c r="AF48" i="15"/>
  <c r="AG48" i="15" s="1"/>
  <c r="AH48" i="15" s="1" a="1"/>
  <c r="AH48" i="15" s="1"/>
  <c r="AF44" i="15"/>
  <c r="AG44" i="15" s="1"/>
  <c r="AH44" i="15" s="1" a="1"/>
  <c r="AH44" i="15" s="1"/>
  <c r="AB57" i="15"/>
  <c r="AC57" i="15" s="1"/>
  <c r="AD57" i="15" s="1" a="1"/>
  <c r="AD57" i="15" s="1"/>
  <c r="AB53" i="15"/>
  <c r="AC53" i="15" s="1"/>
  <c r="AD53" i="15" s="1" a="1"/>
  <c r="AD53" i="15" s="1"/>
  <c r="AB49" i="15"/>
  <c r="AC49" i="15" s="1"/>
  <c r="AD49" i="15" s="1" a="1"/>
  <c r="AD49" i="15" s="1"/>
  <c r="AB45" i="15"/>
  <c r="AC45" i="15" s="1"/>
  <c r="AD45" i="15" s="1" a="1"/>
  <c r="AD45" i="15" s="1"/>
  <c r="AB41" i="15"/>
  <c r="AC41" i="15" s="1"/>
  <c r="AD41" i="15" s="1" a="1"/>
  <c r="AD41" i="15" s="1"/>
  <c r="X58" i="15"/>
  <c r="Y58" i="15" s="1"/>
  <c r="Z58" i="15" s="1" a="1"/>
  <c r="Z58" i="15" s="1"/>
  <c r="X54" i="15"/>
  <c r="Y54" i="15" s="1"/>
  <c r="Z54" i="15" s="1" a="1"/>
  <c r="Z54" i="15" s="1"/>
  <c r="X50" i="15"/>
  <c r="Y50" i="15" s="1"/>
  <c r="Z50" i="15" s="1" a="1"/>
  <c r="Z50" i="15" s="1"/>
  <c r="X46" i="15"/>
  <c r="Y46" i="15" s="1"/>
  <c r="Z46" i="15" s="1" a="1"/>
  <c r="Z46" i="15" s="1"/>
  <c r="X42" i="15"/>
  <c r="Y42" i="15" s="1"/>
  <c r="Z42" i="15" s="1" a="1"/>
  <c r="Z42" i="15" s="1"/>
  <c r="T59" i="15"/>
  <c r="U59" i="15" s="1"/>
  <c r="V59" i="15" s="1" a="1"/>
  <c r="V59" i="15" s="1"/>
  <c r="T55" i="15"/>
  <c r="U55" i="15" s="1"/>
  <c r="V55" i="15" s="1" a="1"/>
  <c r="V55" i="15" s="1"/>
  <c r="T51" i="15"/>
  <c r="U51" i="15" s="1"/>
  <c r="T47" i="15"/>
  <c r="U47" i="15" s="1"/>
  <c r="V47" i="15" s="1" a="1"/>
  <c r="V47" i="15" s="1"/>
  <c r="T43" i="15"/>
  <c r="U43" i="15" s="1"/>
  <c r="V43" i="15" s="1" a="1"/>
  <c r="V43" i="15" s="1"/>
  <c r="P60" i="15"/>
  <c r="Q60" i="15" s="1"/>
  <c r="R60" i="15" s="1" a="1"/>
  <c r="R60" i="15" s="1"/>
  <c r="P56" i="15"/>
  <c r="Q56" i="15" s="1"/>
  <c r="R56" i="15" s="1" a="1"/>
  <c r="R56" i="15" s="1"/>
  <c r="P52" i="15"/>
  <c r="Q52" i="15" s="1"/>
  <c r="R52" i="15" s="1" a="1"/>
  <c r="R52" i="15" s="1"/>
  <c r="P48" i="15"/>
  <c r="Q48" i="15" s="1"/>
  <c r="R48" i="15" s="1" a="1"/>
  <c r="R48" i="15" s="1"/>
  <c r="P44" i="15"/>
  <c r="Q44" i="15" s="1"/>
  <c r="R44" i="15" s="1" a="1"/>
  <c r="R44" i="15" s="1"/>
  <c r="L57" i="15"/>
  <c r="M57" i="15" s="1"/>
  <c r="N57" i="15" s="1" a="1"/>
  <c r="N57" i="15" s="1"/>
  <c r="L53" i="15"/>
  <c r="M53" i="15" s="1"/>
  <c r="N53" i="15" s="1" a="1"/>
  <c r="N53" i="15" s="1"/>
  <c r="L49" i="15"/>
  <c r="M49" i="15" s="1"/>
  <c r="N49" i="15" s="1" a="1"/>
  <c r="N49" i="15" s="1"/>
  <c r="L45" i="15"/>
  <c r="M45" i="15" s="1"/>
  <c r="N45" i="15" s="1" a="1"/>
  <c r="N45" i="15" s="1"/>
  <c r="L41" i="15"/>
  <c r="M41" i="15" s="1"/>
  <c r="N41" i="15" s="1" a="1"/>
  <c r="N41" i="15" s="1"/>
  <c r="H44" i="15"/>
  <c r="I44" i="15" s="1"/>
  <c r="J44" i="15" s="1" a="1"/>
  <c r="J44" i="15" s="1"/>
  <c r="H48" i="15"/>
  <c r="I48" i="15" s="1"/>
  <c r="J48" i="15" s="1" a="1"/>
  <c r="J48" i="15" s="1"/>
  <c r="H52" i="15"/>
  <c r="I52" i="15" s="1"/>
  <c r="J52" i="15" s="1" a="1"/>
  <c r="J52" i="15" s="1"/>
  <c r="H56" i="15"/>
  <c r="I56" i="15" s="1"/>
  <c r="J56" i="15" s="1" a="1"/>
  <c r="J56" i="15" s="1"/>
  <c r="H60" i="15"/>
  <c r="I60" i="15" s="1"/>
  <c r="J60" i="15" s="1" a="1"/>
  <c r="J60" i="15" s="1"/>
  <c r="AF54" i="15"/>
  <c r="AG54" i="15" s="1"/>
  <c r="AH54" i="15" s="1" a="1"/>
  <c r="AH54" i="15" s="1"/>
  <c r="AF50" i="15"/>
  <c r="AG50" i="15" s="1"/>
  <c r="AH50" i="15" s="1" a="1"/>
  <c r="AH50" i="15" s="1"/>
  <c r="AF42" i="15"/>
  <c r="AG42" i="15" s="1"/>
  <c r="AH42" i="15" s="1" a="1"/>
  <c r="AH42" i="15" s="1"/>
  <c r="AB55" i="15"/>
  <c r="AC55" i="15" s="1"/>
  <c r="AD55" i="15" s="1" a="1"/>
  <c r="AD55" i="15" s="1"/>
  <c r="AB47" i="15"/>
  <c r="AC47" i="15" s="1"/>
  <c r="AD47" i="15" s="1" a="1"/>
  <c r="AD47" i="15" s="1"/>
  <c r="X60" i="15"/>
  <c r="Y60" i="15" s="1"/>
  <c r="Z60" i="15" s="1" a="1"/>
  <c r="Z60" i="15" s="1"/>
  <c r="X48" i="15"/>
  <c r="Y48" i="15" s="1"/>
  <c r="Z48" i="15" s="1" a="1"/>
  <c r="Z48" i="15" s="1"/>
  <c r="P58" i="15"/>
  <c r="Q58" i="15" s="1"/>
  <c r="R58" i="15" s="1" a="1"/>
  <c r="R58" i="15" s="1"/>
  <c r="P50" i="15"/>
  <c r="Q50" i="15" s="1"/>
  <c r="R50" i="15" s="1" a="1"/>
  <c r="R50" i="15" s="1"/>
  <c r="P42" i="15"/>
  <c r="Q42" i="15" s="1"/>
  <c r="R42" i="15" s="1" a="1"/>
  <c r="R42" i="15" s="1"/>
  <c r="L55" i="15"/>
  <c r="M55" i="15" s="1"/>
  <c r="N55" i="15" s="1" a="1"/>
  <c r="N55" i="15" s="1"/>
  <c r="L47" i="15"/>
  <c r="M47" i="15" s="1"/>
  <c r="N47" i="15" s="1" a="1"/>
  <c r="N47" i="15" s="1"/>
  <c r="H46" i="15"/>
  <c r="I46" i="15" s="1"/>
  <c r="J46" i="15" s="1" a="1"/>
  <c r="J46" i="15" s="1"/>
  <c r="H54" i="15"/>
  <c r="I54" i="15" s="1"/>
  <c r="J54" i="15" s="1" a="1"/>
  <c r="J54" i="15" s="1"/>
  <c r="AF59" i="15"/>
  <c r="AG59" i="15" s="1"/>
  <c r="AH59" i="15" s="1" a="1"/>
  <c r="AH59" i="15" s="1"/>
  <c r="AF55" i="15"/>
  <c r="AG55" i="15" s="1"/>
  <c r="AH55" i="15" s="1" a="1"/>
  <c r="AH55" i="15" s="1"/>
  <c r="AF51" i="15"/>
  <c r="AG51" i="15" s="1"/>
  <c r="AH51" i="15" s="1" a="1"/>
  <c r="AH51" i="15" s="1"/>
  <c r="AF47" i="15"/>
  <c r="AG47" i="15" s="1"/>
  <c r="AH47" i="15" s="1" a="1"/>
  <c r="AH47" i="15" s="1"/>
  <c r="AF43" i="15"/>
  <c r="AG43" i="15" s="1"/>
  <c r="AH43" i="15" s="1" a="1"/>
  <c r="AH43" i="15" s="1"/>
  <c r="AB60" i="15"/>
  <c r="AC60" i="15" s="1"/>
  <c r="AD60" i="15" s="1" a="1"/>
  <c r="AD60" i="15" s="1"/>
  <c r="AB56" i="15"/>
  <c r="AC56" i="15" s="1"/>
  <c r="AD56" i="15" s="1" a="1"/>
  <c r="AD56" i="15" s="1"/>
  <c r="AB52" i="15"/>
  <c r="AC52" i="15" s="1"/>
  <c r="AD52" i="15" s="1" a="1"/>
  <c r="AD52" i="15" s="1"/>
  <c r="AB48" i="15"/>
  <c r="AC48" i="15" s="1"/>
  <c r="AD48" i="15" s="1" a="1"/>
  <c r="AD48" i="15" s="1"/>
  <c r="AB44" i="15"/>
  <c r="AC44" i="15" s="1"/>
  <c r="AD44" i="15" s="1" a="1"/>
  <c r="AD44" i="15" s="1"/>
  <c r="X57" i="15"/>
  <c r="Y57" i="15" s="1"/>
  <c r="Z57" i="15" s="1" a="1"/>
  <c r="Z57" i="15" s="1"/>
  <c r="X53" i="15"/>
  <c r="Y53" i="15" s="1"/>
  <c r="Z53" i="15" s="1" a="1"/>
  <c r="Z53" i="15" s="1"/>
  <c r="X49" i="15"/>
  <c r="Y49" i="15" s="1"/>
  <c r="Z49" i="15" s="1" a="1"/>
  <c r="Z49" i="15" s="1"/>
  <c r="X45" i="15"/>
  <c r="Y45" i="15" s="1"/>
  <c r="Z45" i="15" s="1" a="1"/>
  <c r="Z45" i="15" s="1"/>
  <c r="X41" i="15"/>
  <c r="Y41" i="15" s="1"/>
  <c r="T58" i="15"/>
  <c r="U58" i="15" s="1"/>
  <c r="V58" i="15" s="1" a="1"/>
  <c r="V58" i="15" s="1"/>
  <c r="T54" i="15"/>
  <c r="U54" i="15" s="1"/>
  <c r="V54" i="15" s="1" a="1"/>
  <c r="V54" i="15" s="1"/>
  <c r="T50" i="15"/>
  <c r="U50" i="15" s="1"/>
  <c r="V50" i="15" s="1" a="1"/>
  <c r="V50" i="15" s="1"/>
  <c r="T46" i="15"/>
  <c r="U46" i="15" s="1"/>
  <c r="V46" i="15" s="1" a="1"/>
  <c r="V46" i="15" s="1"/>
  <c r="T42" i="15"/>
  <c r="U42" i="15" s="1"/>
  <c r="V42" i="15" s="1" a="1"/>
  <c r="V42" i="15" s="1"/>
  <c r="P59" i="15"/>
  <c r="Q59" i="15" s="1"/>
  <c r="R59" i="15" s="1" a="1"/>
  <c r="R59" i="15" s="1"/>
  <c r="P55" i="15"/>
  <c r="Q55" i="15" s="1"/>
  <c r="R55" i="15" s="1" a="1"/>
  <c r="R55" i="15" s="1"/>
  <c r="P51" i="15"/>
  <c r="Q51" i="15" s="1"/>
  <c r="R51" i="15" s="1" a="1"/>
  <c r="R51" i="15" s="1"/>
  <c r="P47" i="15"/>
  <c r="Q47" i="15" s="1"/>
  <c r="R47" i="15" s="1" a="1"/>
  <c r="R47" i="15" s="1"/>
  <c r="P43" i="15"/>
  <c r="Q43" i="15" s="1"/>
  <c r="R43" i="15" s="1" a="1"/>
  <c r="R43" i="15" s="1"/>
  <c r="L60" i="15"/>
  <c r="M60" i="15" s="1"/>
  <c r="N60" i="15" s="1" a="1"/>
  <c r="N60" i="15" s="1"/>
  <c r="L56" i="15"/>
  <c r="M56" i="15" s="1"/>
  <c r="N56" i="15" s="1" a="1"/>
  <c r="N56" i="15" s="1"/>
  <c r="L52" i="15"/>
  <c r="M52" i="15" s="1"/>
  <c r="N52" i="15" s="1" a="1"/>
  <c r="N52" i="15" s="1"/>
  <c r="L48" i="15"/>
  <c r="M48" i="15" s="1"/>
  <c r="N48" i="15" s="1" a="1"/>
  <c r="N48" i="15" s="1"/>
  <c r="L44" i="15"/>
  <c r="M44" i="15" s="1"/>
  <c r="N44" i="15" s="1" a="1"/>
  <c r="N44" i="15" s="1"/>
  <c r="H45" i="15"/>
  <c r="I45" i="15" s="1"/>
  <c r="J45" i="15" s="1" a="1"/>
  <c r="J45" i="15" s="1"/>
  <c r="H49" i="15"/>
  <c r="I49" i="15" s="1"/>
  <c r="J49" i="15" s="1" a="1"/>
  <c r="J49" i="15" s="1"/>
  <c r="H53" i="15"/>
  <c r="I53" i="15" s="1"/>
  <c r="J53" i="15" s="1" a="1"/>
  <c r="J53" i="15" s="1"/>
  <c r="H57" i="15"/>
  <c r="I57" i="15" s="1"/>
  <c r="H41" i="15"/>
  <c r="I41" i="15" s="1"/>
  <c r="J41" i="15" s="1" a="1"/>
  <c r="J41" i="15" s="1"/>
  <c r="AF58" i="15"/>
  <c r="AG58" i="15" s="1"/>
  <c r="AH58" i="15" s="1" a="1"/>
  <c r="AH58" i="15" s="1"/>
  <c r="AF46" i="15"/>
  <c r="AG46" i="15" s="1"/>
  <c r="AH46" i="15" s="1" a="1"/>
  <c r="AH46" i="15" s="1"/>
  <c r="AB59" i="15"/>
  <c r="AC59" i="15" s="1"/>
  <c r="AD59" i="15" s="1" a="1"/>
  <c r="AD59" i="15" s="1"/>
  <c r="AB51" i="15"/>
  <c r="AC51" i="15" s="1"/>
  <c r="AD51" i="15" s="1" a="1"/>
  <c r="AD51" i="15" s="1"/>
  <c r="AB43" i="15"/>
  <c r="AC43" i="15" s="1"/>
  <c r="AD43" i="15" s="1" a="1"/>
  <c r="AD43" i="15" s="1"/>
  <c r="X56" i="15"/>
  <c r="Y56" i="15" s="1"/>
  <c r="Z56" i="15" s="1" a="1"/>
  <c r="Z56" i="15" s="1"/>
  <c r="X52" i="15"/>
  <c r="Y52" i="15" s="1"/>
  <c r="Z52" i="15" s="1" a="1"/>
  <c r="Z52" i="15" s="1"/>
  <c r="X44" i="15"/>
  <c r="Y44" i="15" s="1"/>
  <c r="Z44" i="15" s="1" a="1"/>
  <c r="Z44" i="15" s="1"/>
  <c r="T57" i="15"/>
  <c r="U57" i="15" s="1"/>
  <c r="V57" i="15" s="1" a="1"/>
  <c r="V57" i="15" s="1"/>
  <c r="T53" i="15"/>
  <c r="U53" i="15" s="1"/>
  <c r="V53" i="15" s="1" a="1"/>
  <c r="V53" i="15" s="1"/>
  <c r="T49" i="15"/>
  <c r="U49" i="15" s="1"/>
  <c r="V49" i="15" s="1" a="1"/>
  <c r="V49" i="15" s="1"/>
  <c r="T45" i="15"/>
  <c r="U45" i="15" s="1"/>
  <c r="V45" i="15" s="1" a="1"/>
  <c r="V45" i="15" s="1"/>
  <c r="T41" i="15"/>
  <c r="U41" i="15" s="1"/>
  <c r="P54" i="15"/>
  <c r="Q54" i="15" s="1"/>
  <c r="R54" i="15" s="1" a="1"/>
  <c r="R54" i="15" s="1"/>
  <c r="P46" i="15"/>
  <c r="Q46" i="15" s="1"/>
  <c r="R46" i="15" s="1" a="1"/>
  <c r="R46" i="15" s="1"/>
  <c r="L59" i="15"/>
  <c r="M59" i="15" s="1"/>
  <c r="N59" i="15" s="1" a="1"/>
  <c r="N59" i="15" s="1"/>
  <c r="L51" i="15"/>
  <c r="M51" i="15" s="1"/>
  <c r="N51" i="15" s="1" a="1"/>
  <c r="N51" i="15" s="1"/>
  <c r="L43" i="15"/>
  <c r="M43" i="15" s="1"/>
  <c r="N43" i="15" s="1" a="1"/>
  <c r="N43" i="15" s="1"/>
  <c r="H42" i="15"/>
  <c r="I42" i="15" s="1"/>
  <c r="J42" i="15" s="1" a="1"/>
  <c r="J42" i="15" s="1"/>
  <c r="H50" i="15"/>
  <c r="I50" i="15" s="1"/>
  <c r="J50" i="15" s="1" a="1"/>
  <c r="J50" i="15" s="1"/>
  <c r="H58" i="15"/>
  <c r="I58" i="15" s="1"/>
  <c r="J58" i="15" s="1" a="1"/>
  <c r="J58" i="15" s="1"/>
  <c r="AF57" i="15"/>
  <c r="AG57" i="15" s="1"/>
  <c r="AH57" i="15" s="1" a="1"/>
  <c r="AH57" i="15" s="1"/>
  <c r="P41" i="15"/>
  <c r="Q41" i="15" s="1"/>
  <c r="R41" i="15" s="1" a="1"/>
  <c r="R41" i="15" s="1"/>
  <c r="T52" i="15"/>
  <c r="U52" i="15" s="1"/>
  <c r="V52" i="15" s="1" a="1"/>
  <c r="V52" i="15" s="1"/>
  <c r="X59" i="15"/>
  <c r="Y59" i="15" s="1"/>
  <c r="Z59" i="15" s="1" a="1"/>
  <c r="Z59" i="15" s="1"/>
  <c r="AB50" i="15"/>
  <c r="AC50" i="15" s="1"/>
  <c r="AD50" i="15" s="1" a="1"/>
  <c r="AD50" i="15" s="1"/>
  <c r="H43" i="15"/>
  <c r="I43" i="15" s="1"/>
  <c r="J43" i="15" s="1" a="1"/>
  <c r="J43" i="15" s="1"/>
  <c r="H51" i="15"/>
  <c r="I51" i="15" s="1"/>
  <c r="J51" i="15" s="1" a="1"/>
  <c r="J51" i="15" s="1"/>
  <c r="L46" i="15"/>
  <c r="M46" i="15" s="1"/>
  <c r="N46" i="15" s="1" a="1"/>
  <c r="N46" i="15" s="1"/>
  <c r="P53" i="15"/>
  <c r="Q53" i="15" s="1"/>
  <c r="R53" i="15" s="1" a="1"/>
  <c r="R53" i="15" s="1"/>
  <c r="T48" i="15"/>
  <c r="U48" i="15" s="1"/>
  <c r="V48" i="15" s="1" a="1"/>
  <c r="V48" i="15" s="1"/>
  <c r="X55" i="15"/>
  <c r="Y55" i="15" s="1"/>
  <c r="Z55" i="15" s="1" a="1"/>
  <c r="Z55" i="15" s="1"/>
  <c r="AB46" i="15"/>
  <c r="AC46" i="15" s="1"/>
  <c r="AD46" i="15" s="1" a="1"/>
  <c r="AD46" i="15" s="1"/>
  <c r="AF53" i="15"/>
  <c r="AG53" i="15" s="1"/>
  <c r="AH53" i="15" s="1" a="1"/>
  <c r="AH53" i="15" s="1"/>
  <c r="D41" i="15"/>
  <c r="E41" i="15" s="1"/>
  <c r="F41" i="15" s="1" a="1"/>
  <c r="F41" i="15" s="1"/>
  <c r="D46" i="15"/>
  <c r="E46" i="15" s="1"/>
  <c r="F46" i="15" s="1" a="1"/>
  <c r="F46" i="15" s="1"/>
  <c r="D50" i="15"/>
  <c r="E50" i="15" s="1"/>
  <c r="F50" i="15" s="1" a="1"/>
  <c r="F50" i="15" s="1"/>
  <c r="D54" i="15"/>
  <c r="E54" i="15" s="1"/>
  <c r="F54" i="15" s="1" a="1"/>
  <c r="F54" i="15" s="1"/>
  <c r="D58" i="15"/>
  <c r="E58" i="15" s="1"/>
  <c r="F58" i="15" s="1" a="1"/>
  <c r="F58" i="15" s="1"/>
  <c r="D44" i="15"/>
  <c r="E44" i="15" s="1"/>
  <c r="F44" i="15" s="1" a="1"/>
  <c r="F44" i="15" s="1"/>
  <c r="D52" i="15"/>
  <c r="E52" i="15" s="1"/>
  <c r="F52" i="15" s="1" a="1"/>
  <c r="F52" i="15" s="1"/>
  <c r="D60" i="15"/>
  <c r="E60" i="15" s="1"/>
  <c r="F60" i="15" s="1" a="1"/>
  <c r="F60" i="15" s="1"/>
  <c r="D43" i="15"/>
  <c r="E43" i="15" s="1"/>
  <c r="F43" i="15" s="1" a="1"/>
  <c r="F43" i="15" s="1"/>
  <c r="D47" i="15"/>
  <c r="E47" i="15" s="1"/>
  <c r="F47" i="15" s="1" a="1"/>
  <c r="F47" i="15" s="1"/>
  <c r="D51" i="15"/>
  <c r="E51" i="15" s="1"/>
  <c r="F51" i="15" s="1" a="1"/>
  <c r="F51" i="15" s="1"/>
  <c r="D55" i="15"/>
  <c r="E55" i="15" s="1"/>
  <c r="F55" i="15" s="1" a="1"/>
  <c r="F55" i="15" s="1"/>
  <c r="D59" i="15"/>
  <c r="E59" i="15" s="1"/>
  <c r="F59" i="15" s="1" a="1"/>
  <c r="F59" i="15" s="1"/>
  <c r="D45" i="15"/>
  <c r="E45" i="15" s="1"/>
  <c r="F45" i="15" s="1" a="1"/>
  <c r="F45" i="15" s="1"/>
  <c r="D49" i="15"/>
  <c r="E49" i="15" s="1"/>
  <c r="F49" i="15" s="1" a="1"/>
  <c r="F49" i="15" s="1"/>
  <c r="D53" i="15"/>
  <c r="E53" i="15" s="1"/>
  <c r="F53" i="15" s="1" a="1"/>
  <c r="F53" i="15" s="1"/>
  <c r="D57" i="15"/>
  <c r="E57" i="15" s="1"/>
  <c r="F57" i="15" s="1" a="1"/>
  <c r="F57" i="15" s="1"/>
  <c r="D42" i="15"/>
  <c r="E42" i="15" s="1"/>
  <c r="F42" i="15" s="1" a="1"/>
  <c r="F42" i="15" s="1"/>
  <c r="D48" i="15"/>
  <c r="E48" i="15" s="1"/>
  <c r="F48" i="15" s="1" a="1"/>
  <c r="F48" i="15" s="1"/>
  <c r="D56" i="15"/>
  <c r="E56" i="15" s="1"/>
  <c r="F56" i="15" s="1" a="1"/>
  <c r="F5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<sst xmlns="http://schemas.openxmlformats.org/spreadsheetml/2006/main" count="258" uniqueCount="81">
  <si>
    <t>곡명</t>
    <phoneticPr fontId="2" type="noConversion"/>
  </si>
  <si>
    <t>AKMU_어떻게이별까지사랑하겠어널사랑하는거지</t>
  </si>
  <si>
    <t>BLACKPINK_HowYouLikeThat</t>
  </si>
  <si>
    <t>ITZY_NotShy</t>
  </si>
  <si>
    <t>규현_내마음이움찔했던순간</t>
  </si>
  <si>
    <t>김호중_만개</t>
  </si>
  <si>
    <t>더보이즈_TheStealer</t>
  </si>
  <si>
    <t>박진영_WhenWeDisco</t>
  </si>
  <si>
    <t>방탄소년단_Dynamite</t>
  </si>
  <si>
    <t>방탄소년단_작은것들을위한시</t>
  </si>
  <si>
    <t>산들_취기를빌려</t>
  </si>
  <si>
    <t>스탠딩에그_오래된노래</t>
  </si>
  <si>
    <t>아이유_Blueming</t>
  </si>
  <si>
    <t>아이유_에잇</t>
  </si>
  <si>
    <t>여자아이들_덤디덤디</t>
  </si>
  <si>
    <t>오마이걸_Dolphin</t>
  </si>
  <si>
    <t>오마이걸_살짝설렜어</t>
  </si>
  <si>
    <t>유아_숲의아이</t>
  </si>
  <si>
    <t>이하이_홀로</t>
  </si>
  <si>
    <t>제시_눈누난나</t>
  </si>
  <si>
    <t>화사_마리아</t>
  </si>
  <si>
    <t>방탄소년단_Dynamite</t>
    <phoneticPr fontId="3" type="noConversion"/>
  </si>
  <si>
    <t>김호중_만개</t>
    <phoneticPr fontId="3" type="noConversion"/>
  </si>
  <si>
    <t>더보이즈_TheStealer</t>
    <phoneticPr fontId="3" type="noConversion"/>
  </si>
  <si>
    <t>박진영_WhenWeDisco</t>
    <phoneticPr fontId="3" type="noConversion"/>
  </si>
  <si>
    <t>화사_마리아</t>
    <phoneticPr fontId="3" type="noConversion"/>
  </si>
  <si>
    <t>산들_취기를빌려</t>
    <phoneticPr fontId="3" type="noConversion"/>
  </si>
  <si>
    <t>제시_눈누난나</t>
    <phoneticPr fontId="3" type="noConversion"/>
  </si>
  <si>
    <t>아이유_에잇</t>
    <phoneticPr fontId="3" type="noConversion"/>
  </si>
  <si>
    <t>BLACKPINK_HowYouLikeThat</t>
    <phoneticPr fontId="3" type="noConversion"/>
  </si>
  <si>
    <t>오마이걸_Dolphin</t>
    <phoneticPr fontId="3" type="noConversion"/>
  </si>
  <si>
    <t>유아_숲의아이</t>
    <phoneticPr fontId="3" type="noConversion"/>
  </si>
  <si>
    <t>ITZY_NotShy</t>
    <phoneticPr fontId="3" type="noConversion"/>
  </si>
  <si>
    <t>오마이걸_살짝설렜어</t>
    <phoneticPr fontId="3" type="noConversion"/>
  </si>
  <si>
    <t>여자아이들_덤디덤디</t>
    <phoneticPr fontId="3" type="noConversion"/>
  </si>
  <si>
    <t>아이유_Blueming</t>
    <phoneticPr fontId="3" type="noConversion"/>
  </si>
  <si>
    <t>스탠딩에그_오래된노래</t>
    <phoneticPr fontId="3" type="noConversion"/>
  </si>
  <si>
    <t>방탄소년단_작은것들을위한시</t>
    <phoneticPr fontId="3" type="noConversion"/>
  </si>
  <si>
    <t>규현_내마음이움찔했던순간</t>
    <phoneticPr fontId="3" type="noConversion"/>
  </si>
  <si>
    <t>AKMU_어떻게이별까지사랑하겠어널사랑하는거지</t>
    <phoneticPr fontId="2" type="noConversion"/>
  </si>
  <si>
    <t>AKMU_어떻게이별까지사랑하겠어널사랑하는거지</t>
    <phoneticPr fontId="3" type="noConversion"/>
  </si>
  <si>
    <t>이하이_홀로</t>
    <phoneticPr fontId="3" type="noConversion"/>
  </si>
  <si>
    <t>Blog</t>
  </si>
  <si>
    <t>News</t>
  </si>
  <si>
    <t>Cafe</t>
  </si>
  <si>
    <t>Post</t>
  </si>
  <si>
    <t>Post</t>
    <phoneticPr fontId="2" type="noConversion"/>
  </si>
  <si>
    <t>input</t>
    <phoneticPr fontId="2" type="noConversion"/>
  </si>
  <si>
    <t>점수</t>
    <phoneticPr fontId="2" type="noConversion"/>
  </si>
  <si>
    <t>값</t>
    <phoneticPr fontId="2" type="noConversion"/>
  </si>
  <si>
    <t>Youtube 생산성</t>
    <phoneticPr fontId="2" type="noConversion"/>
  </si>
  <si>
    <t>Youtube 반응성</t>
    <phoneticPr fontId="2" type="noConversion"/>
  </si>
  <si>
    <t>트위터 반응성</t>
    <phoneticPr fontId="2" type="noConversion"/>
  </si>
  <si>
    <t>트위터 생산성</t>
    <phoneticPr fontId="2" type="noConversion"/>
  </si>
  <si>
    <t>대상</t>
    <phoneticPr fontId="2" type="noConversion"/>
  </si>
  <si>
    <t>기준값</t>
    <phoneticPr fontId="2" type="noConversion"/>
  </si>
  <si>
    <t>결과값</t>
    <phoneticPr fontId="2" type="noConversion"/>
  </si>
  <si>
    <t>보정값</t>
    <phoneticPr fontId="2" type="noConversion"/>
  </si>
  <si>
    <t xml:space="preserve">기준값 </t>
    <phoneticPr fontId="2" type="noConversion"/>
  </si>
  <si>
    <t>상위 10%값</t>
    <phoneticPr fontId="2" type="noConversion"/>
  </si>
  <si>
    <t>123LN(x)+520</t>
    <phoneticPr fontId="2" type="noConversion"/>
  </si>
  <si>
    <t>Google 반응성</t>
    <phoneticPr fontId="2" type="noConversion"/>
  </si>
  <si>
    <t>Naver 반응성</t>
    <phoneticPr fontId="2" type="noConversion"/>
  </si>
  <si>
    <t>페이스북 생산성</t>
    <phoneticPr fontId="2" type="noConversion"/>
  </si>
  <si>
    <t>페이스북 반응성</t>
    <phoneticPr fontId="2" type="noConversion"/>
  </si>
  <si>
    <t>채널별 보정지수</t>
    <phoneticPr fontId="2" type="noConversion"/>
  </si>
  <si>
    <t>Youtbe생산성</t>
    <phoneticPr fontId="2" type="noConversion"/>
  </si>
  <si>
    <t>평가대상</t>
    <phoneticPr fontId="2" type="noConversion"/>
  </si>
  <si>
    <t>평가 점수</t>
    <phoneticPr fontId="2" type="noConversion"/>
  </si>
  <si>
    <t>* #NUM! 발생시 점수 항목 0으로 수정</t>
    <phoneticPr fontId="2" type="noConversion"/>
  </si>
  <si>
    <t>뮤뱅순위</t>
    <phoneticPr fontId="2" type="noConversion"/>
  </si>
  <si>
    <t>평가 순위</t>
    <phoneticPr fontId="2" type="noConversion"/>
  </si>
  <si>
    <t>INPUT</t>
    <phoneticPr fontId="2" type="noConversion"/>
  </si>
  <si>
    <t>OUTPUT</t>
    <phoneticPr fontId="2" type="noConversion"/>
  </si>
  <si>
    <t>조정값</t>
    <phoneticPr fontId="2" type="noConversion"/>
  </si>
  <si>
    <t>조회수</t>
    <phoneticPr fontId="3" type="noConversion"/>
  </si>
  <si>
    <t>*뮤뱅 10월1주</t>
    <phoneticPr fontId="2" type="noConversion"/>
  </si>
  <si>
    <t>색상 용도</t>
    <phoneticPr fontId="2" type="noConversion"/>
  </si>
  <si>
    <t>*변경시 수동수정필요</t>
    <phoneticPr fontId="2" type="noConversion"/>
  </si>
  <si>
    <t>*점수 자동반영</t>
    <phoneticPr fontId="2" type="noConversion"/>
  </si>
  <si>
    <t>평가 수식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</si>
</sst>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2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76" fontId="0" fillId="3" borderId="1" xfId="0" applyNumberFormat="1" applyFill="1" applyBorder="1"/>
    <xf numFmtId="0" fontId="0" fillId="3" borderId="1" xfId="0" applyFill="1" applyBorder="1"/>
    <xf numFmtId="0" fontId="4" fillId="0" borderId="0" xfId="0" applyFont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176" fontId="0" fillId="3" borderId="5" xfId="0" applyNumberFormat="1" applyFill="1" applyBorder="1"/>
    <xf numFmtId="0" fontId="0" fillId="4" borderId="6" xfId="0" applyFill="1" applyBorder="1"/>
    <xf numFmtId="0" fontId="0" fillId="0" borderId="7" xfId="0" applyBorder="1"/>
    <xf numFmtId="176" fontId="0" fillId="3" borderId="8" xfId="0" applyNumberFormat="1" applyFill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12" xfId="0" applyFill="1" applyBorder="1"/>
    <xf numFmtId="0" fontId="0" fillId="0" borderId="2" xfId="0" applyBorder="1"/>
    <xf numFmtId="176" fontId="0" fillId="3" borderId="2" xfId="0" applyNumberFormat="1" applyFill="1" applyBorder="1"/>
    <xf numFmtId="176" fontId="0" fillId="3" borderId="13" xfId="0" applyNumberFormat="1" applyFill="1" applyBorder="1"/>
    <xf numFmtId="0" fontId="6" fillId="5" borderId="9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0A2054E1-7649-4ADA-BA2C-A05558F88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함수산정근거!$A$2:$A$242</c:f>
              <c:numCache>
                <c:formatCode>General</c:formatCode>
                <c:ptCount val="241"/>
                <c:pt idx="0">
                  <c:v>7057954</c:v>
                </c:pt>
                <c:pt idx="1">
                  <c:v>3957926</c:v>
                </c:pt>
                <c:pt idx="2">
                  <c:v>3248449</c:v>
                </c:pt>
                <c:pt idx="3">
                  <c:v>2905707</c:v>
                </c:pt>
                <c:pt idx="4">
                  <c:v>2288648</c:v>
                </c:pt>
                <c:pt idx="5">
                  <c:v>2184168</c:v>
                </c:pt>
                <c:pt idx="6">
                  <c:v>1548032</c:v>
                </c:pt>
                <c:pt idx="7">
                  <c:v>1407817</c:v>
                </c:pt>
                <c:pt idx="8">
                  <c:v>1400093</c:v>
                </c:pt>
                <c:pt idx="9">
                  <c:v>1347863</c:v>
                </c:pt>
                <c:pt idx="10">
                  <c:v>1284188</c:v>
                </c:pt>
                <c:pt idx="11">
                  <c:v>1239053</c:v>
                </c:pt>
                <c:pt idx="12">
                  <c:v>1042132</c:v>
                </c:pt>
                <c:pt idx="13">
                  <c:v>988694</c:v>
                </c:pt>
                <c:pt idx="14">
                  <c:v>731817</c:v>
                </c:pt>
                <c:pt idx="15">
                  <c:v>704819</c:v>
                </c:pt>
                <c:pt idx="16">
                  <c:v>677151</c:v>
                </c:pt>
                <c:pt idx="17">
                  <c:v>677080</c:v>
                </c:pt>
                <c:pt idx="18">
                  <c:v>674084</c:v>
                </c:pt>
                <c:pt idx="19">
                  <c:v>652500</c:v>
                </c:pt>
                <c:pt idx="20">
                  <c:v>622518</c:v>
                </c:pt>
                <c:pt idx="21">
                  <c:v>607957</c:v>
                </c:pt>
                <c:pt idx="22">
                  <c:v>591307</c:v>
                </c:pt>
                <c:pt idx="23">
                  <c:v>573668</c:v>
                </c:pt>
                <c:pt idx="24">
                  <c:v>559925</c:v>
                </c:pt>
                <c:pt idx="25">
                  <c:v>525956</c:v>
                </c:pt>
                <c:pt idx="26">
                  <c:v>523293</c:v>
                </c:pt>
                <c:pt idx="27">
                  <c:v>484855</c:v>
                </c:pt>
                <c:pt idx="28">
                  <c:v>454259</c:v>
                </c:pt>
                <c:pt idx="29">
                  <c:v>449176</c:v>
                </c:pt>
                <c:pt idx="30">
                  <c:v>445616</c:v>
                </c:pt>
                <c:pt idx="31">
                  <c:v>445385</c:v>
                </c:pt>
                <c:pt idx="32">
                  <c:v>423445</c:v>
                </c:pt>
                <c:pt idx="33">
                  <c:v>416239</c:v>
                </c:pt>
                <c:pt idx="34">
                  <c:v>403677</c:v>
                </c:pt>
                <c:pt idx="35">
                  <c:v>392413</c:v>
                </c:pt>
                <c:pt idx="36">
                  <c:v>382342</c:v>
                </c:pt>
                <c:pt idx="37">
                  <c:v>376026</c:v>
                </c:pt>
                <c:pt idx="38">
                  <c:v>369889</c:v>
                </c:pt>
                <c:pt idx="39">
                  <c:v>365485</c:v>
                </c:pt>
                <c:pt idx="40">
                  <c:v>310299</c:v>
                </c:pt>
                <c:pt idx="41">
                  <c:v>304838</c:v>
                </c:pt>
                <c:pt idx="42">
                  <c:v>299958</c:v>
                </c:pt>
                <c:pt idx="43">
                  <c:v>296762</c:v>
                </c:pt>
                <c:pt idx="44">
                  <c:v>293658</c:v>
                </c:pt>
                <c:pt idx="45">
                  <c:v>293107</c:v>
                </c:pt>
                <c:pt idx="46">
                  <c:v>292144</c:v>
                </c:pt>
                <c:pt idx="47">
                  <c:v>284531</c:v>
                </c:pt>
                <c:pt idx="48">
                  <c:v>276695</c:v>
                </c:pt>
                <c:pt idx="49">
                  <c:v>273066</c:v>
                </c:pt>
                <c:pt idx="50">
                  <c:v>253897</c:v>
                </c:pt>
                <c:pt idx="51">
                  <c:v>248054</c:v>
                </c:pt>
                <c:pt idx="52">
                  <c:v>247650</c:v>
                </c:pt>
                <c:pt idx="53">
                  <c:v>231246</c:v>
                </c:pt>
                <c:pt idx="54">
                  <c:v>230112</c:v>
                </c:pt>
                <c:pt idx="55">
                  <c:v>218484</c:v>
                </c:pt>
                <c:pt idx="56">
                  <c:v>218043</c:v>
                </c:pt>
                <c:pt idx="57">
                  <c:v>212709</c:v>
                </c:pt>
                <c:pt idx="58">
                  <c:v>212390</c:v>
                </c:pt>
                <c:pt idx="59">
                  <c:v>206866</c:v>
                </c:pt>
                <c:pt idx="60">
                  <c:v>206695</c:v>
                </c:pt>
                <c:pt idx="61">
                  <c:v>198889</c:v>
                </c:pt>
                <c:pt idx="62">
                  <c:v>197002</c:v>
                </c:pt>
                <c:pt idx="63">
                  <c:v>190295</c:v>
                </c:pt>
                <c:pt idx="64">
                  <c:v>188423</c:v>
                </c:pt>
                <c:pt idx="65">
                  <c:v>182764</c:v>
                </c:pt>
                <c:pt idx="66">
                  <c:v>179591</c:v>
                </c:pt>
                <c:pt idx="67">
                  <c:v>178855</c:v>
                </c:pt>
                <c:pt idx="68">
                  <c:v>173263</c:v>
                </c:pt>
                <c:pt idx="69">
                  <c:v>172531</c:v>
                </c:pt>
                <c:pt idx="70">
                  <c:v>171851</c:v>
                </c:pt>
                <c:pt idx="71">
                  <c:v>170392</c:v>
                </c:pt>
                <c:pt idx="72">
                  <c:v>167604</c:v>
                </c:pt>
                <c:pt idx="73">
                  <c:v>164791</c:v>
                </c:pt>
                <c:pt idx="74">
                  <c:v>162509</c:v>
                </c:pt>
                <c:pt idx="75">
                  <c:v>160625</c:v>
                </c:pt>
                <c:pt idx="76">
                  <c:v>158416</c:v>
                </c:pt>
                <c:pt idx="77">
                  <c:v>158281</c:v>
                </c:pt>
                <c:pt idx="78">
                  <c:v>158170</c:v>
                </c:pt>
                <c:pt idx="79">
                  <c:v>156203</c:v>
                </c:pt>
                <c:pt idx="80">
                  <c:v>151304</c:v>
                </c:pt>
                <c:pt idx="81">
                  <c:v>149544</c:v>
                </c:pt>
                <c:pt idx="82">
                  <c:v>146624</c:v>
                </c:pt>
                <c:pt idx="83">
                  <c:v>146296</c:v>
                </c:pt>
                <c:pt idx="84">
                  <c:v>145802</c:v>
                </c:pt>
                <c:pt idx="85">
                  <c:v>144727</c:v>
                </c:pt>
                <c:pt idx="86">
                  <c:v>140209</c:v>
                </c:pt>
                <c:pt idx="87">
                  <c:v>139073</c:v>
                </c:pt>
                <c:pt idx="88">
                  <c:v>137642</c:v>
                </c:pt>
                <c:pt idx="89">
                  <c:v>137102</c:v>
                </c:pt>
                <c:pt idx="90">
                  <c:v>135497</c:v>
                </c:pt>
                <c:pt idx="91">
                  <c:v>134275</c:v>
                </c:pt>
                <c:pt idx="92">
                  <c:v>131971</c:v>
                </c:pt>
                <c:pt idx="93">
                  <c:v>131585</c:v>
                </c:pt>
                <c:pt idx="94">
                  <c:v>129778</c:v>
                </c:pt>
                <c:pt idx="95">
                  <c:v>127280</c:v>
                </c:pt>
                <c:pt idx="96">
                  <c:v>126689</c:v>
                </c:pt>
                <c:pt idx="97">
                  <c:v>124492</c:v>
                </c:pt>
                <c:pt idx="98">
                  <c:v>122847</c:v>
                </c:pt>
                <c:pt idx="99">
                  <c:v>122684</c:v>
                </c:pt>
                <c:pt idx="100">
                  <c:v>119856</c:v>
                </c:pt>
                <c:pt idx="101">
                  <c:v>118740</c:v>
                </c:pt>
                <c:pt idx="102">
                  <c:v>118370</c:v>
                </c:pt>
                <c:pt idx="103">
                  <c:v>118030</c:v>
                </c:pt>
                <c:pt idx="104">
                  <c:v>117696</c:v>
                </c:pt>
                <c:pt idx="105">
                  <c:v>115467</c:v>
                </c:pt>
                <c:pt idx="106">
                  <c:v>114414</c:v>
                </c:pt>
                <c:pt idx="107">
                  <c:v>113397</c:v>
                </c:pt>
                <c:pt idx="108">
                  <c:v>112155</c:v>
                </c:pt>
                <c:pt idx="109">
                  <c:v>110372</c:v>
                </c:pt>
                <c:pt idx="110">
                  <c:v>109272</c:v>
                </c:pt>
                <c:pt idx="111">
                  <c:v>107651</c:v>
                </c:pt>
                <c:pt idx="112">
                  <c:v>107636</c:v>
                </c:pt>
                <c:pt idx="113">
                  <c:v>106631</c:v>
                </c:pt>
                <c:pt idx="114">
                  <c:v>105173</c:v>
                </c:pt>
                <c:pt idx="115">
                  <c:v>103151</c:v>
                </c:pt>
                <c:pt idx="116">
                  <c:v>101521</c:v>
                </c:pt>
                <c:pt idx="117">
                  <c:v>101244</c:v>
                </c:pt>
                <c:pt idx="118">
                  <c:v>101176</c:v>
                </c:pt>
                <c:pt idx="119">
                  <c:v>99929</c:v>
                </c:pt>
                <c:pt idx="120">
                  <c:v>98787</c:v>
                </c:pt>
                <c:pt idx="121">
                  <c:v>96158</c:v>
                </c:pt>
                <c:pt idx="122">
                  <c:v>93361</c:v>
                </c:pt>
                <c:pt idx="123">
                  <c:v>92691</c:v>
                </c:pt>
                <c:pt idx="124">
                  <c:v>92367</c:v>
                </c:pt>
                <c:pt idx="125">
                  <c:v>91537</c:v>
                </c:pt>
                <c:pt idx="126">
                  <c:v>91114</c:v>
                </c:pt>
                <c:pt idx="127">
                  <c:v>90532</c:v>
                </c:pt>
                <c:pt idx="128">
                  <c:v>90253</c:v>
                </c:pt>
                <c:pt idx="129">
                  <c:v>89962</c:v>
                </c:pt>
                <c:pt idx="130">
                  <c:v>89768</c:v>
                </c:pt>
                <c:pt idx="131">
                  <c:v>89190</c:v>
                </c:pt>
                <c:pt idx="132">
                  <c:v>89022</c:v>
                </c:pt>
                <c:pt idx="133">
                  <c:v>88694</c:v>
                </c:pt>
                <c:pt idx="134">
                  <c:v>88064</c:v>
                </c:pt>
                <c:pt idx="135">
                  <c:v>87262</c:v>
                </c:pt>
                <c:pt idx="136">
                  <c:v>86818</c:v>
                </c:pt>
                <c:pt idx="137">
                  <c:v>86536</c:v>
                </c:pt>
                <c:pt idx="138">
                  <c:v>85627</c:v>
                </c:pt>
                <c:pt idx="139">
                  <c:v>84816</c:v>
                </c:pt>
                <c:pt idx="140">
                  <c:v>84601</c:v>
                </c:pt>
                <c:pt idx="141">
                  <c:v>82546</c:v>
                </c:pt>
                <c:pt idx="142">
                  <c:v>82183</c:v>
                </c:pt>
                <c:pt idx="143">
                  <c:v>81076</c:v>
                </c:pt>
                <c:pt idx="144">
                  <c:v>79240</c:v>
                </c:pt>
                <c:pt idx="145">
                  <c:v>79162</c:v>
                </c:pt>
                <c:pt idx="146">
                  <c:v>78869</c:v>
                </c:pt>
                <c:pt idx="147">
                  <c:v>78185</c:v>
                </c:pt>
                <c:pt idx="148">
                  <c:v>77284</c:v>
                </c:pt>
                <c:pt idx="149">
                  <c:v>76040</c:v>
                </c:pt>
                <c:pt idx="150">
                  <c:v>74634</c:v>
                </c:pt>
                <c:pt idx="151">
                  <c:v>74218</c:v>
                </c:pt>
                <c:pt idx="152">
                  <c:v>73926</c:v>
                </c:pt>
                <c:pt idx="153">
                  <c:v>73873</c:v>
                </c:pt>
                <c:pt idx="154">
                  <c:v>72519</c:v>
                </c:pt>
                <c:pt idx="155">
                  <c:v>72480</c:v>
                </c:pt>
                <c:pt idx="156">
                  <c:v>71352</c:v>
                </c:pt>
                <c:pt idx="157">
                  <c:v>71048</c:v>
                </c:pt>
                <c:pt idx="158">
                  <c:v>70585</c:v>
                </c:pt>
                <c:pt idx="159">
                  <c:v>69368</c:v>
                </c:pt>
                <c:pt idx="160">
                  <c:v>68224</c:v>
                </c:pt>
                <c:pt idx="161">
                  <c:v>68143</c:v>
                </c:pt>
                <c:pt idx="162">
                  <c:v>67947</c:v>
                </c:pt>
                <c:pt idx="163">
                  <c:v>67530</c:v>
                </c:pt>
                <c:pt idx="164">
                  <c:v>66608</c:v>
                </c:pt>
                <c:pt idx="165">
                  <c:v>66516</c:v>
                </c:pt>
                <c:pt idx="166">
                  <c:v>65789</c:v>
                </c:pt>
                <c:pt idx="167">
                  <c:v>65692</c:v>
                </c:pt>
                <c:pt idx="168">
                  <c:v>65606</c:v>
                </c:pt>
                <c:pt idx="169">
                  <c:v>65554</c:v>
                </c:pt>
                <c:pt idx="170">
                  <c:v>64887</c:v>
                </c:pt>
                <c:pt idx="171">
                  <c:v>64757</c:v>
                </c:pt>
                <c:pt idx="172">
                  <c:v>64461</c:v>
                </c:pt>
                <c:pt idx="173">
                  <c:v>63740</c:v>
                </c:pt>
                <c:pt idx="174">
                  <c:v>61551</c:v>
                </c:pt>
                <c:pt idx="175">
                  <c:v>61321</c:v>
                </c:pt>
                <c:pt idx="176">
                  <c:v>61262</c:v>
                </c:pt>
                <c:pt idx="177">
                  <c:v>59907</c:v>
                </c:pt>
                <c:pt idx="178">
                  <c:v>59529</c:v>
                </c:pt>
                <c:pt idx="179">
                  <c:v>59462</c:v>
                </c:pt>
                <c:pt idx="180">
                  <c:v>58957</c:v>
                </c:pt>
                <c:pt idx="181">
                  <c:v>58697</c:v>
                </c:pt>
                <c:pt idx="182">
                  <c:v>58416</c:v>
                </c:pt>
                <c:pt idx="183">
                  <c:v>56554</c:v>
                </c:pt>
                <c:pt idx="184">
                  <c:v>56326</c:v>
                </c:pt>
                <c:pt idx="185">
                  <c:v>56105</c:v>
                </c:pt>
                <c:pt idx="186">
                  <c:v>56034</c:v>
                </c:pt>
                <c:pt idx="187">
                  <c:v>55601</c:v>
                </c:pt>
                <c:pt idx="188">
                  <c:v>54737</c:v>
                </c:pt>
                <c:pt idx="189">
                  <c:v>54116</c:v>
                </c:pt>
                <c:pt idx="190">
                  <c:v>53869</c:v>
                </c:pt>
                <c:pt idx="191">
                  <c:v>53721</c:v>
                </c:pt>
                <c:pt idx="192">
                  <c:v>53558</c:v>
                </c:pt>
                <c:pt idx="193">
                  <c:v>52991</c:v>
                </c:pt>
                <c:pt idx="194">
                  <c:v>52830</c:v>
                </c:pt>
                <c:pt idx="195">
                  <c:v>52765</c:v>
                </c:pt>
                <c:pt idx="196">
                  <c:v>52544</c:v>
                </c:pt>
                <c:pt idx="197">
                  <c:v>52541</c:v>
                </c:pt>
                <c:pt idx="198">
                  <c:v>52081</c:v>
                </c:pt>
                <c:pt idx="199">
                  <c:v>51506</c:v>
                </c:pt>
                <c:pt idx="200">
                  <c:v>50944</c:v>
                </c:pt>
                <c:pt idx="201">
                  <c:v>50803</c:v>
                </c:pt>
                <c:pt idx="202">
                  <c:v>50700</c:v>
                </c:pt>
                <c:pt idx="203">
                  <c:v>50298</c:v>
                </c:pt>
                <c:pt idx="204">
                  <c:v>49885</c:v>
                </c:pt>
                <c:pt idx="205">
                  <c:v>49569</c:v>
                </c:pt>
                <c:pt idx="206">
                  <c:v>48404</c:v>
                </c:pt>
                <c:pt idx="207">
                  <c:v>48138</c:v>
                </c:pt>
                <c:pt idx="208">
                  <c:v>47629</c:v>
                </c:pt>
                <c:pt idx="209">
                  <c:v>47574</c:v>
                </c:pt>
                <c:pt idx="210">
                  <c:v>47471</c:v>
                </c:pt>
                <c:pt idx="211">
                  <c:v>47117</c:v>
                </c:pt>
                <c:pt idx="212">
                  <c:v>47094</c:v>
                </c:pt>
                <c:pt idx="213">
                  <c:v>46940</c:v>
                </c:pt>
                <c:pt idx="214">
                  <c:v>46264</c:v>
                </c:pt>
                <c:pt idx="215">
                  <c:v>46009</c:v>
                </c:pt>
                <c:pt idx="216">
                  <c:v>45372</c:v>
                </c:pt>
                <c:pt idx="217">
                  <c:v>45328</c:v>
                </c:pt>
                <c:pt idx="218">
                  <c:v>44502</c:v>
                </c:pt>
                <c:pt idx="219">
                  <c:v>44418</c:v>
                </c:pt>
                <c:pt idx="220">
                  <c:v>44038</c:v>
                </c:pt>
                <c:pt idx="221">
                  <c:v>43918</c:v>
                </c:pt>
                <c:pt idx="222">
                  <c:v>43792</c:v>
                </c:pt>
                <c:pt idx="223">
                  <c:v>43644</c:v>
                </c:pt>
                <c:pt idx="224">
                  <c:v>43083</c:v>
                </c:pt>
                <c:pt idx="225">
                  <c:v>43035</c:v>
                </c:pt>
                <c:pt idx="226">
                  <c:v>42768</c:v>
                </c:pt>
                <c:pt idx="227">
                  <c:v>42703</c:v>
                </c:pt>
                <c:pt idx="228">
                  <c:v>42629</c:v>
                </c:pt>
                <c:pt idx="229">
                  <c:v>42424</c:v>
                </c:pt>
                <c:pt idx="230">
                  <c:v>42385</c:v>
                </c:pt>
                <c:pt idx="231">
                  <c:v>41643</c:v>
                </c:pt>
                <c:pt idx="232">
                  <c:v>41249</c:v>
                </c:pt>
                <c:pt idx="233">
                  <c:v>40921</c:v>
                </c:pt>
                <c:pt idx="234">
                  <c:v>40806</c:v>
                </c:pt>
                <c:pt idx="235">
                  <c:v>40530</c:v>
                </c:pt>
                <c:pt idx="236">
                  <c:v>40306</c:v>
                </c:pt>
                <c:pt idx="237">
                  <c:v>40005</c:v>
                </c:pt>
                <c:pt idx="238">
                  <c:v>39956</c:v>
                </c:pt>
                <c:pt idx="239">
                  <c:v>39670</c:v>
                </c:pt>
                <c:pt idx="240">
                  <c:v>39636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10-4E74-8A02-F57D159FF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782239"/>
        <c:axId val="873908735"/>
      </c:scatterChart>
      <c:valAx>
        <c:axId val="132378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3908735"/>
        <c:crosses val="autoZero"/>
        <c:crossBetween val="midCat"/>
      </c:valAx>
      <c:valAx>
        <c:axId val="8739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378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0550370815663061"/>
                  <c:y val="-0.15831227957212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4938582677165353"/>
                  <c:y val="-0.303350637264524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함수산정근거!$D$2:$D$51</c:f>
              <c:numCache>
                <c:formatCode>General</c:formatCode>
                <c:ptCount val="50"/>
                <c:pt idx="0">
                  <c:v>7057954</c:v>
                </c:pt>
                <c:pt idx="1">
                  <c:v>3957926</c:v>
                </c:pt>
                <c:pt idx="2">
                  <c:v>3248449</c:v>
                </c:pt>
                <c:pt idx="3">
                  <c:v>2905707</c:v>
                </c:pt>
                <c:pt idx="4">
                  <c:v>2288648</c:v>
                </c:pt>
                <c:pt idx="5">
                  <c:v>2184168</c:v>
                </c:pt>
                <c:pt idx="6">
                  <c:v>1548032</c:v>
                </c:pt>
                <c:pt idx="7">
                  <c:v>1407817</c:v>
                </c:pt>
                <c:pt idx="8">
                  <c:v>1400093</c:v>
                </c:pt>
                <c:pt idx="9">
                  <c:v>1347863</c:v>
                </c:pt>
                <c:pt idx="10">
                  <c:v>1284188</c:v>
                </c:pt>
                <c:pt idx="11">
                  <c:v>1239053</c:v>
                </c:pt>
                <c:pt idx="12">
                  <c:v>1042132</c:v>
                </c:pt>
                <c:pt idx="13">
                  <c:v>988694</c:v>
                </c:pt>
                <c:pt idx="14">
                  <c:v>731817</c:v>
                </c:pt>
                <c:pt idx="15">
                  <c:v>704819</c:v>
                </c:pt>
                <c:pt idx="16">
                  <c:v>677151</c:v>
                </c:pt>
                <c:pt idx="17">
                  <c:v>677080</c:v>
                </c:pt>
                <c:pt idx="18">
                  <c:v>674084</c:v>
                </c:pt>
                <c:pt idx="19">
                  <c:v>652500</c:v>
                </c:pt>
                <c:pt idx="20">
                  <c:v>622518</c:v>
                </c:pt>
                <c:pt idx="21">
                  <c:v>607957</c:v>
                </c:pt>
                <c:pt idx="22">
                  <c:v>591307</c:v>
                </c:pt>
                <c:pt idx="23">
                  <c:v>573668</c:v>
                </c:pt>
                <c:pt idx="24">
                  <c:v>559925</c:v>
                </c:pt>
                <c:pt idx="25">
                  <c:v>525956</c:v>
                </c:pt>
                <c:pt idx="26">
                  <c:v>523293</c:v>
                </c:pt>
                <c:pt idx="27">
                  <c:v>484855</c:v>
                </c:pt>
                <c:pt idx="28">
                  <c:v>454259</c:v>
                </c:pt>
                <c:pt idx="29">
                  <c:v>449176</c:v>
                </c:pt>
                <c:pt idx="30">
                  <c:v>445616</c:v>
                </c:pt>
                <c:pt idx="31">
                  <c:v>445385</c:v>
                </c:pt>
                <c:pt idx="32">
                  <c:v>423445</c:v>
                </c:pt>
                <c:pt idx="33">
                  <c:v>416239</c:v>
                </c:pt>
                <c:pt idx="34">
                  <c:v>403677</c:v>
                </c:pt>
                <c:pt idx="35">
                  <c:v>392413</c:v>
                </c:pt>
                <c:pt idx="36">
                  <c:v>382342</c:v>
                </c:pt>
                <c:pt idx="37">
                  <c:v>376026</c:v>
                </c:pt>
                <c:pt idx="38">
                  <c:v>369889</c:v>
                </c:pt>
                <c:pt idx="39">
                  <c:v>365485</c:v>
                </c:pt>
                <c:pt idx="40">
                  <c:v>310299</c:v>
                </c:pt>
                <c:pt idx="41">
                  <c:v>304838</c:v>
                </c:pt>
                <c:pt idx="42">
                  <c:v>299958</c:v>
                </c:pt>
                <c:pt idx="43">
                  <c:v>296762</c:v>
                </c:pt>
                <c:pt idx="44">
                  <c:v>293658</c:v>
                </c:pt>
                <c:pt idx="45">
                  <c:v>293107</c:v>
                </c:pt>
                <c:pt idx="46">
                  <c:v>292144</c:v>
                </c:pt>
                <c:pt idx="47">
                  <c:v>284531</c:v>
                </c:pt>
                <c:pt idx="48">
                  <c:v>276695</c:v>
                </c:pt>
                <c:pt idx="49">
                  <c:v>273066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DB-4110-AB79-0D6F39587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0960"/>
        <c:axId val="317896448"/>
      </c:lineChart>
      <c:catAx>
        <c:axId val="321630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896448"/>
        <c:crosses val="autoZero"/>
        <c:auto val="1"/>
        <c:lblAlgn val="ctr"/>
        <c:lblOffset val="100"/>
        <c:noMultiLvlLbl val="0"/>
      </c:catAx>
      <c:valAx>
        <c:axId val="3178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3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7.9437738892130572E-2"/>
                  <c:y val="0.16764723536377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함수산정근거!$F$2:$F$51</c:f>
              <c:numCache>
                <c:formatCode>General</c:formatCode>
                <c:ptCount val="50"/>
                <c:pt idx="0">
                  <c:v>294.20460000000003</c:v>
                </c:pt>
                <c:pt idx="1">
                  <c:v>604.20740000000001</c:v>
                </c:pt>
                <c:pt idx="2">
                  <c:v>675.15509999999995</c:v>
                </c:pt>
                <c:pt idx="3">
                  <c:v>709.42930000000001</c:v>
                </c:pt>
                <c:pt idx="4">
                  <c:v>771.13520000000005</c:v>
                </c:pt>
                <c:pt idx="5">
                  <c:v>781.58320000000003</c:v>
                </c:pt>
                <c:pt idx="6">
                  <c:v>845.19680000000005</c:v>
                </c:pt>
                <c:pt idx="7">
                  <c:v>859.2183</c:v>
                </c:pt>
                <c:pt idx="8">
                  <c:v>859.99069999999995</c:v>
                </c:pt>
                <c:pt idx="9">
                  <c:v>865.21370000000002</c:v>
                </c:pt>
                <c:pt idx="10">
                  <c:v>871.58119999999997</c:v>
                </c:pt>
                <c:pt idx="11">
                  <c:v>876.09469999999999</c:v>
                </c:pt>
                <c:pt idx="12">
                  <c:v>895.78679999999997</c:v>
                </c:pt>
                <c:pt idx="13">
                  <c:v>901.13059999999996</c:v>
                </c:pt>
                <c:pt idx="14">
                  <c:v>926.81830000000002</c:v>
                </c:pt>
                <c:pt idx="15">
                  <c:v>929.5181</c:v>
                </c:pt>
                <c:pt idx="16">
                  <c:v>932.28489999999999</c:v>
                </c:pt>
                <c:pt idx="17">
                  <c:v>932.29200000000003</c:v>
                </c:pt>
                <c:pt idx="18">
                  <c:v>932.59159999999997</c:v>
                </c:pt>
                <c:pt idx="19">
                  <c:v>934.75</c:v>
                </c:pt>
                <c:pt idx="20">
                  <c:v>937.7482</c:v>
                </c:pt>
                <c:pt idx="21">
                  <c:v>939.20429999999999</c:v>
                </c:pt>
                <c:pt idx="22">
                  <c:v>940.86929999999995</c:v>
                </c:pt>
                <c:pt idx="23">
                  <c:v>942.63319999999999</c:v>
                </c:pt>
                <c:pt idx="24">
                  <c:v>944.00750000000005</c:v>
                </c:pt>
                <c:pt idx="25">
                  <c:v>947.40440000000001</c:v>
                </c:pt>
                <c:pt idx="26">
                  <c:v>947.67070000000001</c:v>
                </c:pt>
                <c:pt idx="27">
                  <c:v>951.5145</c:v>
                </c:pt>
                <c:pt idx="28">
                  <c:v>954.57410000000004</c:v>
                </c:pt>
                <c:pt idx="29">
                  <c:v>955.08240000000001</c:v>
                </c:pt>
                <c:pt idx="30">
                  <c:v>955.4384</c:v>
                </c:pt>
                <c:pt idx="31">
                  <c:v>955.4615</c:v>
                </c:pt>
                <c:pt idx="32">
                  <c:v>957.65549999999996</c:v>
                </c:pt>
                <c:pt idx="33">
                  <c:v>958.37609999999995</c:v>
                </c:pt>
                <c:pt idx="34">
                  <c:v>959.63229999999999</c:v>
                </c:pt>
                <c:pt idx="35">
                  <c:v>960.75869999999998</c:v>
                </c:pt>
                <c:pt idx="36">
                  <c:v>961.76580000000001</c:v>
                </c:pt>
                <c:pt idx="37">
                  <c:v>962.39739999999995</c:v>
                </c:pt>
                <c:pt idx="38">
                  <c:v>963.01110000000006</c:v>
                </c:pt>
                <c:pt idx="39">
                  <c:v>963.45150000000001</c:v>
                </c:pt>
                <c:pt idx="40">
                  <c:v>968.9701</c:v>
                </c:pt>
                <c:pt idx="41">
                  <c:v>969.51620000000003</c:v>
                </c:pt>
                <c:pt idx="42">
                  <c:v>970.00419999999997</c:v>
                </c:pt>
                <c:pt idx="43">
                  <c:v>970.32380000000001</c:v>
                </c:pt>
                <c:pt idx="44">
                  <c:v>970.63419999999996</c:v>
                </c:pt>
                <c:pt idx="45">
                  <c:v>970.6893</c:v>
                </c:pt>
                <c:pt idx="46">
                  <c:v>970.78560000000004</c:v>
                </c:pt>
                <c:pt idx="47">
                  <c:v>971.54690000000005</c:v>
                </c:pt>
                <c:pt idx="48">
                  <c:v>972.33050000000003</c:v>
                </c:pt>
                <c:pt idx="49">
                  <c:v>972.6934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2E-4564-AA24-7B40122A0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043104"/>
        <c:axId val="32083424"/>
      </c:lineChart>
      <c:catAx>
        <c:axId val="24904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083424"/>
        <c:crosses val="autoZero"/>
        <c:auto val="1"/>
        <c:lblAlgn val="ctr"/>
        <c:lblOffset val="100"/>
        <c:noMultiLvlLbl val="0"/>
      </c:catAx>
      <c:valAx>
        <c:axId val="320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904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564174</xdr:colOff>
      <xdr:row>223</xdr:row>
      <xdr:rowOff>66235</xdr:rowOff>
    </xdr:from>
    <xdr:to>
      <xdr:col>11</xdr:col>
      <xdr:colOff>503800</xdr:colOff>
      <xdr:row>242</xdr:row>
      <xdr:rowOff>161192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4B0AEC6-216C-438C-AFD1-50BE341D5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45576</xdr:colOff>
      <xdr:row>0</xdr:row>
      <xdr:rowOff>205740</xdr:rowOff>
    </xdr:from>
    <xdr:to>
      <xdr:col>15</xdr:col>
      <xdr:colOff>601836</xdr:colOff>
      <xdr:row>13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BD3E48-851D-4443-83F4-C89B47CE4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45576</xdr:colOff>
      <xdr:row>13</xdr:row>
      <xdr:rowOff>209550</xdr:rowOff>
    </xdr:from>
    <xdr:to>
      <xdr:col>15</xdr:col>
      <xdr:colOff>601836</xdr:colOff>
      <xdr:row>26</xdr:row>
      <xdr:rowOff>91440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D47FD01-E97C-4E57-9829-1D48DDBDE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6AD1-AF32-4358-B638-D5AF61BD7A3B}">
  <sheetPr>
    <tabColor theme="4"/>
  </sheetPr>
  <dimension ref="B2:AH60"/>
  <sheetViews>
    <sheetView showGridLines="0" topLeftCell="A36" workbookViewId="0">
      <selection activeCell="E5" sqref="E5"/>
    </sheetView>
  </sheetViews>
  <sheetFormatPr defaultRowHeight="17.399999999999999" x14ac:dyDescent="0.4"/>
  <cols>
    <col min="2" max="2" width="47" bestFit="1" customWidth="1"/>
    <col min="6" max="6" width="13.09765625" bestFit="1" customWidth="1"/>
    <col min="10" max="10" width="13.09765625" bestFit="1" customWidth="1"/>
    <col min="14" max="14" width="12.69921875" bestFit="1" customWidth="1"/>
    <col min="18" max="18" width="12.69921875" bestFit="1" customWidth="1"/>
    <col min="22" max="22" width="12.69921875" bestFit="1" customWidth="1"/>
    <col min="26" max="26" width="12.69921875" bestFit="1" customWidth="1"/>
    <col min="30" max="30" width="12.69921875" bestFit="1" customWidth="1"/>
    <col min="34" max="34" width="12.69921875" bestFit="1" customWidth="1"/>
  </cols>
  <sheetData>
    <row r="2" spans="2:14" x14ac:dyDescent="0.4">
      <c r="E2" s="13" t="s">
        <v>78</v>
      </c>
      <c r="J2" s="4" t="s">
        <v>79</v>
      </c>
    </row>
    <row r="3" spans="2:14" x14ac:dyDescent="0.4">
      <c r="C3" s="15" t="s">
        <v>80</v>
      </c>
      <c r="D3" s="37" t="s">
        <v>60</v>
      </c>
      <c r="E3" s="37"/>
      <c r="H3" s="38" t="s">
        <v>65</v>
      </c>
      <c r="I3" s="38"/>
      <c r="J3" s="38"/>
      <c r="N3" s="9" t="s">
        <v>77</v>
      </c>
    </row>
    <row r="4" spans="2:14" x14ac:dyDescent="0.4">
      <c r="C4" s="15" t="s">
        <v>58</v>
      </c>
      <c r="D4" s="37" t="s">
        <v>59</v>
      </c>
      <c r="E4" s="37"/>
      <c r="H4" s="7" t="s">
        <v>66</v>
      </c>
      <c r="I4" s="7"/>
      <c r="J4" s="8">
        <v>1.1000000000000001</v>
      </c>
      <c r="N4" s="16" t="s">
        <v>72</v>
      </c>
    </row>
    <row r="5" spans="2:14" x14ac:dyDescent="0.4">
      <c r="H5" s="7" t="s">
        <v>51</v>
      </c>
      <c r="I5" s="7"/>
      <c r="J5" s="8">
        <v>1.2</v>
      </c>
      <c r="N5" s="17" t="s">
        <v>73</v>
      </c>
    </row>
    <row r="6" spans="2:14" x14ac:dyDescent="0.4">
      <c r="H6" s="7" t="s">
        <v>61</v>
      </c>
      <c r="I6" s="7"/>
      <c r="J6" s="8">
        <v>1.3</v>
      </c>
      <c r="N6" s="18" t="s">
        <v>74</v>
      </c>
    </row>
    <row r="7" spans="2:14" x14ac:dyDescent="0.4">
      <c r="H7" s="7" t="s">
        <v>62</v>
      </c>
      <c r="I7" s="7"/>
      <c r="J7" s="8">
        <v>0.75</v>
      </c>
    </row>
    <row r="8" spans="2:14" x14ac:dyDescent="0.4">
      <c r="H8" s="7" t="s">
        <v>53</v>
      </c>
      <c r="I8" s="7"/>
      <c r="J8" s="8">
        <v>1</v>
      </c>
    </row>
    <row r="9" spans="2:14" x14ac:dyDescent="0.4">
      <c r="H9" s="7" t="s">
        <v>52</v>
      </c>
      <c r="I9" s="7"/>
      <c r="J9" s="8">
        <v>1.5</v>
      </c>
    </row>
    <row r="10" spans="2:14" x14ac:dyDescent="0.4">
      <c r="H10" s="7" t="s">
        <v>63</v>
      </c>
      <c r="I10" s="7"/>
      <c r="J10" s="8">
        <v>1</v>
      </c>
    </row>
    <row r="11" spans="2:14" x14ac:dyDescent="0.4">
      <c r="H11" s="7" t="s">
        <v>64</v>
      </c>
      <c r="I11" s="7"/>
      <c r="J11" s="8">
        <v>1</v>
      </c>
    </row>
    <row r="12" spans="2:14" x14ac:dyDescent="0.4">
      <c r="E12" s="13" t="s">
        <v>76</v>
      </c>
    </row>
    <row r="13" spans="2:14" x14ac:dyDescent="0.4">
      <c r="B13" s="14" t="s">
        <v>67</v>
      </c>
      <c r="C13" s="14" t="s">
        <v>68</v>
      </c>
      <c r="D13" s="14" t="s">
        <v>71</v>
      </c>
      <c r="E13" s="14" t="s">
        <v>70</v>
      </c>
    </row>
    <row r="14" spans="2:14" x14ac:dyDescent="0.4">
      <c r="B14" s="10" t="s">
        <v>40</v>
      </c>
      <c r="C14" s="11">
        <f>(F41*$J$4)+(J41*$J$5)+(R41*$J$7)+(V41*$J$8)+(Z41*$J$9)+(AD41*$J$10)</f>
        <v>1555.6475921711544</v>
      </c>
      <c r="D14" s="12">
        <f>_xlfn.RANK.EQ(C14,$C$14:$C$33,0)</f>
        <v>20</v>
      </c>
      <c r="E14" s="7">
        <v>19</v>
      </c>
    </row>
    <row r="15" spans="2:14" x14ac:dyDescent="0.4">
      <c r="B15" s="10" t="s">
        <v>2</v>
      </c>
      <c r="C15" s="11">
        <f t="shared" ref="C15:C33" si="0">(F42*$J$4)+(J42*$J$5)+(R42*$J$7)+(V42*$J$8)+(Z42*$J$9)+(AD42*$J$10)</f>
        <v>5546.9523421440308</v>
      </c>
      <c r="D15" s="12">
        <f t="shared" ref="D15:D33" si="1">_xlfn.RANK.EQ(C15,$C$14:$C$33,0)</f>
        <v>2</v>
      </c>
      <c r="E15" s="7">
        <v>9</v>
      </c>
    </row>
    <row r="16" spans="2:14" x14ac:dyDescent="0.4">
      <c r="B16" s="10" t="s">
        <v>3</v>
      </c>
      <c r="C16" s="11">
        <f t="shared" si="0"/>
        <v>4857.1171021165019</v>
      </c>
      <c r="D16" s="12">
        <f t="shared" si="1"/>
        <v>3</v>
      </c>
      <c r="E16" s="7">
        <v>12</v>
      </c>
    </row>
    <row r="17" spans="2:5" x14ac:dyDescent="0.4">
      <c r="B17" s="10" t="s">
        <v>4</v>
      </c>
      <c r="C17" s="11">
        <f t="shared" si="0"/>
        <v>1886.8505003519383</v>
      </c>
      <c r="D17" s="12">
        <f t="shared" si="1"/>
        <v>17</v>
      </c>
      <c r="E17" s="7">
        <v>18</v>
      </c>
    </row>
    <row r="18" spans="2:5" x14ac:dyDescent="0.4">
      <c r="B18" s="10" t="s">
        <v>5</v>
      </c>
      <c r="C18" s="11">
        <f t="shared" si="0"/>
        <v>1865.7863967095122</v>
      </c>
      <c r="D18" s="12">
        <f t="shared" si="1"/>
        <v>18</v>
      </c>
      <c r="E18" s="7">
        <v>2</v>
      </c>
    </row>
    <row r="19" spans="2:5" x14ac:dyDescent="0.4">
      <c r="B19" s="10" t="s">
        <v>6</v>
      </c>
      <c r="C19" s="11">
        <f t="shared" si="0"/>
        <v>3407.1520140089679</v>
      </c>
      <c r="D19" s="12">
        <f t="shared" si="1"/>
        <v>8</v>
      </c>
      <c r="E19" s="7">
        <v>3</v>
      </c>
    </row>
    <row r="20" spans="2:5" x14ac:dyDescent="0.4">
      <c r="B20" s="10" t="s">
        <v>7</v>
      </c>
      <c r="C20" s="11">
        <f t="shared" si="0"/>
        <v>3203.5188658889556</v>
      </c>
      <c r="D20" s="12">
        <f t="shared" si="1"/>
        <v>10</v>
      </c>
      <c r="E20" s="7">
        <v>4</v>
      </c>
    </row>
    <row r="21" spans="2:5" x14ac:dyDescent="0.4">
      <c r="B21" s="10" t="s">
        <v>8</v>
      </c>
      <c r="C21" s="11">
        <f t="shared" si="0"/>
        <v>5559.8125955188689</v>
      </c>
      <c r="D21" s="12">
        <f t="shared" si="1"/>
        <v>1</v>
      </c>
      <c r="E21" s="7">
        <v>1</v>
      </c>
    </row>
    <row r="22" spans="2:5" x14ac:dyDescent="0.4">
      <c r="B22" s="10" t="s">
        <v>9</v>
      </c>
      <c r="C22" s="11">
        <f t="shared" si="0"/>
        <v>4779.7747861103344</v>
      </c>
      <c r="D22" s="12">
        <f t="shared" si="1"/>
        <v>4</v>
      </c>
      <c r="E22" s="7">
        <v>17</v>
      </c>
    </row>
    <row r="23" spans="2:5" x14ac:dyDescent="0.4">
      <c r="B23" s="10" t="s">
        <v>10</v>
      </c>
      <c r="C23" s="11">
        <f t="shared" si="0"/>
        <v>1963.7670955453279</v>
      </c>
      <c r="D23" s="12">
        <f t="shared" si="1"/>
        <v>16</v>
      </c>
      <c r="E23" s="7">
        <v>6</v>
      </c>
    </row>
    <row r="24" spans="2:5" x14ac:dyDescent="0.4">
      <c r="B24" s="10" t="s">
        <v>11</v>
      </c>
      <c r="C24" s="11">
        <f t="shared" si="0"/>
        <v>1583.5837516263348</v>
      </c>
      <c r="D24" s="12">
        <f t="shared" si="1"/>
        <v>19</v>
      </c>
      <c r="E24" s="7">
        <v>16</v>
      </c>
    </row>
    <row r="25" spans="2:5" x14ac:dyDescent="0.4">
      <c r="B25" s="10" t="s">
        <v>12</v>
      </c>
      <c r="C25" s="11">
        <f t="shared" si="0"/>
        <v>2353.1614080871263</v>
      </c>
      <c r="D25" s="12">
        <f t="shared" si="1"/>
        <v>15</v>
      </c>
      <c r="E25" s="7">
        <v>15</v>
      </c>
    </row>
    <row r="26" spans="2:5" x14ac:dyDescent="0.4">
      <c r="B26" s="10" t="s">
        <v>13</v>
      </c>
      <c r="C26" s="11">
        <f t="shared" si="0"/>
        <v>3376.7960280406528</v>
      </c>
      <c r="D26" s="12">
        <f t="shared" si="1"/>
        <v>9</v>
      </c>
      <c r="E26" s="7">
        <v>8</v>
      </c>
    </row>
    <row r="27" spans="2:5" x14ac:dyDescent="0.4">
      <c r="B27" s="10" t="s">
        <v>14</v>
      </c>
      <c r="C27" s="11">
        <f t="shared" si="0"/>
        <v>4027.7275000462005</v>
      </c>
      <c r="D27" s="12">
        <f t="shared" si="1"/>
        <v>5</v>
      </c>
      <c r="E27" s="7">
        <v>14</v>
      </c>
    </row>
    <row r="28" spans="2:5" x14ac:dyDescent="0.4">
      <c r="B28" s="10" t="s">
        <v>15</v>
      </c>
      <c r="C28" s="11">
        <f t="shared" si="0"/>
        <v>2924.1122840833768</v>
      </c>
      <c r="D28" s="12">
        <f t="shared" si="1"/>
        <v>13</v>
      </c>
      <c r="E28" s="7">
        <v>10</v>
      </c>
    </row>
    <row r="29" spans="2:5" x14ac:dyDescent="0.4">
      <c r="B29" s="10" t="s">
        <v>16</v>
      </c>
      <c r="C29" s="11">
        <f t="shared" si="0"/>
        <v>3058.9579299034585</v>
      </c>
      <c r="D29" s="12">
        <f t="shared" si="1"/>
        <v>12</v>
      </c>
      <c r="E29" s="7">
        <v>13</v>
      </c>
    </row>
    <row r="30" spans="2:5" x14ac:dyDescent="0.4">
      <c r="B30" s="10" t="s">
        <v>17</v>
      </c>
      <c r="C30" s="11">
        <f t="shared" si="0"/>
        <v>3133.6794565163354</v>
      </c>
      <c r="D30" s="12">
        <f t="shared" si="1"/>
        <v>11</v>
      </c>
      <c r="E30" s="7">
        <v>11</v>
      </c>
    </row>
    <row r="31" spans="2:5" x14ac:dyDescent="0.4">
      <c r="B31" s="10" t="s">
        <v>18</v>
      </c>
      <c r="C31" s="11">
        <f t="shared" si="0"/>
        <v>2656.7908845292964</v>
      </c>
      <c r="D31" s="12">
        <f t="shared" si="1"/>
        <v>14</v>
      </c>
      <c r="E31" s="7">
        <v>20</v>
      </c>
    </row>
    <row r="32" spans="2:5" x14ac:dyDescent="0.4">
      <c r="B32" s="10" t="s">
        <v>19</v>
      </c>
      <c r="C32" s="11">
        <f t="shared" si="0"/>
        <v>3897.9186470754539</v>
      </c>
      <c r="D32" s="12">
        <f t="shared" si="1"/>
        <v>7</v>
      </c>
      <c r="E32" s="7">
        <v>7</v>
      </c>
    </row>
    <row r="33" spans="2:34" x14ac:dyDescent="0.4">
      <c r="B33" s="10" t="s">
        <v>20</v>
      </c>
      <c r="C33" s="11">
        <f t="shared" si="0"/>
        <v>3945.0916636513452</v>
      </c>
      <c r="D33" s="12">
        <f t="shared" si="1"/>
        <v>6</v>
      </c>
      <c r="E33" s="7">
        <v>5</v>
      </c>
    </row>
    <row r="34" spans="2:34" x14ac:dyDescent="0.4">
      <c r="Z34" s="3"/>
    </row>
    <row r="37" spans="2:34" ht="18" thickBot="1" x14ac:dyDescent="0.45">
      <c r="B37" s="5" t="s">
        <v>69</v>
      </c>
    </row>
    <row r="38" spans="2:34" x14ac:dyDescent="0.4">
      <c r="B38" s="39" t="s">
        <v>54</v>
      </c>
      <c r="C38" s="34" t="s">
        <v>50</v>
      </c>
      <c r="D38" s="35"/>
      <c r="E38" s="35"/>
      <c r="F38" s="36"/>
      <c r="G38" s="34" t="s">
        <v>51</v>
      </c>
      <c r="H38" s="35"/>
      <c r="I38" s="35"/>
      <c r="J38" s="36"/>
      <c r="K38" s="34" t="s">
        <v>61</v>
      </c>
      <c r="L38" s="35"/>
      <c r="M38" s="35"/>
      <c r="N38" s="36"/>
      <c r="O38" s="34" t="s">
        <v>62</v>
      </c>
      <c r="P38" s="35"/>
      <c r="Q38" s="35"/>
      <c r="R38" s="36"/>
      <c r="S38" s="34" t="s">
        <v>53</v>
      </c>
      <c r="T38" s="35"/>
      <c r="U38" s="35"/>
      <c r="V38" s="36"/>
      <c r="W38" s="34" t="s">
        <v>52</v>
      </c>
      <c r="X38" s="35"/>
      <c r="Y38" s="35"/>
      <c r="Z38" s="36"/>
      <c r="AA38" s="34" t="s">
        <v>63</v>
      </c>
      <c r="AB38" s="35"/>
      <c r="AC38" s="35"/>
      <c r="AD38" s="36"/>
      <c r="AE38" s="34" t="s">
        <v>64</v>
      </c>
      <c r="AF38" s="35"/>
      <c r="AG38" s="35"/>
      <c r="AH38" s="36"/>
    </row>
    <row r="39" spans="2:34" x14ac:dyDescent="0.4">
      <c r="B39" s="40"/>
      <c r="C39" s="21" t="s">
        <v>55</v>
      </c>
      <c r="D39" s="7">
        <f>LARGE(C41:C60,2)</f>
        <v>1564559</v>
      </c>
      <c r="E39" s="7" t="s">
        <v>57</v>
      </c>
      <c r="F39" s="22">
        <f>50/D39</f>
        <v>3.1957887174596806E-5</v>
      </c>
      <c r="G39" s="21" t="s">
        <v>55</v>
      </c>
      <c r="H39" s="7">
        <f>LARGE(G41:G60,2)</f>
        <v>15796</v>
      </c>
      <c r="I39" s="7" t="s">
        <v>57</v>
      </c>
      <c r="J39" s="22">
        <f>50/H39</f>
        <v>3.1653583185616611E-3</v>
      </c>
      <c r="K39" s="21" t="s">
        <v>55</v>
      </c>
      <c r="L39" s="7" t="e">
        <f>LARGE(K41:K60,2)</f>
        <v>#NUM!</v>
      </c>
      <c r="M39" s="7" t="s">
        <v>57</v>
      </c>
      <c r="N39" s="31" t="e">
        <f>50/L39</f>
        <v>#NUM!</v>
      </c>
      <c r="O39" s="21" t="s">
        <v>55</v>
      </c>
      <c r="P39" s="7">
        <f>LARGE(O41:O60,2)</f>
        <v>588</v>
      </c>
      <c r="Q39" s="7" t="s">
        <v>57</v>
      </c>
      <c r="R39" s="22">
        <f>50/P39</f>
        <v>8.5034013605442174E-2</v>
      </c>
      <c r="S39" s="21" t="s">
        <v>55</v>
      </c>
      <c r="T39" s="7">
        <f>LARGE(S41:S60,2)</f>
        <v>2871</v>
      </c>
      <c r="U39" s="7" t="s">
        <v>57</v>
      </c>
      <c r="V39" s="22">
        <f>50/T39</f>
        <v>1.7415534656913968E-2</v>
      </c>
      <c r="W39" s="21" t="s">
        <v>55</v>
      </c>
      <c r="X39" s="7">
        <f>LARGE(W41:W60,2)</f>
        <v>206209</v>
      </c>
      <c r="Y39" s="7" t="s">
        <v>57</v>
      </c>
      <c r="Z39" s="22">
        <f>50/X39</f>
        <v>2.4247244300685226E-4</v>
      </c>
      <c r="AA39" s="21" t="s">
        <v>55</v>
      </c>
      <c r="AB39" s="7">
        <f>LARGE(AA41:AA60,2)</f>
        <v>265</v>
      </c>
      <c r="AC39" s="7" t="s">
        <v>57</v>
      </c>
      <c r="AD39" s="31">
        <f>50/AB39</f>
        <v>0.18867924528301888</v>
      </c>
      <c r="AE39" s="21" t="s">
        <v>55</v>
      </c>
      <c r="AF39" s="7" t="e">
        <f>LARGE(AE41:AE60,2)</f>
        <v>#NUM!</v>
      </c>
      <c r="AG39" s="7" t="s">
        <v>57</v>
      </c>
      <c r="AH39" s="22" t="e">
        <f>50/AF39</f>
        <v>#NUM!</v>
      </c>
    </row>
    <row r="40" spans="2:34" x14ac:dyDescent="0.4">
      <c r="B40" s="40"/>
      <c r="C40" s="21" t="s">
        <v>49</v>
      </c>
      <c r="D40" s="7" t="s">
        <v>47</v>
      </c>
      <c r="E40" s="7" t="s">
        <v>56</v>
      </c>
      <c r="F40" s="22" t="s">
        <v>48</v>
      </c>
      <c r="G40" s="21" t="s">
        <v>49</v>
      </c>
      <c r="H40" s="7" t="s">
        <v>47</v>
      </c>
      <c r="I40" s="7" t="s">
        <v>56</v>
      </c>
      <c r="J40" s="22" t="s">
        <v>48</v>
      </c>
      <c r="K40" s="19" t="s">
        <v>49</v>
      </c>
      <c r="L40" s="7" t="s">
        <v>47</v>
      </c>
      <c r="M40" s="7" t="s">
        <v>56</v>
      </c>
      <c r="N40" s="31" t="s">
        <v>48</v>
      </c>
      <c r="O40" s="21" t="s">
        <v>49</v>
      </c>
      <c r="P40" s="7" t="s">
        <v>47</v>
      </c>
      <c r="Q40" s="7" t="s">
        <v>56</v>
      </c>
      <c r="R40" s="22" t="s">
        <v>48</v>
      </c>
      <c r="S40" s="21" t="s">
        <v>49</v>
      </c>
      <c r="T40" s="7" t="s">
        <v>47</v>
      </c>
      <c r="U40" s="7" t="s">
        <v>56</v>
      </c>
      <c r="V40" s="22" t="s">
        <v>48</v>
      </c>
      <c r="W40" s="21" t="s">
        <v>49</v>
      </c>
      <c r="X40" s="7" t="s">
        <v>47</v>
      </c>
      <c r="Y40" s="7" t="s">
        <v>56</v>
      </c>
      <c r="Z40" s="22" t="s">
        <v>48</v>
      </c>
      <c r="AA40" s="19" t="s">
        <v>49</v>
      </c>
      <c r="AB40" s="7" t="s">
        <v>47</v>
      </c>
      <c r="AC40" s="7" t="s">
        <v>56</v>
      </c>
      <c r="AD40" s="31" t="s">
        <v>48</v>
      </c>
      <c r="AE40" s="21" t="s">
        <v>49</v>
      </c>
      <c r="AF40" s="7" t="s">
        <v>47</v>
      </c>
      <c r="AG40" s="7" t="s">
        <v>56</v>
      </c>
      <c r="AH40" s="22" t="s">
        <v>48</v>
      </c>
    </row>
    <row r="41" spans="2:34" x14ac:dyDescent="0.4">
      <c r="B41" s="28" t="s">
        <v>40</v>
      </c>
      <c r="C41" s="23">
        <v>21850</v>
      </c>
      <c r="D41" s="7">
        <f>C41*$F$39</f>
        <v>0.69827983476494027</v>
      </c>
      <c r="E41" s="7">
        <f>123*LN(D41)+520</f>
        <v>475.82635229967559</v>
      </c>
      <c r="F41" s="24" cm="1">
        <f t="array" ref="F41">_xlfn.IFS(E41&lt;0,0,E41&lt;1000,E41,1000&lt;E41,1000)</f>
        <v>475.82635229967559</v>
      </c>
      <c r="G41" s="23">
        <v>217</v>
      </c>
      <c r="H41" s="7">
        <f>G41*$J$39</f>
        <v>0.68688275512788044</v>
      </c>
      <c r="I41" s="7">
        <f>123*LN(H41)+520</f>
        <v>473.80222539713407</v>
      </c>
      <c r="J41" s="24" cm="1">
        <f t="array" ref="J41">_xlfn.IFS(I41&lt;0,0,I41&lt;1000,I41,1000&lt;I41,1000)</f>
        <v>473.80222539713407</v>
      </c>
      <c r="K41" s="20"/>
      <c r="L41" s="7">
        <f>K41*$J$39</f>
        <v>0</v>
      </c>
      <c r="M41" s="7" t="e">
        <f>123*LN(L41)+520</f>
        <v>#NUM!</v>
      </c>
      <c r="N41" s="32" t="e" cm="1">
        <f t="array" ref="N41">_xlfn.IFS(M41&lt;0,0,M41&lt;1000,M41,1000&lt;M41,1000)</f>
        <v>#NUM!</v>
      </c>
      <c r="O41" s="23">
        <v>53</v>
      </c>
      <c r="P41" s="7">
        <f>O41*$J$39</f>
        <v>0.16776399088376803</v>
      </c>
      <c r="Q41" s="7">
        <f>123*LN(P41)+520</f>
        <v>300.42075627856855</v>
      </c>
      <c r="R41" s="24" cm="1">
        <f t="array" ref="R41">_xlfn.IFS(Q41&lt;0,0,Q41&lt;1000,Q41,1000&lt;Q41,1000)</f>
        <v>300.42075627856855</v>
      </c>
      <c r="S41" s="23">
        <v>0</v>
      </c>
      <c r="T41" s="7">
        <f>S41*$J$39</f>
        <v>0</v>
      </c>
      <c r="U41" s="7" t="e">
        <f>123*LN(T41)+520</f>
        <v>#NUM!</v>
      </c>
      <c r="V41" s="24">
        <v>0</v>
      </c>
      <c r="W41" s="23">
        <v>0</v>
      </c>
      <c r="X41" s="7">
        <f>W41*$J$39</f>
        <v>0</v>
      </c>
      <c r="Y41" s="7" t="e">
        <f>123*LN(X41)+520</f>
        <v>#NUM!</v>
      </c>
      <c r="Z41" s="24">
        <v>0</v>
      </c>
      <c r="AA41" s="20">
        <v>32</v>
      </c>
      <c r="AB41" s="7">
        <f>AA41*$J$39</f>
        <v>0.10129146619397315</v>
      </c>
      <c r="AC41" s="7">
        <f>123*LN(AB41)+520</f>
        <v>238.36036695602388</v>
      </c>
      <c r="AD41" s="32" cm="1">
        <f t="array" ref="AD41">_xlfn.IFS(AC41&lt;0,0,AC41&lt;1000,AC41,1000&lt;AC41,1000)</f>
        <v>238.36036695602388</v>
      </c>
      <c r="AE41" s="23"/>
      <c r="AF41" s="7">
        <f>AE41*$J$39</f>
        <v>0</v>
      </c>
      <c r="AG41" s="7" t="e">
        <f>123*LN(AF41)+520</f>
        <v>#NUM!</v>
      </c>
      <c r="AH41" s="24" t="e" cm="1">
        <f t="array" ref="AH41">_xlfn.IFS(AG41&lt;0,0,AG41&lt;1000,AG41,1000&lt;AG41,1000)</f>
        <v>#NUM!</v>
      </c>
    </row>
    <row r="42" spans="2:34" x14ac:dyDescent="0.4">
      <c r="B42" s="28" t="s">
        <v>2</v>
      </c>
      <c r="C42" s="23">
        <v>1564559</v>
      </c>
      <c r="D42" s="7">
        <f>C42*$F$39</f>
        <v>50.000000000000007</v>
      </c>
      <c r="E42" s="7">
        <f t="shared" ref="E42:E60" si="2">123*LN(D42)+520</f>
        <v>1001.1788296676621</v>
      </c>
      <c r="F42" s="24" cm="1">
        <f t="array" ref="F42">_xlfn.IFS(E42&lt;0,0,E42&lt;1000,E42,1000&lt;E42,1000)</f>
        <v>1000</v>
      </c>
      <c r="G42" s="23">
        <v>15796</v>
      </c>
      <c r="H42" s="7">
        <f t="shared" ref="H42:H60" si="3">G42*$J$39</f>
        <v>50</v>
      </c>
      <c r="I42" s="7">
        <f t="shared" ref="I42:I60" si="4">123*LN(H42)+520</f>
        <v>1001.1788296676619</v>
      </c>
      <c r="J42" s="24" cm="1">
        <f t="array" ref="J42">_xlfn.IFS(I42&lt;0,0,I42&lt;1000,I42,1000&lt;I42,1000)</f>
        <v>1000</v>
      </c>
      <c r="K42" s="20"/>
      <c r="L42" s="7">
        <f t="shared" ref="L42:L60" si="5">K42*$J$39</f>
        <v>0</v>
      </c>
      <c r="M42" s="7" t="e">
        <f t="shared" ref="M42:M60" si="6">123*LN(L42)+520</f>
        <v>#NUM!</v>
      </c>
      <c r="N42" s="32" t="e" cm="1">
        <f t="array" ref="N42">_xlfn.IFS(M42&lt;0,0,M42&lt;1000,M42,1000&lt;M42,1000)</f>
        <v>#NUM!</v>
      </c>
      <c r="O42" s="23">
        <v>588</v>
      </c>
      <c r="P42" s="7">
        <f t="shared" ref="P42:P60" si="7">O42*$J$39</f>
        <v>1.8612306913142567</v>
      </c>
      <c r="Q42" s="7">
        <f t="shared" ref="Q42:Q60" si="8">123*LN(P42)+520</f>
        <v>596.41226550318868</v>
      </c>
      <c r="R42" s="24" cm="1">
        <f t="array" ref="R42">_xlfn.IFS(Q42&lt;0,0,Q42&lt;1000,Q42,1000&lt;Q42,1000)</f>
        <v>596.41226550318868</v>
      </c>
      <c r="S42" s="23">
        <v>2871</v>
      </c>
      <c r="T42" s="7">
        <f t="shared" ref="T42:T60" si="9">S42*$J$39</f>
        <v>9.0877437325905284</v>
      </c>
      <c r="U42" s="7">
        <f t="shared" ref="U42:U60" si="10">123*LN(T42)+520</f>
        <v>791.4519795665484</v>
      </c>
      <c r="V42" s="24" cm="1">
        <f t="array" ref="V42">_xlfn.IFS(U42&lt;0,0,U42&lt;1000,U42,1000&lt;U42,1000)</f>
        <v>791.4519795665484</v>
      </c>
      <c r="W42" s="23">
        <v>53697</v>
      </c>
      <c r="X42" s="7">
        <f t="shared" ref="X42:X60" si="11">W42*$J$39</f>
        <v>169.97024563180551</v>
      </c>
      <c r="Y42" s="7">
        <f t="shared" ref="Y42:Y60" si="12">123*LN(X42)+520</f>
        <v>1151.6816777124545</v>
      </c>
      <c r="Z42" s="24" cm="1">
        <f t="array" ref="Z42">_xlfn.IFS(Y42&lt;0,0,Y42&lt;1000,Y42,1000&lt;Y42,1000)</f>
        <v>1000</v>
      </c>
      <c r="AA42" s="20">
        <v>287</v>
      </c>
      <c r="AB42" s="7">
        <f t="shared" ref="AB42:AB60" si="13">AA42*$J$39</f>
        <v>0.90845783742719677</v>
      </c>
      <c r="AC42" s="7">
        <f t="shared" ref="AC42:AC60" si="14">123*LN(AB42)+520</f>
        <v>508.19116345009093</v>
      </c>
      <c r="AD42" s="32" cm="1">
        <f t="array" ref="AD42">_xlfn.IFS(AC42&lt;0,0,AC42&lt;1000,AC42,1000&lt;AC42,1000)</f>
        <v>508.19116345009093</v>
      </c>
      <c r="AE42" s="23"/>
      <c r="AF42" s="7">
        <f t="shared" ref="AF42:AF60" si="15">AE42*$J$39</f>
        <v>0</v>
      </c>
      <c r="AG42" s="7" t="e">
        <f t="shared" ref="AG42:AG60" si="16">123*LN(AF42)+520</f>
        <v>#NUM!</v>
      </c>
      <c r="AH42" s="24" t="e" cm="1">
        <f t="array" ref="AH42">_xlfn.IFS(AG42&lt;0,0,AG42&lt;1000,AG42,1000&lt;AG42,1000)</f>
        <v>#NUM!</v>
      </c>
    </row>
    <row r="43" spans="2:34" x14ac:dyDescent="0.4">
      <c r="B43" s="28" t="s">
        <v>3</v>
      </c>
      <c r="C43" s="23">
        <v>273358</v>
      </c>
      <c r="D43" s="7">
        <f t="shared" ref="D43:D60" si="17">C43*$F$39</f>
        <v>8.735944122273434</v>
      </c>
      <c r="E43" s="7">
        <f t="shared" si="2"/>
        <v>786.5958607948287</v>
      </c>
      <c r="F43" s="24" cm="1">
        <f t="array" ref="F43">_xlfn.IFS(E43&lt;0,0,E43&lt;1000,E43,1000&lt;E43,1000)</f>
        <v>786.5958607948287</v>
      </c>
      <c r="G43" s="23">
        <v>3114</v>
      </c>
      <c r="H43" s="7">
        <f t="shared" si="3"/>
        <v>9.8569258040010119</v>
      </c>
      <c r="I43" s="7">
        <f t="shared" si="4"/>
        <v>801.44544325611264</v>
      </c>
      <c r="J43" s="24" cm="1">
        <f t="array" ref="J43">_xlfn.IFS(I43&lt;0,0,I43&lt;1000,I43,1000&lt;I43,1000)</f>
        <v>801.44544325611264</v>
      </c>
      <c r="K43" s="20"/>
      <c r="L43" s="7">
        <f t="shared" si="5"/>
        <v>0</v>
      </c>
      <c r="M43" s="7" t="e">
        <f t="shared" si="6"/>
        <v>#NUM!</v>
      </c>
      <c r="N43" s="32" t="e" cm="1">
        <f t="array" ref="N43">_xlfn.IFS(M43&lt;0,0,M43&lt;1000,M43,1000&lt;M43,1000)</f>
        <v>#NUM!</v>
      </c>
      <c r="O43" s="23">
        <v>67</v>
      </c>
      <c r="P43" s="7">
        <f t="shared" si="7"/>
        <v>0.2120790073436313</v>
      </c>
      <c r="Q43" s="7">
        <f t="shared" si="8"/>
        <v>329.25204309674638</v>
      </c>
      <c r="R43" s="24" cm="1">
        <f t="array" ref="R43">_xlfn.IFS(Q43&lt;0,0,Q43&lt;1000,Q43,1000&lt;Q43,1000)</f>
        <v>329.25204309674638</v>
      </c>
      <c r="S43" s="23">
        <v>2720</v>
      </c>
      <c r="T43" s="7">
        <f t="shared" si="9"/>
        <v>8.6097746264877184</v>
      </c>
      <c r="U43" s="7">
        <f t="shared" si="10"/>
        <v>784.80647150433288</v>
      </c>
      <c r="V43" s="24" cm="1">
        <f t="array" ref="V43">_xlfn.IFS(U43&lt;0,0,U43&lt;1000,U43,1000&lt;U43,1000)</f>
        <v>784.80647150433288</v>
      </c>
      <c r="W43" s="23">
        <v>206209</v>
      </c>
      <c r="X43" s="7">
        <f t="shared" si="11"/>
        <v>652.72537351228152</v>
      </c>
      <c r="Y43" s="7">
        <f t="shared" si="12"/>
        <v>1317.1822469881945</v>
      </c>
      <c r="Z43" s="24" cm="1">
        <f t="array" ref="Z43">_xlfn.IFS(Y43&lt;0,0,Y43&lt;1000,Y43,1000&lt;Y43,1000)</f>
        <v>1000</v>
      </c>
      <c r="AA43" s="20">
        <v>265</v>
      </c>
      <c r="AB43" s="7">
        <f t="shared" si="13"/>
        <v>0.83881995441884016</v>
      </c>
      <c r="AC43" s="7">
        <f t="shared" si="14"/>
        <v>498.38161950796285</v>
      </c>
      <c r="AD43" s="32" cm="1">
        <f t="array" ref="AD43">_xlfn.IFS(AC43&lt;0,0,AC43&lt;1000,AC43,1000&lt;AC43,1000)</f>
        <v>498.38161950796285</v>
      </c>
      <c r="AE43" s="23"/>
      <c r="AF43" s="7">
        <f t="shared" si="15"/>
        <v>0</v>
      </c>
      <c r="AG43" s="7" t="e">
        <f t="shared" si="16"/>
        <v>#NUM!</v>
      </c>
      <c r="AH43" s="24" t="e" cm="1">
        <f t="array" ref="AH43">_xlfn.IFS(AG43&lt;0,0,AG43&lt;1000,AG43,1000&lt;AG43,1000)</f>
        <v>#NUM!</v>
      </c>
    </row>
    <row r="44" spans="2:34" x14ac:dyDescent="0.4">
      <c r="B44" s="28" t="s">
        <v>4</v>
      </c>
      <c r="C44" s="23">
        <v>1190</v>
      </c>
      <c r="D44" s="7">
        <f t="shared" si="17"/>
        <v>3.8029885737770198E-2</v>
      </c>
      <c r="E44" s="7">
        <f t="shared" si="2"/>
        <v>117.86589572624177</v>
      </c>
      <c r="F44" s="24" cm="1">
        <f t="array" ref="F44">_xlfn.IFS(E44&lt;0,0,E44&lt;1000,E44,1000&lt;E44,1000)</f>
        <v>117.86589572624177</v>
      </c>
      <c r="G44" s="23">
        <v>7</v>
      </c>
      <c r="H44" s="7">
        <f t="shared" si="3"/>
        <v>2.2157508229931629E-2</v>
      </c>
      <c r="I44" s="7">
        <f t="shared" si="4"/>
        <v>51.421799245461102</v>
      </c>
      <c r="J44" s="24" cm="1">
        <f t="array" ref="J44">_xlfn.IFS(I44&lt;0,0,I44&lt;1000,I44,1000&lt;I44,1000)</f>
        <v>51.421799245461102</v>
      </c>
      <c r="K44" s="20"/>
      <c r="L44" s="7">
        <f t="shared" si="5"/>
        <v>0</v>
      </c>
      <c r="M44" s="7" t="e">
        <f t="shared" si="6"/>
        <v>#NUM!</v>
      </c>
      <c r="N44" s="32" t="e" cm="1">
        <f t="array" ref="N44">_xlfn.IFS(M44&lt;0,0,M44&lt;1000,M44,1000&lt;M44,1000)</f>
        <v>#NUM!</v>
      </c>
      <c r="O44" s="23">
        <v>14</v>
      </c>
      <c r="P44" s="7">
        <f t="shared" si="7"/>
        <v>4.4315016459863257E-2</v>
      </c>
      <c r="Q44" s="7">
        <f t="shared" si="8"/>
        <v>136.67890245433438</v>
      </c>
      <c r="R44" s="24" cm="1">
        <f t="array" ref="R44">_xlfn.IFS(Q44&lt;0,0,Q44&lt;1000,Q44,1000&lt;Q44,1000)</f>
        <v>136.67890245433438</v>
      </c>
      <c r="S44" s="23">
        <v>120</v>
      </c>
      <c r="T44" s="7">
        <f t="shared" si="9"/>
        <v>0.37984299822739931</v>
      </c>
      <c r="U44" s="7">
        <f t="shared" si="10"/>
        <v>400.93633527384918</v>
      </c>
      <c r="V44" s="24" cm="1">
        <f t="array" ref="V44">_xlfn.IFS(U44&lt;0,0,U44&lt;1000,U44,1000&lt;U44,1000)</f>
        <v>400.93633527384918</v>
      </c>
      <c r="W44" s="23">
        <v>907</v>
      </c>
      <c r="X44" s="7">
        <f t="shared" si="11"/>
        <v>2.8709799949354267</v>
      </c>
      <c r="Y44" s="7">
        <f t="shared" si="12"/>
        <v>649.72237227581934</v>
      </c>
      <c r="Z44" s="24" cm="1">
        <f t="array" ref="Z44">_xlfn.IFS(Y44&lt;0,0,Y44&lt;1000,Y44,1000&lt;Y44,1000)</f>
        <v>649.72237227581934</v>
      </c>
      <c r="AA44" s="20">
        <v>27</v>
      </c>
      <c r="AB44" s="7">
        <f t="shared" si="13"/>
        <v>8.5464674601164844E-2</v>
      </c>
      <c r="AC44" s="7">
        <f t="shared" si="14"/>
        <v>217.46278543019002</v>
      </c>
      <c r="AD44" s="32" cm="1">
        <f t="array" ref="AD44">_xlfn.IFS(AC44&lt;0,0,AC44&lt;1000,AC44,1000&lt;AC44,1000)</f>
        <v>217.46278543019002</v>
      </c>
      <c r="AE44" s="23"/>
      <c r="AF44" s="7">
        <f t="shared" si="15"/>
        <v>0</v>
      </c>
      <c r="AG44" s="7" t="e">
        <f t="shared" si="16"/>
        <v>#NUM!</v>
      </c>
      <c r="AH44" s="24" t="e" cm="1">
        <f t="array" ref="AH44">_xlfn.IFS(AG44&lt;0,0,AG44&lt;1000,AG44,1000&lt;AG44,1000)</f>
        <v>#NUM!</v>
      </c>
    </row>
    <row r="45" spans="2:34" x14ac:dyDescent="0.4">
      <c r="B45" s="28" t="s">
        <v>5</v>
      </c>
      <c r="C45" s="23">
        <v>20480</v>
      </c>
      <c r="D45" s="7">
        <f t="shared" si="17"/>
        <v>0.65449752933574257</v>
      </c>
      <c r="E45" s="7">
        <f t="shared" si="2"/>
        <v>467.86184137112963</v>
      </c>
      <c r="F45" s="24" cm="1">
        <f t="array" ref="F45">_xlfn.IFS(E45&lt;0,0,E45&lt;1000,E45,1000&lt;E45,1000)</f>
        <v>467.86184137112963</v>
      </c>
      <c r="G45" s="23">
        <v>259</v>
      </c>
      <c r="H45" s="7">
        <f t="shared" si="3"/>
        <v>0.81982780450747017</v>
      </c>
      <c r="I45" s="7">
        <f t="shared" si="4"/>
        <v>495.56470250070066</v>
      </c>
      <c r="J45" s="24" cm="1">
        <f t="array" ref="J45">_xlfn.IFS(I45&lt;0,0,I45&lt;1000,I45,1000&lt;I45,1000)</f>
        <v>495.56470250070066</v>
      </c>
      <c r="K45" s="20"/>
      <c r="L45" s="7">
        <f t="shared" si="5"/>
        <v>0</v>
      </c>
      <c r="M45" s="7" t="e">
        <f t="shared" si="6"/>
        <v>#NUM!</v>
      </c>
      <c r="N45" s="32" t="e" cm="1">
        <f t="array" ref="N45">_xlfn.IFS(M45&lt;0,0,M45&lt;1000,M45,1000&lt;M45,1000)</f>
        <v>#NUM!</v>
      </c>
      <c r="O45" s="23">
        <v>26</v>
      </c>
      <c r="P45" s="7">
        <f t="shared" si="7"/>
        <v>8.2299316282603188E-2</v>
      </c>
      <c r="Q45" s="7">
        <f t="shared" si="8"/>
        <v>212.82072508829981</v>
      </c>
      <c r="R45" s="24" cm="1">
        <f t="array" ref="R45">_xlfn.IFS(Q45&lt;0,0,Q45&lt;1000,Q45,1000&lt;Q45,1000)</f>
        <v>212.82072508829981</v>
      </c>
      <c r="S45" s="23">
        <v>20</v>
      </c>
      <c r="T45" s="7">
        <f t="shared" si="9"/>
        <v>6.3307166371233223E-2</v>
      </c>
      <c r="U45" s="7">
        <f t="shared" si="10"/>
        <v>180.54992055879848</v>
      </c>
      <c r="V45" s="24" cm="1">
        <f t="array" ref="V45">_xlfn.IFS(U45&lt;0,0,U45&lt;1000,U45,1000&lt;U45,1000)</f>
        <v>180.54992055879848</v>
      </c>
      <c r="W45" s="23">
        <v>44</v>
      </c>
      <c r="X45" s="7">
        <f t="shared" si="11"/>
        <v>0.1392757660167131</v>
      </c>
      <c r="Y45" s="7">
        <f t="shared" si="12"/>
        <v>277.53017588360365</v>
      </c>
      <c r="Z45" s="24" cm="1">
        <f t="array" ref="Z45">_xlfn.IFS(Y45&lt;0,0,Y45&lt;1000,Y45,1000&lt;Y45,1000)</f>
        <v>277.53017588360365</v>
      </c>
      <c r="AA45" s="20">
        <v>3</v>
      </c>
      <c r="AB45" s="7">
        <f t="shared" si="13"/>
        <v>9.4960749556849827E-3</v>
      </c>
      <c r="AC45" s="7">
        <f t="shared" si="14"/>
        <v>-52.79583758216495</v>
      </c>
      <c r="AD45" s="32" cm="1">
        <f t="array" ref="AD45">_xlfn.IFS(AC45&lt;0,0,AC45&lt;1000,AC45,1000&lt;AC45,1000)</f>
        <v>0</v>
      </c>
      <c r="AE45" s="23"/>
      <c r="AF45" s="7">
        <f t="shared" si="15"/>
        <v>0</v>
      </c>
      <c r="AG45" s="7" t="e">
        <f t="shared" si="16"/>
        <v>#NUM!</v>
      </c>
      <c r="AH45" s="24" t="e" cm="1">
        <f t="array" ref="AH45">_xlfn.IFS(AG45&lt;0,0,AG45&lt;1000,AG45,1000&lt;AG45,1000)</f>
        <v>#NUM!</v>
      </c>
    </row>
    <row r="46" spans="2:34" x14ac:dyDescent="0.4">
      <c r="B46" s="28" t="s">
        <v>6</v>
      </c>
      <c r="C46" s="23">
        <v>12173</v>
      </c>
      <c r="D46" s="7">
        <f t="shared" si="17"/>
        <v>0.38902336057636694</v>
      </c>
      <c r="E46" s="7">
        <f t="shared" si="2"/>
        <v>403.87374623463637</v>
      </c>
      <c r="F46" s="24" cm="1">
        <f t="array" ref="F46">_xlfn.IFS(E46&lt;0,0,E46&lt;1000,E46,1000&lt;E46,1000)</f>
        <v>403.87374623463637</v>
      </c>
      <c r="G46" s="23">
        <v>492</v>
      </c>
      <c r="H46" s="7">
        <f t="shared" si="3"/>
        <v>1.5573562927323372</v>
      </c>
      <c r="I46" s="7">
        <f t="shared" si="4"/>
        <v>574.48773304021142</v>
      </c>
      <c r="J46" s="24" cm="1">
        <f t="array" ref="J46">_xlfn.IFS(I46&lt;0,0,I46&lt;1000,I46,1000&lt;I46,1000)</f>
        <v>574.48773304021142</v>
      </c>
      <c r="K46" s="20"/>
      <c r="L46" s="7">
        <f t="shared" si="5"/>
        <v>0</v>
      </c>
      <c r="M46" s="7" t="e">
        <f t="shared" si="6"/>
        <v>#NUM!</v>
      </c>
      <c r="N46" s="32" t="e" cm="1">
        <f t="array" ref="N46">_xlfn.IFS(M46&lt;0,0,M46&lt;1000,M46,1000&lt;M46,1000)</f>
        <v>#NUM!</v>
      </c>
      <c r="O46" s="23">
        <v>23</v>
      </c>
      <c r="P46" s="7">
        <f t="shared" si="7"/>
        <v>7.2803241326918205E-2</v>
      </c>
      <c r="Q46" s="7">
        <f t="shared" si="8"/>
        <v>197.74063947094294</v>
      </c>
      <c r="R46" s="24" cm="1">
        <f t="array" ref="R46">_xlfn.IFS(Q46&lt;0,0,Q46&lt;1000,Q46,1000&lt;Q46,1000)</f>
        <v>197.74063947094294</v>
      </c>
      <c r="S46" s="23">
        <v>409</v>
      </c>
      <c r="T46" s="7">
        <f t="shared" si="9"/>
        <v>1.2946315522917193</v>
      </c>
      <c r="U46" s="7">
        <f t="shared" si="10"/>
        <v>551.76181510492211</v>
      </c>
      <c r="V46" s="24" cm="1">
        <f t="array" ref="V46">_xlfn.IFS(U46&lt;0,0,U46&lt;1000,U46,1000&lt;U46,1000)</f>
        <v>551.76181510492211</v>
      </c>
      <c r="W46" s="23">
        <v>2226</v>
      </c>
      <c r="X46" s="7">
        <f t="shared" si="11"/>
        <v>7.0460876171182578</v>
      </c>
      <c r="Y46" s="7">
        <f t="shared" si="12"/>
        <v>760.1541193274229</v>
      </c>
      <c r="Z46" s="24" cm="1">
        <f t="array" ref="Z46">_xlfn.IFS(Y46&lt;0,0,Y46&lt;1000,Y46,1000&lt;Y46,1000)</f>
        <v>760.1541193274229</v>
      </c>
      <c r="AA46" s="20">
        <v>156</v>
      </c>
      <c r="AB46" s="7">
        <f t="shared" si="13"/>
        <v>0.4937958976956191</v>
      </c>
      <c r="AC46" s="7">
        <f t="shared" si="14"/>
        <v>433.20713980335057</v>
      </c>
      <c r="AD46" s="32" cm="1">
        <f t="array" ref="AD46">_xlfn.IFS(AC46&lt;0,0,AC46&lt;1000,AC46,1000&lt;AC46,1000)</f>
        <v>433.20713980335057</v>
      </c>
      <c r="AE46" s="23"/>
      <c r="AF46" s="7">
        <f t="shared" si="15"/>
        <v>0</v>
      </c>
      <c r="AG46" s="7" t="e">
        <f t="shared" si="16"/>
        <v>#NUM!</v>
      </c>
      <c r="AH46" s="24" t="e" cm="1">
        <f t="array" ref="AH46">_xlfn.IFS(AG46&lt;0,0,AG46&lt;1000,AG46,1000&lt;AG46,1000)</f>
        <v>#NUM!</v>
      </c>
    </row>
    <row r="47" spans="2:34" x14ac:dyDescent="0.4">
      <c r="B47" s="28" t="s">
        <v>7</v>
      </c>
      <c r="C47" s="23">
        <v>115193</v>
      </c>
      <c r="D47" s="7">
        <f t="shared" si="17"/>
        <v>3.6813248973033299</v>
      </c>
      <c r="E47" s="7">
        <f t="shared" si="2"/>
        <v>680.3025438008433</v>
      </c>
      <c r="F47" s="24" cm="1">
        <f t="array" ref="F47">_xlfn.IFS(E47&lt;0,0,E47&lt;1000,E47,1000&lt;E47,1000)</f>
        <v>680.3025438008433</v>
      </c>
      <c r="G47" s="23">
        <v>932</v>
      </c>
      <c r="H47" s="7">
        <f t="shared" si="3"/>
        <v>2.9501139528994682</v>
      </c>
      <c r="I47" s="7">
        <f t="shared" si="4"/>
        <v>653.06678711798531</v>
      </c>
      <c r="J47" s="24" cm="1">
        <f t="array" ref="J47">_xlfn.IFS(I47&lt;0,0,I47&lt;1000,I47,1000&lt;I47,1000)</f>
        <v>653.06678711798531</v>
      </c>
      <c r="K47" s="20"/>
      <c r="L47" s="7">
        <f t="shared" si="5"/>
        <v>0</v>
      </c>
      <c r="M47" s="7" t="e">
        <f t="shared" si="6"/>
        <v>#NUM!</v>
      </c>
      <c r="N47" s="32" t="e" cm="1">
        <f t="array" ref="N47">_xlfn.IFS(M47&lt;0,0,M47&lt;1000,M47,1000&lt;M47,1000)</f>
        <v>#NUM!</v>
      </c>
      <c r="O47" s="23">
        <v>48</v>
      </c>
      <c r="P47" s="7">
        <f t="shared" si="7"/>
        <v>0.15193719929095972</v>
      </c>
      <c r="Q47" s="7">
        <f t="shared" si="8"/>
        <v>288.23257525332815</v>
      </c>
      <c r="R47" s="24" cm="1">
        <f t="array" ref="R47">_xlfn.IFS(Q47&lt;0,0,Q47&lt;1000,Q47,1000&lt;Q47,1000)</f>
        <v>288.23257525332815</v>
      </c>
      <c r="S47" s="23">
        <v>5</v>
      </c>
      <c r="T47" s="7">
        <f t="shared" si="9"/>
        <v>1.5826791592808306E-2</v>
      </c>
      <c r="U47" s="7">
        <f t="shared" si="10"/>
        <v>10.035714141051812</v>
      </c>
      <c r="V47" s="24" cm="1">
        <f t="array" ref="V47">_xlfn.IFS(U47&lt;0,0,U47&lt;1000,U47,1000&lt;U47,1000)</f>
        <v>10.035714141051812</v>
      </c>
      <c r="W47" s="23">
        <v>3336</v>
      </c>
      <c r="X47" s="7">
        <f t="shared" si="11"/>
        <v>10.559635350721701</v>
      </c>
      <c r="Y47" s="7">
        <f t="shared" si="12"/>
        <v>809.91576581952995</v>
      </c>
      <c r="Z47" s="24" cm="1">
        <f t="array" ref="Z47">_xlfn.IFS(Y47&lt;0,0,Y47&lt;1000,Y47,1000&lt;Y47,1000)</f>
        <v>809.91576581952995</v>
      </c>
      <c r="AA47" s="20">
        <v>30</v>
      </c>
      <c r="AB47" s="7">
        <f t="shared" si="13"/>
        <v>9.4960749556849827E-2</v>
      </c>
      <c r="AC47" s="7">
        <f t="shared" si="14"/>
        <v>230.42212885610263</v>
      </c>
      <c r="AD47" s="32" cm="1">
        <f t="array" ref="AD47">_xlfn.IFS(AC47&lt;0,0,AC47&lt;1000,AC47,1000&lt;AC47,1000)</f>
        <v>230.42212885610263</v>
      </c>
      <c r="AE47" s="23"/>
      <c r="AF47" s="7">
        <f t="shared" si="15"/>
        <v>0</v>
      </c>
      <c r="AG47" s="7" t="e">
        <f t="shared" si="16"/>
        <v>#NUM!</v>
      </c>
      <c r="AH47" s="24" t="e" cm="1">
        <f t="array" ref="AH47">_xlfn.IFS(AG47&lt;0,0,AG47&lt;1000,AG47,1000&lt;AG47,1000)</f>
        <v>#NUM!</v>
      </c>
    </row>
    <row r="48" spans="2:34" x14ac:dyDescent="0.4">
      <c r="B48" s="28" t="s">
        <v>8</v>
      </c>
      <c r="C48" s="23">
        <v>3021540</v>
      </c>
      <c r="D48" s="7">
        <f t="shared" si="17"/>
        <v>96.562034413531237</v>
      </c>
      <c r="E48" s="7">
        <f t="shared" si="2"/>
        <v>1082.1328343931787</v>
      </c>
      <c r="F48" s="24" cm="1">
        <f t="array" ref="F48">_xlfn.IFS(E48&lt;0,0,E48&lt;1000,E48,1000&lt;E48,1000)</f>
        <v>1000</v>
      </c>
      <c r="G48" s="23">
        <v>42665</v>
      </c>
      <c r="H48" s="7">
        <f t="shared" si="3"/>
        <v>135.05001266143327</v>
      </c>
      <c r="I48" s="7">
        <f t="shared" si="4"/>
        <v>1123.3943564010519</v>
      </c>
      <c r="J48" s="24" cm="1">
        <f t="array" ref="J48">_xlfn.IFS(I48&lt;0,0,I48&lt;1000,I48,1000&lt;I48,1000)</f>
        <v>1000</v>
      </c>
      <c r="K48" s="20"/>
      <c r="L48" s="7">
        <f t="shared" si="5"/>
        <v>0</v>
      </c>
      <c r="M48" s="7" t="e">
        <f t="shared" si="6"/>
        <v>#NUM!</v>
      </c>
      <c r="N48" s="32" t="e" cm="1">
        <f t="array" ref="N48">_xlfn.IFS(M48&lt;0,0,M48&lt;1000,M48,1000&lt;M48,1000)</f>
        <v>#NUM!</v>
      </c>
      <c r="O48" s="23">
        <v>665</v>
      </c>
      <c r="P48" s="7">
        <f t="shared" si="7"/>
        <v>2.1049632818435047</v>
      </c>
      <c r="Q48" s="7">
        <f t="shared" si="8"/>
        <v>611.5486569123276</v>
      </c>
      <c r="R48" s="24" cm="1">
        <f t="array" ref="R48">_xlfn.IFS(Q48&lt;0,0,Q48&lt;1000,Q48,1000&lt;Q48,1000)</f>
        <v>611.5486569123276</v>
      </c>
      <c r="S48" s="23">
        <v>3297</v>
      </c>
      <c r="T48" s="7">
        <f t="shared" si="9"/>
        <v>10.436186376297796</v>
      </c>
      <c r="U48" s="7">
        <f t="shared" si="10"/>
        <v>808.46934480948039</v>
      </c>
      <c r="V48" s="24" cm="1">
        <f t="array" ref="V48">_xlfn.IFS(U48&lt;0,0,U48&lt;1000,U48,1000&lt;U48,1000)</f>
        <v>808.46934480948039</v>
      </c>
      <c r="W48" s="23">
        <v>283909</v>
      </c>
      <c r="X48" s="7">
        <f t="shared" si="11"/>
        <v>898.67371486452259</v>
      </c>
      <c r="Y48" s="7">
        <f t="shared" si="12"/>
        <v>1356.5131632328666</v>
      </c>
      <c r="Z48" s="24" cm="1">
        <f t="array" ref="Z48">_xlfn.IFS(Y48&lt;0,0,Y48&lt;1000,Y48,1000&lt;Y48,1000)</f>
        <v>1000</v>
      </c>
      <c r="AA48" s="20">
        <v>253</v>
      </c>
      <c r="AB48" s="7">
        <f t="shared" si="13"/>
        <v>0.80083565459610029</v>
      </c>
      <c r="AC48" s="7">
        <f t="shared" si="14"/>
        <v>492.68175802514253</v>
      </c>
      <c r="AD48" s="32" cm="1">
        <f t="array" ref="AD48">_xlfn.IFS(AC48&lt;0,0,AC48&lt;1000,AC48,1000&lt;AC48,1000)</f>
        <v>492.68175802514253</v>
      </c>
      <c r="AE48" s="23"/>
      <c r="AF48" s="7">
        <f t="shared" si="15"/>
        <v>0</v>
      </c>
      <c r="AG48" s="7" t="e">
        <f t="shared" si="16"/>
        <v>#NUM!</v>
      </c>
      <c r="AH48" s="24" t="e" cm="1">
        <f t="array" ref="AH48">_xlfn.IFS(AG48&lt;0,0,AG48&lt;1000,AG48,1000&lt;AG48,1000)</f>
        <v>#NUM!</v>
      </c>
    </row>
    <row r="49" spans="2:34" x14ac:dyDescent="0.4">
      <c r="B49" s="28" t="s">
        <v>9</v>
      </c>
      <c r="C49" s="23">
        <v>1144987</v>
      </c>
      <c r="D49" s="7">
        <f t="shared" si="17"/>
        <v>36.591365362380074</v>
      </c>
      <c r="E49" s="7">
        <f t="shared" si="2"/>
        <v>962.77691210214664</v>
      </c>
      <c r="F49" s="24" cm="1">
        <f t="array" ref="F49">_xlfn.IFS(E49&lt;0,0,E49&lt;1000,E49,1000&lt;E49,1000)</f>
        <v>962.77691210214664</v>
      </c>
      <c r="G49" s="23">
        <v>15787</v>
      </c>
      <c r="H49" s="7">
        <f t="shared" si="3"/>
        <v>49.971511775132946</v>
      </c>
      <c r="I49" s="7">
        <f t="shared" si="4"/>
        <v>1001.10872866206</v>
      </c>
      <c r="J49" s="24" cm="1">
        <f t="array" ref="J49">_xlfn.IFS(I49&lt;0,0,I49&lt;1000,I49,1000&lt;I49,1000)</f>
        <v>1000</v>
      </c>
      <c r="K49" s="20"/>
      <c r="L49" s="7">
        <f t="shared" si="5"/>
        <v>0</v>
      </c>
      <c r="M49" s="7" t="e">
        <f t="shared" si="6"/>
        <v>#NUM!</v>
      </c>
      <c r="N49" s="32" t="e" cm="1">
        <f t="array" ref="N49">_xlfn.IFS(M49&lt;0,0,M49&lt;1000,M49,1000&lt;M49,1000)</f>
        <v>#NUM!</v>
      </c>
      <c r="O49" s="23">
        <v>176</v>
      </c>
      <c r="P49" s="7">
        <f t="shared" si="7"/>
        <v>0.55710306406685239</v>
      </c>
      <c r="Q49" s="7">
        <f t="shared" si="8"/>
        <v>448.0443823013502</v>
      </c>
      <c r="R49" s="24" cm="1">
        <f t="array" ref="R49">_xlfn.IFS(Q49&lt;0,0,Q49&lt;1000,Q49,1000&lt;Q49,1000)</f>
        <v>448.0443823013502</v>
      </c>
      <c r="S49" s="23">
        <v>40</v>
      </c>
      <c r="T49" s="7">
        <f t="shared" si="9"/>
        <v>0.12661433274246645</v>
      </c>
      <c r="U49" s="7">
        <f t="shared" si="10"/>
        <v>265.80702376767169</v>
      </c>
      <c r="V49" s="24" cm="1">
        <f t="array" ref="V49">_xlfn.IFS(U49&lt;0,0,U49&lt;1000,U49,1000&lt;U49,1000)</f>
        <v>265.80702376767169</v>
      </c>
      <c r="W49" s="23">
        <v>10515</v>
      </c>
      <c r="X49" s="7">
        <f t="shared" si="11"/>
        <v>33.283742719675864</v>
      </c>
      <c r="Y49" s="7">
        <f t="shared" si="12"/>
        <v>951.1234957524839</v>
      </c>
      <c r="Z49" s="24" cm="1">
        <f t="array" ref="Z49">_xlfn.IFS(Y49&lt;0,0,Y49&lt;1000,Y49,1000&lt;Y49,1000)</f>
        <v>951.1234957524839</v>
      </c>
      <c r="AA49" s="20">
        <v>252</v>
      </c>
      <c r="AB49" s="7">
        <f t="shared" si="13"/>
        <v>0.7976702962775386</v>
      </c>
      <c r="AC49" s="7">
        <f t="shared" si="14"/>
        <v>492.19462867556263</v>
      </c>
      <c r="AD49" s="32" cm="1">
        <f t="array" ref="AD49">_xlfn.IFS(AC49&lt;0,0,AC49&lt;1000,AC49,1000&lt;AC49,1000)</f>
        <v>492.19462867556263</v>
      </c>
      <c r="AE49" s="23"/>
      <c r="AF49" s="7">
        <f t="shared" si="15"/>
        <v>0</v>
      </c>
      <c r="AG49" s="7" t="e">
        <f t="shared" si="16"/>
        <v>#NUM!</v>
      </c>
      <c r="AH49" s="24" t="e" cm="1">
        <f t="array" ref="AH49">_xlfn.IFS(AG49&lt;0,0,AG49&lt;1000,AG49,1000&lt;AG49,1000)</f>
        <v>#NUM!</v>
      </c>
    </row>
    <row r="50" spans="2:34" x14ac:dyDescent="0.4">
      <c r="B50" s="28" t="s">
        <v>10</v>
      </c>
      <c r="C50" s="23">
        <v>850</v>
      </c>
      <c r="D50" s="7">
        <f t="shared" si="17"/>
        <v>2.7164204098407287E-2</v>
      </c>
      <c r="E50" s="7">
        <f t="shared" si="2"/>
        <v>76.479810621832542</v>
      </c>
      <c r="F50" s="24" cm="1">
        <f t="array" ref="F50">_xlfn.IFS(E50&lt;0,0,E50&lt;1000,E50,1000&lt;E50,1000)</f>
        <v>76.479810621832542</v>
      </c>
      <c r="G50" s="23">
        <v>3</v>
      </c>
      <c r="H50" s="7">
        <f t="shared" si="3"/>
        <v>9.4960749556849827E-3</v>
      </c>
      <c r="I50" s="7">
        <f t="shared" si="4"/>
        <v>-52.79583758216495</v>
      </c>
      <c r="J50" s="24" cm="1">
        <f t="array" ref="J50">_xlfn.IFS(I50&lt;0,0,I50&lt;1000,I50,1000&lt;I50,1000)</f>
        <v>0</v>
      </c>
      <c r="K50" s="20"/>
      <c r="L50" s="7">
        <f t="shared" si="5"/>
        <v>0</v>
      </c>
      <c r="M50" s="7" t="e">
        <f t="shared" si="6"/>
        <v>#NUM!</v>
      </c>
      <c r="N50" s="32" t="e" cm="1">
        <f t="array" ref="N50">_xlfn.IFS(M50&lt;0,0,M50&lt;1000,M50,1000&lt;M50,1000)</f>
        <v>#NUM!</v>
      </c>
      <c r="O50" s="23">
        <v>23</v>
      </c>
      <c r="P50" s="7">
        <f t="shared" si="7"/>
        <v>7.2803241326918205E-2</v>
      </c>
      <c r="Q50" s="7">
        <f t="shared" si="8"/>
        <v>197.74063947094294</v>
      </c>
      <c r="R50" s="24" cm="1">
        <f t="array" ref="R50">_xlfn.IFS(Q50&lt;0,0,Q50&lt;1000,Q50,1000&lt;Q50,1000)</f>
        <v>197.74063947094294</v>
      </c>
      <c r="S50" s="23">
        <v>981</v>
      </c>
      <c r="T50" s="7">
        <f t="shared" si="9"/>
        <v>3.1052165105089893</v>
      </c>
      <c r="U50" s="7">
        <f t="shared" si="10"/>
        <v>659.36926343819721</v>
      </c>
      <c r="V50" s="24" cm="1">
        <f t="array" ref="V50">_xlfn.IFS(U50&lt;0,0,U50&lt;1000,U50,1000&lt;U50,1000)</f>
        <v>659.36926343819721</v>
      </c>
      <c r="W50" s="23">
        <v>733</v>
      </c>
      <c r="X50" s="7">
        <f t="shared" si="11"/>
        <v>2.3202076475056974</v>
      </c>
      <c r="Y50" s="7">
        <f t="shared" si="12"/>
        <v>623.52377224371571</v>
      </c>
      <c r="Z50" s="24" cm="1">
        <f t="array" ref="Z50">_xlfn.IFS(Y50&lt;0,0,Y50&lt;1000,Y50,1000&lt;Y50,1000)</f>
        <v>623.52377224371571</v>
      </c>
      <c r="AA50" s="20">
        <v>14</v>
      </c>
      <c r="AB50" s="7">
        <f t="shared" si="13"/>
        <v>4.4315016459863257E-2</v>
      </c>
      <c r="AC50" s="7">
        <f t="shared" si="14"/>
        <v>136.67890245433438</v>
      </c>
      <c r="AD50" s="32" cm="1">
        <f t="array" ref="AD50">_xlfn.IFS(AC50&lt;0,0,AC50&lt;1000,AC50,1000&lt;AC50,1000)</f>
        <v>136.67890245433438</v>
      </c>
      <c r="AE50" s="23"/>
      <c r="AF50" s="7">
        <f t="shared" si="15"/>
        <v>0</v>
      </c>
      <c r="AG50" s="7" t="e">
        <f t="shared" si="16"/>
        <v>#NUM!</v>
      </c>
      <c r="AH50" s="24" t="e" cm="1">
        <f t="array" ref="AH50">_xlfn.IFS(AG50&lt;0,0,AG50&lt;1000,AG50,1000&lt;AG50,1000)</f>
        <v>#NUM!</v>
      </c>
    </row>
    <row r="51" spans="2:34" x14ac:dyDescent="0.4">
      <c r="B51" s="28" t="s">
        <v>11</v>
      </c>
      <c r="C51" s="23">
        <v>23841</v>
      </c>
      <c r="D51" s="7">
        <f t="shared" si="17"/>
        <v>0.76190798812956251</v>
      </c>
      <c r="E51" s="7">
        <f t="shared" si="2"/>
        <v>486.55267382807563</v>
      </c>
      <c r="F51" s="24" cm="1">
        <f t="array" ref="F51">_xlfn.IFS(E51&lt;0,0,E51&lt;1000,E51,1000&lt;E51,1000)</f>
        <v>486.55267382807563</v>
      </c>
      <c r="G51" s="23">
        <v>79</v>
      </c>
      <c r="H51" s="7">
        <f t="shared" si="3"/>
        <v>0.25006330716637121</v>
      </c>
      <c r="I51" s="7">
        <f t="shared" si="4"/>
        <v>349.51693676510115</v>
      </c>
      <c r="J51" s="24" cm="1">
        <f t="array" ref="J51">_xlfn.IFS(I51&lt;0,0,I51&lt;1000,I51,1000&lt;I51,1000)</f>
        <v>349.51693676510115</v>
      </c>
      <c r="K51" s="20"/>
      <c r="L51" s="7">
        <f t="shared" si="5"/>
        <v>0</v>
      </c>
      <c r="M51" s="7" t="e">
        <f t="shared" si="6"/>
        <v>#NUM!</v>
      </c>
      <c r="N51" s="32" t="e" cm="1">
        <f t="array" ref="N51">_xlfn.IFS(M51&lt;0,0,M51&lt;1000,M51,1000&lt;M51,1000)</f>
        <v>#NUM!</v>
      </c>
      <c r="O51" s="23">
        <v>39</v>
      </c>
      <c r="P51" s="7">
        <f t="shared" si="7"/>
        <v>0.12344897442390478</v>
      </c>
      <c r="Q51" s="7">
        <f t="shared" si="8"/>
        <v>262.69293338560402</v>
      </c>
      <c r="R51" s="24" cm="1">
        <f t="array" ref="R51">_xlfn.IFS(Q51&lt;0,0,Q51&lt;1000,Q51,1000&lt;Q51,1000)</f>
        <v>262.69293338560402</v>
      </c>
      <c r="S51" s="23">
        <v>0</v>
      </c>
      <c r="T51" s="7">
        <f t="shared" si="9"/>
        <v>0</v>
      </c>
      <c r="U51" s="7" t="e">
        <f t="shared" si="10"/>
        <v>#NUM!</v>
      </c>
      <c r="V51" s="24">
        <v>0</v>
      </c>
      <c r="W51" s="23">
        <v>18</v>
      </c>
      <c r="X51" s="7">
        <f t="shared" si="11"/>
        <v>5.6976449734109896E-2</v>
      </c>
      <c r="Y51" s="7">
        <f t="shared" si="12"/>
        <v>167.59057713288576</v>
      </c>
      <c r="Z51" s="24" cm="1">
        <f t="array" ref="Z51">_xlfn.IFS(Y51&lt;0,0,Y51&lt;1000,Y51,1000&lt;Y51,1000)</f>
        <v>167.59057713288576</v>
      </c>
      <c r="AA51" s="20">
        <v>20</v>
      </c>
      <c r="AB51" s="7">
        <f t="shared" si="13"/>
        <v>6.3307166371233223E-2</v>
      </c>
      <c r="AC51" s="7">
        <f t="shared" si="14"/>
        <v>180.54992055879848</v>
      </c>
      <c r="AD51" s="32" cm="1">
        <f t="array" ref="AD51">_xlfn.IFS(AC51&lt;0,0,AC51&lt;1000,AC51,1000&lt;AC51,1000)</f>
        <v>180.54992055879848</v>
      </c>
      <c r="AE51" s="23"/>
      <c r="AF51" s="7">
        <f t="shared" si="15"/>
        <v>0</v>
      </c>
      <c r="AG51" s="7" t="e">
        <f t="shared" si="16"/>
        <v>#NUM!</v>
      </c>
      <c r="AH51" s="24" t="e" cm="1">
        <f t="array" ref="AH51">_xlfn.IFS(AG51&lt;0,0,AG51&lt;1000,AG51,1000&lt;AG51,1000)</f>
        <v>#NUM!</v>
      </c>
    </row>
    <row r="52" spans="2:34" x14ac:dyDescent="0.4">
      <c r="B52" s="28" t="s">
        <v>12</v>
      </c>
      <c r="C52" s="23">
        <v>124267</v>
      </c>
      <c r="D52" s="7">
        <f t="shared" si="17"/>
        <v>3.9713107655256215</v>
      </c>
      <c r="E52" s="7">
        <f t="shared" si="2"/>
        <v>689.62883356486782</v>
      </c>
      <c r="F52" s="24" cm="1">
        <f t="array" ref="F52">_xlfn.IFS(E52&lt;0,0,E52&lt;1000,E52,1000&lt;E52,1000)</f>
        <v>689.62883356486782</v>
      </c>
      <c r="G52" s="23">
        <v>1161</v>
      </c>
      <c r="H52" s="7">
        <f t="shared" si="3"/>
        <v>3.6749810078500884</v>
      </c>
      <c r="I52" s="7">
        <f t="shared" si="4"/>
        <v>680.09039966049818</v>
      </c>
      <c r="J52" s="24" cm="1">
        <f t="array" ref="J52">_xlfn.IFS(I52&lt;0,0,I52&lt;1000,I52,1000&lt;I52,1000)</f>
        <v>680.09039966049818</v>
      </c>
      <c r="K52" s="20"/>
      <c r="L52" s="7">
        <f t="shared" si="5"/>
        <v>0</v>
      </c>
      <c r="M52" s="7" t="e">
        <f t="shared" si="6"/>
        <v>#NUM!</v>
      </c>
      <c r="N52" s="32" t="e" cm="1">
        <f t="array" ref="N52">_xlfn.IFS(M52&lt;0,0,M52&lt;1000,M52,1000&lt;M52,1000)</f>
        <v>#NUM!</v>
      </c>
      <c r="O52" s="23">
        <v>15</v>
      </c>
      <c r="P52" s="7">
        <f t="shared" si="7"/>
        <v>4.7480374778424914E-2</v>
      </c>
      <c r="Q52" s="7">
        <f t="shared" si="8"/>
        <v>145.16502564722936</v>
      </c>
      <c r="R52" s="24" cm="1">
        <f t="array" ref="R52">_xlfn.IFS(Q52&lt;0,0,Q52&lt;1000,Q52,1000&lt;Q52,1000)</f>
        <v>145.16502564722936</v>
      </c>
      <c r="S52" s="23">
        <v>7</v>
      </c>
      <c r="T52" s="7">
        <f t="shared" si="9"/>
        <v>2.2157508229931629E-2</v>
      </c>
      <c r="U52" s="7">
        <f t="shared" si="10"/>
        <v>51.421799245461102</v>
      </c>
      <c r="V52" s="24" cm="1">
        <f t="array" ref="V52">_xlfn.IFS(U52&lt;0,0,U52&lt;1000,U52,1000&lt;U52,1000)</f>
        <v>51.421799245461102</v>
      </c>
      <c r="W52" s="23">
        <v>12</v>
      </c>
      <c r="X52" s="7">
        <f t="shared" si="11"/>
        <v>3.7984299822739931E-2</v>
      </c>
      <c r="Y52" s="7">
        <f t="shared" si="12"/>
        <v>117.71836883558154</v>
      </c>
      <c r="Z52" s="24" cm="1">
        <f t="array" ref="Z52">_xlfn.IFS(Y52&lt;0,0,Y52&lt;1000,Y52,1000&lt;Y52,1000)</f>
        <v>117.71836883558154</v>
      </c>
      <c r="AA52" s="20">
        <v>167</v>
      </c>
      <c r="AB52" s="7">
        <f t="shared" si="13"/>
        <v>0.52861483919979735</v>
      </c>
      <c r="AC52" s="7">
        <f t="shared" si="14"/>
        <v>441.58808983891839</v>
      </c>
      <c r="AD52" s="32" cm="1">
        <f t="array" ref="AD52">_xlfn.IFS(AC52&lt;0,0,AC52&lt;1000,AC52,1000&lt;AC52,1000)</f>
        <v>441.58808983891839</v>
      </c>
      <c r="AE52" s="23"/>
      <c r="AF52" s="7">
        <f t="shared" si="15"/>
        <v>0</v>
      </c>
      <c r="AG52" s="7" t="e">
        <f t="shared" si="16"/>
        <v>#NUM!</v>
      </c>
      <c r="AH52" s="24" t="e" cm="1">
        <f t="array" ref="AH52">_xlfn.IFS(AG52&lt;0,0,AG52&lt;1000,AG52,1000&lt;AG52,1000)</f>
        <v>#NUM!</v>
      </c>
    </row>
    <row r="53" spans="2:34" x14ac:dyDescent="0.4">
      <c r="B53" s="28" t="s">
        <v>13</v>
      </c>
      <c r="C53" s="23">
        <v>169570</v>
      </c>
      <c r="D53" s="7">
        <f t="shared" si="17"/>
        <v>5.4190989281963802</v>
      </c>
      <c r="E53" s="7">
        <f t="shared" si="2"/>
        <v>727.86133492310034</v>
      </c>
      <c r="F53" s="24" cm="1">
        <f t="array" ref="F53">_xlfn.IFS(E53&lt;0,0,E53&lt;1000,E53,1000&lt;E53,1000)</f>
        <v>727.86133492310034</v>
      </c>
      <c r="G53" s="23">
        <v>1856</v>
      </c>
      <c r="H53" s="7">
        <f t="shared" si="3"/>
        <v>5.8749050392504429</v>
      </c>
      <c r="I53" s="7">
        <f t="shared" si="4"/>
        <v>737.79485725323343</v>
      </c>
      <c r="J53" s="24" cm="1">
        <f t="array" ref="J53">_xlfn.IFS(I53&lt;0,0,I53&lt;1000,I53,1000&lt;I53,1000)</f>
        <v>737.79485725323343</v>
      </c>
      <c r="K53" s="20"/>
      <c r="L53" s="7">
        <f t="shared" si="5"/>
        <v>0</v>
      </c>
      <c r="M53" s="7" t="e">
        <f t="shared" si="6"/>
        <v>#NUM!</v>
      </c>
      <c r="N53" s="32" t="e" cm="1">
        <f t="array" ref="N53">_xlfn.IFS(M53&lt;0,0,M53&lt;1000,M53,1000&lt;M53,1000)</f>
        <v>#NUM!</v>
      </c>
      <c r="O53" s="23">
        <v>27</v>
      </c>
      <c r="P53" s="7">
        <f t="shared" si="7"/>
        <v>8.5464674601164844E-2</v>
      </c>
      <c r="Q53" s="7">
        <f t="shared" si="8"/>
        <v>217.46278543019002</v>
      </c>
      <c r="R53" s="24" cm="1">
        <f t="array" ref="R53">_xlfn.IFS(Q53&lt;0,0,Q53&lt;1000,Q53,1000&lt;Q53,1000)</f>
        <v>217.46278543019002</v>
      </c>
      <c r="S53" s="23">
        <v>16</v>
      </c>
      <c r="T53" s="7">
        <f t="shared" si="9"/>
        <v>5.0645733096986577E-2</v>
      </c>
      <c r="U53" s="7">
        <f t="shared" si="10"/>
        <v>153.10326374715061</v>
      </c>
      <c r="V53" s="24" cm="1">
        <f t="array" ref="V53">_xlfn.IFS(U53&lt;0,0,U53&lt;1000,U53,1000&lt;U53,1000)</f>
        <v>153.10326374715061</v>
      </c>
      <c r="W53" s="23">
        <v>724</v>
      </c>
      <c r="X53" s="7">
        <f t="shared" si="11"/>
        <v>2.2917194226386428</v>
      </c>
      <c r="Y53" s="7">
        <f t="shared" si="12"/>
        <v>622.00419217510068</v>
      </c>
      <c r="Z53" s="24" cm="1">
        <f t="array" ref="Z53">_xlfn.IFS(Y53&lt;0,0,Y53&lt;1000,Y53,1000&lt;Y53,1000)</f>
        <v>622.00419217510068</v>
      </c>
      <c r="AA53" s="20">
        <v>167</v>
      </c>
      <c r="AB53" s="7">
        <f t="shared" si="13"/>
        <v>0.52861483919979735</v>
      </c>
      <c r="AC53" s="7">
        <f t="shared" si="14"/>
        <v>441.58808983891839</v>
      </c>
      <c r="AD53" s="32" cm="1">
        <f t="array" ref="AD53">_xlfn.IFS(AC53&lt;0,0,AC53&lt;1000,AC53,1000&lt;AC53,1000)</f>
        <v>441.58808983891839</v>
      </c>
      <c r="AE53" s="23"/>
      <c r="AF53" s="7">
        <f t="shared" si="15"/>
        <v>0</v>
      </c>
      <c r="AG53" s="7" t="e">
        <f t="shared" si="16"/>
        <v>#NUM!</v>
      </c>
      <c r="AH53" s="24" t="e" cm="1">
        <f t="array" ref="AH53">_xlfn.IFS(AG53&lt;0,0,AG53&lt;1000,AG53,1000&lt;AG53,1000)</f>
        <v>#NUM!</v>
      </c>
    </row>
    <row r="54" spans="2:34" x14ac:dyDescent="0.4">
      <c r="B54" s="28" t="s">
        <v>14</v>
      </c>
      <c r="C54" s="23">
        <v>65557</v>
      </c>
      <c r="D54" s="7">
        <f t="shared" si="17"/>
        <v>2.0950632095050428</v>
      </c>
      <c r="E54" s="7">
        <f t="shared" si="2"/>
        <v>610.96879811600922</v>
      </c>
      <c r="F54" s="24" cm="1">
        <f t="array" ref="F54">_xlfn.IFS(E54&lt;0,0,E54&lt;1000,E54,1000&lt;E54,1000)</f>
        <v>610.96879811600922</v>
      </c>
      <c r="G54" s="23">
        <v>728</v>
      </c>
      <c r="H54" s="7">
        <f t="shared" si="3"/>
        <v>2.3043808559128891</v>
      </c>
      <c r="I54" s="7">
        <f t="shared" si="4"/>
        <v>622.6818798398499</v>
      </c>
      <c r="J54" s="24" cm="1">
        <f t="array" ref="J54">_xlfn.IFS(I54&lt;0,0,I54&lt;1000,I54,1000&lt;I54,1000)</f>
        <v>622.6818798398499</v>
      </c>
      <c r="K54" s="20"/>
      <c r="L54" s="7">
        <f t="shared" si="5"/>
        <v>0</v>
      </c>
      <c r="M54" s="7" t="e">
        <f t="shared" si="6"/>
        <v>#NUM!</v>
      </c>
      <c r="N54" s="32" t="e" cm="1">
        <f t="array" ref="N54">_xlfn.IFS(M54&lt;0,0,M54&lt;1000,M54,1000&lt;M54,1000)</f>
        <v>#NUM!</v>
      </c>
      <c r="O54" s="23">
        <v>36</v>
      </c>
      <c r="P54" s="7">
        <f t="shared" si="7"/>
        <v>0.11395289946821979</v>
      </c>
      <c r="Q54" s="7">
        <f t="shared" si="8"/>
        <v>252.84768034175903</v>
      </c>
      <c r="R54" s="24" cm="1">
        <f t="array" ref="R54">_xlfn.IFS(Q54&lt;0,0,Q54&lt;1000,Q54,1000&lt;Q54,1000)</f>
        <v>252.84768034175903</v>
      </c>
      <c r="S54" s="23">
        <v>207</v>
      </c>
      <c r="T54" s="7">
        <f t="shared" si="9"/>
        <v>0.65522917194226382</v>
      </c>
      <c r="U54" s="7">
        <f t="shared" si="10"/>
        <v>467.99926248329791</v>
      </c>
      <c r="V54" s="24" cm="1">
        <f t="array" ref="V54">_xlfn.IFS(U54&lt;0,0,U54&lt;1000,U54,1000&lt;U54,1000)</f>
        <v>467.99926248329791</v>
      </c>
      <c r="W54" s="23">
        <v>48284</v>
      </c>
      <c r="X54" s="7">
        <f t="shared" si="11"/>
        <v>152.83616105343125</v>
      </c>
      <c r="Y54" s="7">
        <f t="shared" si="12"/>
        <v>1138.6120800956428</v>
      </c>
      <c r="Z54" s="24" cm="1">
        <f t="array" ref="Z54">_xlfn.IFS(Y54&lt;0,0,Y54&lt;1000,Y54,1000&lt;Y54,1000)</f>
        <v>1000</v>
      </c>
      <c r="AA54" s="20">
        <v>180</v>
      </c>
      <c r="AB54" s="7">
        <f t="shared" si="13"/>
        <v>0.56976449734109902</v>
      </c>
      <c r="AC54" s="7">
        <f t="shared" si="14"/>
        <v>450.80854357115345</v>
      </c>
      <c r="AD54" s="32" cm="1">
        <f t="array" ref="AD54">_xlfn.IFS(AC54&lt;0,0,AC54&lt;1000,AC54,1000&lt;AC54,1000)</f>
        <v>450.80854357115345</v>
      </c>
      <c r="AE54" s="23"/>
      <c r="AF54" s="7">
        <f t="shared" si="15"/>
        <v>0</v>
      </c>
      <c r="AG54" s="7" t="e">
        <f t="shared" si="16"/>
        <v>#NUM!</v>
      </c>
      <c r="AH54" s="24" t="e" cm="1">
        <f t="array" ref="AH54">_xlfn.IFS(AG54&lt;0,0,AG54&lt;1000,AG54,1000&lt;AG54,1000)</f>
        <v>#NUM!</v>
      </c>
    </row>
    <row r="55" spans="2:34" x14ac:dyDescent="0.4">
      <c r="B55" s="28" t="s">
        <v>15</v>
      </c>
      <c r="C55" s="23">
        <v>63580</v>
      </c>
      <c r="D55" s="7">
        <f t="shared" si="17"/>
        <v>2.031882466560865</v>
      </c>
      <c r="E55" s="7">
        <f t="shared" si="2"/>
        <v>607.20241047442562</v>
      </c>
      <c r="F55" s="24" cm="1">
        <f t="array" ref="F55">_xlfn.IFS(E55&lt;0,0,E55&lt;1000,E55,1000&lt;E55,1000)</f>
        <v>607.20241047442562</v>
      </c>
      <c r="G55" s="23">
        <v>0</v>
      </c>
      <c r="H55" s="7">
        <f t="shared" si="3"/>
        <v>0</v>
      </c>
      <c r="I55" s="7" t="e">
        <f t="shared" si="4"/>
        <v>#NUM!</v>
      </c>
      <c r="J55" s="24">
        <v>0</v>
      </c>
      <c r="K55" s="20"/>
      <c r="L55" s="7">
        <f t="shared" si="5"/>
        <v>0</v>
      </c>
      <c r="M55" s="7" t="e">
        <f t="shared" si="6"/>
        <v>#NUM!</v>
      </c>
      <c r="N55" s="32" t="e" cm="1">
        <f t="array" ref="N55">_xlfn.IFS(M55&lt;0,0,M55&lt;1000,M55,1000&lt;M55,1000)</f>
        <v>#NUM!</v>
      </c>
      <c r="O55" s="23">
        <v>24</v>
      </c>
      <c r="P55" s="7">
        <f t="shared" si="7"/>
        <v>7.5968599645479862E-2</v>
      </c>
      <c r="Q55" s="7">
        <f t="shared" si="8"/>
        <v>202.97547204445488</v>
      </c>
      <c r="R55" s="24" cm="1">
        <f t="array" ref="R55">_xlfn.IFS(Q55&lt;0,0,Q55&lt;1000,Q55,1000&lt;Q55,1000)</f>
        <v>202.97547204445488</v>
      </c>
      <c r="S55" s="23">
        <v>251</v>
      </c>
      <c r="T55" s="7">
        <f t="shared" si="9"/>
        <v>0.79450493795897692</v>
      </c>
      <c r="U55" s="7">
        <f t="shared" si="10"/>
        <v>491.70556242486697</v>
      </c>
      <c r="V55" s="24" cm="1">
        <f t="array" ref="V55">_xlfn.IFS(U55&lt;0,0,U55&lt;1000,U55,1000&lt;U55,1000)</f>
        <v>491.70556242486697</v>
      </c>
      <c r="W55" s="23">
        <v>2759</v>
      </c>
      <c r="X55" s="7">
        <f t="shared" si="11"/>
        <v>8.7332236009116233</v>
      </c>
      <c r="Y55" s="7">
        <f t="shared" si="12"/>
        <v>786.55755054038377</v>
      </c>
      <c r="Z55" s="24" cm="1">
        <f t="array" ref="Z55">_xlfn.IFS(Y55&lt;0,0,Y55&lt;1000,Y55,1000&lt;Y55,1000)</f>
        <v>786.55755054038377</v>
      </c>
      <c r="AA55" s="20">
        <v>155</v>
      </c>
      <c r="AB55" s="7">
        <f t="shared" si="13"/>
        <v>0.49063053937705747</v>
      </c>
      <c r="AC55" s="7">
        <f t="shared" si="14"/>
        <v>432.41614029272489</v>
      </c>
      <c r="AD55" s="32" cm="1">
        <f t="array" ref="AD55">_xlfn.IFS(AC55&lt;0,0,AC55&lt;1000,AC55,1000&lt;AC55,1000)</f>
        <v>432.41614029272489</v>
      </c>
      <c r="AE55" s="23"/>
      <c r="AF55" s="7">
        <f t="shared" si="15"/>
        <v>0</v>
      </c>
      <c r="AG55" s="7" t="e">
        <f t="shared" si="16"/>
        <v>#NUM!</v>
      </c>
      <c r="AH55" s="24" t="e" cm="1">
        <f t="array" ref="AH55">_xlfn.IFS(AG55&lt;0,0,AG55&lt;1000,AG55,1000&lt;AG55,1000)</f>
        <v>#NUM!</v>
      </c>
    </row>
    <row r="56" spans="2:34" x14ac:dyDescent="0.4">
      <c r="B56" s="28" t="s">
        <v>16</v>
      </c>
      <c r="C56" s="23">
        <v>79664</v>
      </c>
      <c r="D56" s="7">
        <f t="shared" si="17"/>
        <v>2.5458931238770801</v>
      </c>
      <c r="E56" s="7">
        <f t="shared" si="2"/>
        <v>634.94122710773763</v>
      </c>
      <c r="F56" s="24" cm="1">
        <f t="array" ref="F56">_xlfn.IFS(E56&lt;0,0,E56&lt;1000,E56,1000&lt;E56,1000)</f>
        <v>634.94122710773763</v>
      </c>
      <c r="G56" s="23">
        <v>917</v>
      </c>
      <c r="H56" s="7">
        <f t="shared" si="3"/>
        <v>2.9026335781210433</v>
      </c>
      <c r="I56" s="7">
        <f t="shared" si="4"/>
        <v>651.07106999920268</v>
      </c>
      <c r="J56" s="24" cm="1">
        <f t="array" ref="J56">_xlfn.IFS(I56&lt;0,0,I56&lt;1000,I56,1000&lt;I56,1000)</f>
        <v>651.07106999920268</v>
      </c>
      <c r="K56" s="20"/>
      <c r="L56" s="7">
        <f t="shared" si="5"/>
        <v>0</v>
      </c>
      <c r="M56" s="7" t="e">
        <f t="shared" si="6"/>
        <v>#NUM!</v>
      </c>
      <c r="N56" s="32" t="e" cm="1">
        <f t="array" ref="N56">_xlfn.IFS(M56&lt;0,0,M56&lt;1000,M56,1000&lt;M56,1000)</f>
        <v>#NUM!</v>
      </c>
      <c r="O56" s="23">
        <v>33</v>
      </c>
      <c r="P56" s="7">
        <f t="shared" si="7"/>
        <v>0.10445682451253481</v>
      </c>
      <c r="Q56" s="7">
        <f t="shared" si="8"/>
        <v>242.14528097203458</v>
      </c>
      <c r="R56" s="24" cm="1">
        <f t="array" ref="R56">_xlfn.IFS(Q56&lt;0,0,Q56&lt;1000,Q56,1000&lt;Q56,1000)</f>
        <v>242.14528097203458</v>
      </c>
      <c r="S56" s="23">
        <v>137</v>
      </c>
      <c r="T56" s="7">
        <f t="shared" si="9"/>
        <v>0.43365408964294755</v>
      </c>
      <c r="U56" s="7">
        <f t="shared" si="10"/>
        <v>417.23250478851691</v>
      </c>
      <c r="V56" s="24" cm="1">
        <f t="array" ref="V56">_xlfn.IFS(U56&lt;0,0,U56&lt;1000,U56,1000&lt;U56,1000)</f>
        <v>417.23250478851691</v>
      </c>
      <c r="W56" s="23">
        <v>218</v>
      </c>
      <c r="X56" s="7">
        <f t="shared" si="11"/>
        <v>0.69004811344644212</v>
      </c>
      <c r="Y56" s="7">
        <f t="shared" si="12"/>
        <v>474.36774363471551</v>
      </c>
      <c r="Z56" s="24" cm="1">
        <f t="array" ref="Z56">_xlfn.IFS(Y56&lt;0,0,Y56&lt;1000,Y56,1000&lt;Y56,1000)</f>
        <v>474.36774363471551</v>
      </c>
      <c r="AA56" s="20">
        <v>41</v>
      </c>
      <c r="AB56" s="7">
        <f t="shared" si="13"/>
        <v>0.1297796910610281</v>
      </c>
      <c r="AC56" s="7">
        <f t="shared" si="14"/>
        <v>268.84421511628739</v>
      </c>
      <c r="AD56" s="32" cm="1">
        <f t="array" ref="AD56">_xlfn.IFS(AC56&lt;0,0,AC56&lt;1000,AC56,1000&lt;AC56,1000)</f>
        <v>268.84421511628739</v>
      </c>
      <c r="AE56" s="23"/>
      <c r="AF56" s="7">
        <f t="shared" si="15"/>
        <v>0</v>
      </c>
      <c r="AG56" s="7" t="e">
        <f t="shared" si="16"/>
        <v>#NUM!</v>
      </c>
      <c r="AH56" s="24" t="e" cm="1">
        <f t="array" ref="AH56">_xlfn.IFS(AG56&lt;0,0,AG56&lt;1000,AG56,1000&lt;AG56,1000)</f>
        <v>#NUM!</v>
      </c>
    </row>
    <row r="57" spans="2:34" x14ac:dyDescent="0.4">
      <c r="B57" s="28" t="s">
        <v>17</v>
      </c>
      <c r="C57" s="23">
        <v>48346</v>
      </c>
      <c r="D57" s="7">
        <f t="shared" si="17"/>
        <v>1.5450360133430572</v>
      </c>
      <c r="E57" s="7">
        <f t="shared" si="2"/>
        <v>573.51080802127967</v>
      </c>
      <c r="F57" s="24" cm="1">
        <f t="array" ref="F57">_xlfn.IFS(E57&lt;0,0,E57&lt;1000,E57,1000&lt;E57,1000)</f>
        <v>573.51080802127967</v>
      </c>
      <c r="G57" s="23">
        <v>0</v>
      </c>
      <c r="H57" s="7">
        <f t="shared" si="3"/>
        <v>0</v>
      </c>
      <c r="I57" s="7" t="e">
        <f t="shared" si="4"/>
        <v>#NUM!</v>
      </c>
      <c r="J57" s="24">
        <v>0</v>
      </c>
      <c r="K57" s="20"/>
      <c r="L57" s="7">
        <f t="shared" si="5"/>
        <v>0</v>
      </c>
      <c r="M57" s="7" t="e">
        <f t="shared" si="6"/>
        <v>#NUM!</v>
      </c>
      <c r="N57" s="32" t="e" cm="1">
        <f t="array" ref="N57">_xlfn.IFS(M57&lt;0,0,M57&lt;1000,M57,1000&lt;M57,1000)</f>
        <v>#NUM!</v>
      </c>
      <c r="O57" s="23">
        <v>169</v>
      </c>
      <c r="P57" s="7">
        <f t="shared" si="7"/>
        <v>0.53494555583692072</v>
      </c>
      <c r="Q57" s="7">
        <f t="shared" si="8"/>
        <v>443.05239284719556</v>
      </c>
      <c r="R57" s="24" cm="1">
        <f t="array" ref="R57">_xlfn.IFS(Q57&lt;0,0,Q57&lt;1000,Q57,1000&lt;Q57,1000)</f>
        <v>443.05239284719556</v>
      </c>
      <c r="S57" s="23">
        <v>450</v>
      </c>
      <c r="T57" s="7">
        <f t="shared" si="9"/>
        <v>1.4244112433527474</v>
      </c>
      <c r="U57" s="7">
        <f t="shared" si="10"/>
        <v>563.51230359167448</v>
      </c>
      <c r="V57" s="24" cm="1">
        <f t="array" ref="V57">_xlfn.IFS(U57&lt;0,0,U57&lt;1000,U57,1000&lt;U57,1000)</f>
        <v>563.51230359167448</v>
      </c>
      <c r="W57" s="23">
        <v>26633</v>
      </c>
      <c r="X57" s="7">
        <f t="shared" si="11"/>
        <v>84.302988098252712</v>
      </c>
      <c r="Y57" s="7">
        <f t="shared" si="12"/>
        <v>1065.4333291773532</v>
      </c>
      <c r="Z57" s="24" cm="1">
        <f t="array" ref="Z57">_xlfn.IFS(Y57&lt;0,0,Y57&lt;1000,Y57,1000&lt;Y57,1000)</f>
        <v>1000</v>
      </c>
      <c r="AA57" s="20">
        <v>11</v>
      </c>
      <c r="AB57" s="7">
        <f t="shared" si="13"/>
        <v>3.4818941504178275E-2</v>
      </c>
      <c r="AC57" s="7">
        <f t="shared" si="14"/>
        <v>107.0159694658571</v>
      </c>
      <c r="AD57" s="32" cm="1">
        <f t="array" ref="AD57">_xlfn.IFS(AC57&lt;0,0,AC57&lt;1000,AC57,1000&lt;AC57,1000)</f>
        <v>107.0159694658571</v>
      </c>
      <c r="AE57" s="23"/>
      <c r="AF57" s="7">
        <f t="shared" si="15"/>
        <v>0</v>
      </c>
      <c r="AG57" s="7" t="e">
        <f t="shared" si="16"/>
        <v>#NUM!</v>
      </c>
      <c r="AH57" s="24" t="e" cm="1">
        <f t="array" ref="AH57">_xlfn.IFS(AG57&lt;0,0,AG57&lt;1000,AG57,1000&lt;AG57,1000)</f>
        <v>#NUM!</v>
      </c>
    </row>
    <row r="58" spans="2:34" x14ac:dyDescent="0.4">
      <c r="B58" s="28" t="s">
        <v>18</v>
      </c>
      <c r="C58" s="23">
        <v>34929</v>
      </c>
      <c r="D58" s="7">
        <f t="shared" si="17"/>
        <v>1.1162570411214918</v>
      </c>
      <c r="E58" s="7">
        <f t="shared" si="2"/>
        <v>533.5276828059865</v>
      </c>
      <c r="F58" s="24" cm="1">
        <f t="array" ref="F58">_xlfn.IFS(E58&lt;0,0,E58&lt;1000,E58,1000&lt;E58,1000)</f>
        <v>533.5276828059865</v>
      </c>
      <c r="G58" s="23">
        <v>706</v>
      </c>
      <c r="H58" s="7">
        <f t="shared" si="3"/>
        <v>2.2347429729045327</v>
      </c>
      <c r="I58" s="7">
        <f t="shared" si="4"/>
        <v>618.90752512332631</v>
      </c>
      <c r="J58" s="24" cm="1">
        <f t="array" ref="J58">_xlfn.IFS(I58&lt;0,0,I58&lt;1000,I58,1000&lt;I58,1000)</f>
        <v>618.90752512332631</v>
      </c>
      <c r="K58" s="20"/>
      <c r="L58" s="7">
        <f t="shared" si="5"/>
        <v>0</v>
      </c>
      <c r="M58" s="7" t="e">
        <f t="shared" si="6"/>
        <v>#NUM!</v>
      </c>
      <c r="N58" s="32" t="e" cm="1">
        <f t="array" ref="N58">_xlfn.IFS(M58&lt;0,0,M58&lt;1000,M58,1000&lt;M58,1000)</f>
        <v>#NUM!</v>
      </c>
      <c r="O58" s="23">
        <v>18</v>
      </c>
      <c r="P58" s="7">
        <f t="shared" si="7"/>
        <v>5.6976449734109896E-2</v>
      </c>
      <c r="Q58" s="7">
        <f t="shared" si="8"/>
        <v>167.59057713288576</v>
      </c>
      <c r="R58" s="24" cm="1">
        <f t="array" ref="R58">_xlfn.IFS(Q58&lt;0,0,Q58&lt;1000,Q58,1000&lt;Q58,1000)</f>
        <v>167.59057713288576</v>
      </c>
      <c r="S58" s="23">
        <v>41</v>
      </c>
      <c r="T58" s="7">
        <f t="shared" si="9"/>
        <v>0.1297796910610281</v>
      </c>
      <c r="U58" s="7">
        <f t="shared" si="10"/>
        <v>268.84421511628739</v>
      </c>
      <c r="V58" s="24" cm="1">
        <f t="array" ref="V58">_xlfn.IFS(U58&lt;0,0,U58&lt;1000,U58,1000&lt;U58,1000)</f>
        <v>268.84421511628739</v>
      </c>
      <c r="W58" s="23">
        <v>362</v>
      </c>
      <c r="X58" s="7">
        <f t="shared" si="11"/>
        <v>1.1458597113193214</v>
      </c>
      <c r="Y58" s="7">
        <f t="shared" si="12"/>
        <v>536.74708896622735</v>
      </c>
      <c r="Z58" s="24" cm="1">
        <f t="array" ref="Z58">_xlfn.IFS(Y58&lt;0,0,Y58&lt;1000,Y58,1000&lt;Y58,1000)</f>
        <v>536.74708896622735</v>
      </c>
      <c r="AA58" s="20">
        <v>13</v>
      </c>
      <c r="AB58" s="7">
        <f t="shared" si="13"/>
        <v>4.1149658141301594E-2</v>
      </c>
      <c r="AC58" s="7">
        <f t="shared" si="14"/>
        <v>127.56362187942653</v>
      </c>
      <c r="AD58" s="32" cm="1">
        <f t="array" ref="AD58">_xlfn.IFS(AC58&lt;0,0,AC58&lt;1000,AC58,1000&lt;AC58,1000)</f>
        <v>127.56362187942653</v>
      </c>
      <c r="AE58" s="23"/>
      <c r="AF58" s="7">
        <f t="shared" si="15"/>
        <v>0</v>
      </c>
      <c r="AG58" s="7" t="e">
        <f t="shared" si="16"/>
        <v>#NUM!</v>
      </c>
      <c r="AH58" s="24" t="e" cm="1">
        <f t="array" ref="AH58">_xlfn.IFS(AG58&lt;0,0,AG58&lt;1000,AG58,1000&lt;AG58,1000)</f>
        <v>#NUM!</v>
      </c>
    </row>
    <row r="59" spans="2:34" x14ac:dyDescent="0.4">
      <c r="B59" s="28" t="s">
        <v>19</v>
      </c>
      <c r="C59" s="23">
        <v>320973</v>
      </c>
      <c r="D59" s="7">
        <f t="shared" si="17"/>
        <v>10.257618920091861</v>
      </c>
      <c r="E59" s="7">
        <f t="shared" si="2"/>
        <v>806.34655086553039</v>
      </c>
      <c r="F59" s="24" cm="1">
        <f t="array" ref="F59">_xlfn.IFS(E59&lt;0,0,E59&lt;1000,E59,1000&lt;E59,1000)</f>
        <v>806.34655086553039</v>
      </c>
      <c r="G59" s="23">
        <v>7349</v>
      </c>
      <c r="H59" s="7">
        <f t="shared" si="3"/>
        <v>23.262218283109647</v>
      </c>
      <c r="I59" s="7">
        <f t="shared" si="4"/>
        <v>907.06015292070867</v>
      </c>
      <c r="J59" s="24" cm="1">
        <f t="array" ref="J59">_xlfn.IFS(I59&lt;0,0,I59&lt;1000,I59,1000&lt;I59,1000)</f>
        <v>907.06015292070867</v>
      </c>
      <c r="K59" s="20"/>
      <c r="L59" s="7">
        <f t="shared" si="5"/>
        <v>0</v>
      </c>
      <c r="M59" s="7" t="e">
        <f t="shared" si="6"/>
        <v>#NUM!</v>
      </c>
      <c r="N59" s="32" t="e" cm="1">
        <f t="array" ref="N59">_xlfn.IFS(M59&lt;0,0,M59&lt;1000,M59,1000&lt;M59,1000)</f>
        <v>#NUM!</v>
      </c>
      <c r="O59" s="23">
        <v>48</v>
      </c>
      <c r="P59" s="7">
        <f t="shared" si="7"/>
        <v>0.15193719929095972</v>
      </c>
      <c r="Q59" s="7">
        <f t="shared" si="8"/>
        <v>288.23257525332815</v>
      </c>
      <c r="R59" s="24" cm="1">
        <f t="array" ref="R59">_xlfn.IFS(Q59&lt;0,0,Q59&lt;1000,Q59,1000&lt;Q59,1000)</f>
        <v>288.23257525332815</v>
      </c>
      <c r="S59" s="23">
        <v>30</v>
      </c>
      <c r="T59" s="7">
        <f t="shared" si="9"/>
        <v>9.4960749556849827E-2</v>
      </c>
      <c r="U59" s="7">
        <f t="shared" si="10"/>
        <v>230.42212885610263</v>
      </c>
      <c r="V59" s="24" cm="1">
        <f t="array" ref="V59">_xlfn.IFS(U59&lt;0,0,U59&lt;1000,U59,1000&lt;U59,1000)</f>
        <v>230.42212885610263</v>
      </c>
      <c r="W59" s="23">
        <v>2537</v>
      </c>
      <c r="X59" s="7">
        <f t="shared" si="11"/>
        <v>8.0305140541909346</v>
      </c>
      <c r="Y59" s="7">
        <f t="shared" si="12"/>
        <v>776.23957074236921</v>
      </c>
      <c r="Z59" s="24" cm="1">
        <f t="array" ref="Z59">_xlfn.IFS(Y59&lt;0,0,Y59&lt;1000,Y59,1000&lt;Y59,1000)</f>
        <v>776.23957074236921</v>
      </c>
      <c r="AA59" s="20">
        <v>58</v>
      </c>
      <c r="AB59" s="7">
        <f t="shared" si="13"/>
        <v>0.18359078247657634</v>
      </c>
      <c r="AC59" s="7">
        <f t="shared" si="14"/>
        <v>311.50934120886711</v>
      </c>
      <c r="AD59" s="32" cm="1">
        <f t="array" ref="AD59">_xlfn.IFS(AC59&lt;0,0,AC59&lt;1000,AC59,1000&lt;AC59,1000)</f>
        <v>311.50934120886711</v>
      </c>
      <c r="AE59" s="23"/>
      <c r="AF59" s="7">
        <f t="shared" si="15"/>
        <v>0</v>
      </c>
      <c r="AG59" s="7" t="e">
        <f t="shared" si="16"/>
        <v>#NUM!</v>
      </c>
      <c r="AH59" s="24" t="e" cm="1">
        <f t="array" ref="AH59">_xlfn.IFS(AG59&lt;0,0,AG59&lt;1000,AG59,1000&lt;AG59,1000)</f>
        <v>#NUM!</v>
      </c>
    </row>
    <row r="60" spans="2:34" ht="18" thickBot="1" x14ac:dyDescent="0.45">
      <c r="B60" s="29" t="s">
        <v>20</v>
      </c>
      <c r="C60" s="25">
        <v>456562</v>
      </c>
      <c r="D60" s="26">
        <f t="shared" si="17"/>
        <v>14.590756884208266</v>
      </c>
      <c r="E60" s="26">
        <f t="shared" si="2"/>
        <v>849.6877532869637</v>
      </c>
      <c r="F60" s="27" cm="1">
        <f t="array" ref="F60">_xlfn.IFS(E60&lt;0,0,E60&lt;1000,E60,1000&lt;E60,1000)</f>
        <v>849.6877532869637</v>
      </c>
      <c r="G60" s="25">
        <v>5533</v>
      </c>
      <c r="H60" s="26">
        <f t="shared" si="3"/>
        <v>17.51392757660167</v>
      </c>
      <c r="I60" s="26">
        <f t="shared" si="4"/>
        <v>872.14856038812502</v>
      </c>
      <c r="J60" s="27" cm="1">
        <f t="array" ref="J60">_xlfn.IFS(I60&lt;0,0,I60&lt;1000,I60,1000&lt;I60,1000)</f>
        <v>872.14856038812502</v>
      </c>
      <c r="K60" s="30"/>
      <c r="L60" s="26">
        <f t="shared" si="5"/>
        <v>0</v>
      </c>
      <c r="M60" s="26" t="e">
        <f t="shared" si="6"/>
        <v>#NUM!</v>
      </c>
      <c r="N60" s="33" t="e" cm="1">
        <f t="array" ref="N60">_xlfn.IFS(M60&lt;0,0,M60&lt;1000,M60,1000&lt;M60,1000)</f>
        <v>#NUM!</v>
      </c>
      <c r="O60" s="25">
        <v>34</v>
      </c>
      <c r="P60" s="26">
        <f t="shared" si="7"/>
        <v>0.10762218283109648</v>
      </c>
      <c r="Q60" s="26">
        <f t="shared" si="8"/>
        <v>245.81719543944541</v>
      </c>
      <c r="R60" s="27" cm="1">
        <f t="array" ref="R60">_xlfn.IFS(Q60&lt;0,0,Q60&lt;1000,Q60,1000&lt;Q60,1000)</f>
        <v>245.81719543944541</v>
      </c>
      <c r="S60" s="25">
        <v>115</v>
      </c>
      <c r="T60" s="26">
        <f t="shared" si="9"/>
        <v>0.364016206634591</v>
      </c>
      <c r="U60" s="26">
        <f t="shared" si="10"/>
        <v>395.7015027003373</v>
      </c>
      <c r="V60" s="27" cm="1">
        <f t="array" ref="V60">_xlfn.IFS(U60&lt;0,0,U60&lt;1000,U60,1000&lt;U60,1000)</f>
        <v>395.7015027003373</v>
      </c>
      <c r="W60" s="25">
        <v>1399</v>
      </c>
      <c r="X60" s="26">
        <f t="shared" si="11"/>
        <v>4.4283362876677641</v>
      </c>
      <c r="Y60" s="26">
        <f t="shared" si="12"/>
        <v>703.02694679551178</v>
      </c>
      <c r="Z60" s="27" cm="1">
        <f t="array" ref="Z60">_xlfn.IFS(Y60&lt;0,0,Y60&lt;1000,Y60,1000&lt;Y60,1000)</f>
        <v>703.02694679551178</v>
      </c>
      <c r="AA60" s="30">
        <v>67</v>
      </c>
      <c r="AB60" s="26">
        <f t="shared" si="13"/>
        <v>0.2120790073436313</v>
      </c>
      <c r="AC60" s="26">
        <f t="shared" si="14"/>
        <v>329.25204309674638</v>
      </c>
      <c r="AD60" s="33" cm="1">
        <f t="array" ref="AD60">_xlfn.IFS(AC60&lt;0,0,AC60&lt;1000,AC60,1000&lt;AC60,1000)</f>
        <v>329.25204309674638</v>
      </c>
      <c r="AE60" s="25"/>
      <c r="AF60" s="26">
        <f t="shared" si="15"/>
        <v>0</v>
      </c>
      <c r="AG60" s="26" t="e">
        <f t="shared" si="16"/>
        <v>#NUM!</v>
      </c>
      <c r="AH60" s="27" t="e" cm="1">
        <f t="array" ref="AH60">_xlfn.IFS(AG60&lt;0,0,AG60&lt;1000,AG60,1000&lt;AG60,1000)</f>
        <v>#NUM!</v>
      </c>
    </row>
  </sheetData>
  <mergeCells count="12">
    <mergeCell ref="AE38:AH38"/>
    <mergeCell ref="D3:E3"/>
    <mergeCell ref="D4:E4"/>
    <mergeCell ref="H3:J3"/>
    <mergeCell ref="B38:B40"/>
    <mergeCell ref="C38:F38"/>
    <mergeCell ref="G38:J38"/>
    <mergeCell ref="K38:N38"/>
    <mergeCell ref="O38:R38"/>
    <mergeCell ref="S38:V38"/>
    <mergeCell ref="W38:Z38"/>
    <mergeCell ref="AA38:AD38"/>
  </mergeCells>
  <phoneticPr fontId="2" type="noConversion"/>
  <pageMargins left="0.7" right="0.7" top="0.75" bottom="0.75" header="0.3" footer="0.3"/>
  <ignoredErrors>
    <ignoredError sqref="I57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D4C-8ABC-4254-8E9A-7AB093F894B9}">
  <dimension ref="B2:W22"/>
  <sheetViews>
    <sheetView tabSelected="1" workbookViewId="0">
      <selection activeCell="B31" sqref="B31"/>
    </sheetView>
  </sheetViews>
  <sheetFormatPr defaultRowHeight="17.399999999999999" x14ac:dyDescent="0.4"/>
  <cols>
    <col min="2" max="2" width="47.59765625" customWidth="1"/>
    <col min="3" max="4" width="10.5" bestFit="1" customWidth="1"/>
  </cols>
  <sheetData>
    <row r="2" spans="2:23" x14ac:dyDescent="0.4">
      <c r="B2" t="s">
        <v>0</v>
      </c>
      <c r="C2">
        <v>20201012</v>
      </c>
      <c r="D2">
        <v>20201013</v>
      </c>
      <c r="E2">
        <v>20201014</v>
      </c>
      <c r="F2">
        <v>20201015</v>
      </c>
      <c r="G2">
        <v>20201016</v>
      </c>
      <c r="H2">
        <v>20201017</v>
      </c>
      <c r="I2">
        <v>20201018</v>
      </c>
      <c r="J2">
        <v>20201019</v>
      </c>
      <c r="K2">
        <v>20201020</v>
      </c>
      <c r="L2">
        <v>20201021</v>
      </c>
      <c r="M2">
        <v>20201022</v>
      </c>
      <c r="N2">
        <v>20201023</v>
      </c>
      <c r="O2">
        <v>20201024</v>
      </c>
      <c r="P2">
        <v>20201025</v>
      </c>
      <c r="Q2">
        <v>20201026</v>
      </c>
      <c r="R2">
        <v>20201027</v>
      </c>
      <c r="S2">
        <v>20201028</v>
      </c>
      <c r="T2">
        <v>20201029</v>
      </c>
      <c r="U2">
        <v>20201030</v>
      </c>
      <c r="V2">
        <v>20201031</v>
      </c>
      <c r="W2" s="1"/>
    </row>
    <row r="3" spans="2:23" x14ac:dyDescent="0.4">
      <c r="B3" s="2" t="s">
        <v>40</v>
      </c>
      <c r="C3" s="2">
        <v>12156172</v>
      </c>
      <c r="D3" s="2">
        <v>12178022</v>
      </c>
      <c r="E3" s="2"/>
      <c r="F3" s="2"/>
      <c r="G3" s="2"/>
    </row>
    <row r="4" spans="2:23" x14ac:dyDescent="0.4">
      <c r="B4" s="2" t="s">
        <v>2</v>
      </c>
      <c r="C4" s="2">
        <v>581925725</v>
      </c>
      <c r="D4" s="2">
        <v>583490284</v>
      </c>
      <c r="E4" s="2"/>
      <c r="F4" s="2"/>
      <c r="G4" s="2"/>
    </row>
    <row r="5" spans="2:23" x14ac:dyDescent="0.4">
      <c r="B5" s="2" t="s">
        <v>3</v>
      </c>
      <c r="C5" s="2">
        <v>106102422</v>
      </c>
      <c r="D5" s="2">
        <v>106375780</v>
      </c>
      <c r="E5" s="2"/>
      <c r="F5" s="2"/>
      <c r="G5" s="2"/>
    </row>
    <row r="6" spans="2:23" x14ac:dyDescent="0.4">
      <c r="B6" s="2" t="s">
        <v>4</v>
      </c>
      <c r="C6" s="2">
        <v>239329</v>
      </c>
      <c r="D6" s="2">
        <v>240519</v>
      </c>
      <c r="E6" s="2"/>
      <c r="F6" s="2"/>
      <c r="G6" s="2"/>
    </row>
    <row r="7" spans="2:23" x14ac:dyDescent="0.4">
      <c r="B7" s="2" t="s">
        <v>5</v>
      </c>
      <c r="C7" s="2">
        <v>1411283</v>
      </c>
      <c r="D7" s="2">
        <v>1431763</v>
      </c>
      <c r="E7" s="2"/>
      <c r="F7" s="2"/>
      <c r="G7" s="2"/>
    </row>
    <row r="8" spans="2:23" x14ac:dyDescent="0.4">
      <c r="B8" s="2" t="s">
        <v>6</v>
      </c>
      <c r="C8" s="2">
        <v>5360796</v>
      </c>
      <c r="D8" s="2">
        <v>5372969</v>
      </c>
      <c r="E8" s="2"/>
      <c r="F8" s="2"/>
      <c r="G8" s="2"/>
    </row>
    <row r="9" spans="2:23" x14ac:dyDescent="0.4">
      <c r="B9" s="2" t="s">
        <v>7</v>
      </c>
      <c r="C9" s="2">
        <v>23400889</v>
      </c>
      <c r="D9" s="2">
        <v>23516082</v>
      </c>
      <c r="E9" s="2"/>
      <c r="F9" s="2"/>
      <c r="G9" s="2"/>
    </row>
    <row r="10" spans="2:23" x14ac:dyDescent="0.4">
      <c r="B10" s="2" t="s">
        <v>8</v>
      </c>
      <c r="C10" s="2">
        <v>468797190</v>
      </c>
      <c r="D10" s="2">
        <v>471818730</v>
      </c>
      <c r="E10" s="2"/>
      <c r="F10" s="2"/>
      <c r="G10" s="2"/>
    </row>
    <row r="11" spans="2:23" x14ac:dyDescent="0.4">
      <c r="B11" s="2" t="s">
        <v>9</v>
      </c>
      <c r="C11" s="2">
        <v>979548425</v>
      </c>
      <c r="D11" s="2">
        <v>980693412</v>
      </c>
      <c r="E11" s="2"/>
      <c r="F11" s="2"/>
      <c r="G11" s="2"/>
    </row>
    <row r="12" spans="2:23" x14ac:dyDescent="0.4">
      <c r="B12" s="2" t="s">
        <v>10</v>
      </c>
      <c r="C12" s="2">
        <v>146079</v>
      </c>
      <c r="D12" s="2">
        <v>146929</v>
      </c>
      <c r="E12" s="2"/>
      <c r="F12" s="2"/>
      <c r="G12" s="2"/>
    </row>
    <row r="13" spans="2:23" x14ac:dyDescent="0.4">
      <c r="B13" s="2" t="s">
        <v>11</v>
      </c>
      <c r="C13" s="2">
        <v>12344934</v>
      </c>
      <c r="D13" s="2">
        <v>12368775</v>
      </c>
      <c r="E13" s="2"/>
      <c r="F13" s="2"/>
      <c r="G13" s="2"/>
    </row>
    <row r="14" spans="2:23" x14ac:dyDescent="0.4">
      <c r="B14" s="2" t="s">
        <v>12</v>
      </c>
      <c r="C14" s="2">
        <v>71837453</v>
      </c>
      <c r="D14" s="2">
        <v>71961720</v>
      </c>
      <c r="E14" s="2"/>
      <c r="F14" s="2"/>
      <c r="G14" s="2"/>
    </row>
    <row r="15" spans="2:23" x14ac:dyDescent="0.4">
      <c r="B15" s="2" t="s">
        <v>13</v>
      </c>
      <c r="C15" s="2">
        <v>95028971</v>
      </c>
      <c r="D15" s="2">
        <v>95198541</v>
      </c>
      <c r="E15" s="2"/>
      <c r="F15" s="2"/>
      <c r="G15" s="2"/>
    </row>
    <row r="16" spans="2:23" x14ac:dyDescent="0.4">
      <c r="B16" s="2" t="s">
        <v>14</v>
      </c>
      <c r="C16" s="2">
        <v>69506536</v>
      </c>
      <c r="D16" s="2">
        <v>69572093</v>
      </c>
      <c r="E16" s="2"/>
      <c r="F16" s="2"/>
      <c r="G16" s="2"/>
    </row>
    <row r="17" spans="2:7" x14ac:dyDescent="0.4">
      <c r="B17" s="2" t="s">
        <v>15</v>
      </c>
      <c r="C17" s="2">
        <v>8774414</v>
      </c>
      <c r="D17" s="2">
        <v>8837994</v>
      </c>
      <c r="E17" s="2"/>
      <c r="F17" s="2"/>
      <c r="G17" s="2"/>
    </row>
    <row r="18" spans="2:7" x14ac:dyDescent="0.4">
      <c r="B18" s="2" t="s">
        <v>16</v>
      </c>
      <c r="C18" s="2">
        <v>47336821</v>
      </c>
      <c r="D18" s="2">
        <v>47416485</v>
      </c>
      <c r="E18" s="2"/>
      <c r="F18" s="2"/>
      <c r="G18" s="2"/>
    </row>
    <row r="19" spans="2:7" x14ac:dyDescent="0.4">
      <c r="B19" s="2" t="s">
        <v>17</v>
      </c>
      <c r="C19" s="2">
        <v>19189546</v>
      </c>
      <c r="D19" s="2">
        <v>19237892</v>
      </c>
      <c r="E19" s="2"/>
      <c r="F19" s="2"/>
      <c r="G19" s="2"/>
    </row>
    <row r="20" spans="2:7" x14ac:dyDescent="0.4">
      <c r="B20" s="2" t="s">
        <v>18</v>
      </c>
      <c r="C20" s="2">
        <v>10037196</v>
      </c>
      <c r="D20" s="2">
        <v>10072125</v>
      </c>
      <c r="E20" s="2"/>
      <c r="F20" s="2"/>
      <c r="G20" s="2"/>
    </row>
    <row r="21" spans="2:7" x14ac:dyDescent="0.4">
      <c r="B21" s="2" t="s">
        <v>19</v>
      </c>
      <c r="C21" s="2">
        <v>39050235</v>
      </c>
      <c r="D21" s="2">
        <v>39371208</v>
      </c>
      <c r="E21" s="2"/>
      <c r="F21" s="2"/>
      <c r="G21" s="2"/>
    </row>
    <row r="22" spans="2:7" x14ac:dyDescent="0.4">
      <c r="B22" s="2" t="s">
        <v>20</v>
      </c>
      <c r="C22" s="2">
        <v>84445589</v>
      </c>
      <c r="D22" s="2">
        <v>84902151</v>
      </c>
      <c r="E22" s="2"/>
      <c r="F22" s="2"/>
      <c r="G22" s="2"/>
    </row>
  </sheetData>
  <autoFilter ref="B2:W2" xr:uid="{06300464-4A8E-4CF3-80A6-9853FD37AD98}">
    <sortState xmlns:xlrd2="http://schemas.microsoft.com/office/spreadsheetml/2017/richdata2" ref="B3:W22">
      <sortCondition ref="B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CD8A-39F7-4374-8CB7-33537C3D2F07}">
  <dimension ref="B2:W22"/>
  <sheetViews>
    <sheetView workbookViewId="0">
      <selection activeCell="F3" sqref="F3:F22"/>
    </sheetView>
  </sheetViews>
  <sheetFormatPr defaultRowHeight="17.399999999999999" x14ac:dyDescent="0.4"/>
  <cols>
    <col min="2" max="2" width="47.59765625" customWidth="1"/>
    <col min="3" max="3" width="10.5" bestFit="1" customWidth="1"/>
    <col min="4" max="4" width="9.5" bestFit="1" customWidth="1"/>
  </cols>
  <sheetData>
    <row r="2" spans="2:23" x14ac:dyDescent="0.4">
      <c r="B2" t="s">
        <v>0</v>
      </c>
      <c r="C2">
        <v>20201012</v>
      </c>
      <c r="D2">
        <v>20201013</v>
      </c>
      <c r="E2">
        <v>20201014</v>
      </c>
      <c r="F2">
        <v>20201015</v>
      </c>
      <c r="G2">
        <v>20201016</v>
      </c>
      <c r="H2">
        <v>20201017</v>
      </c>
      <c r="I2">
        <v>20201018</v>
      </c>
      <c r="J2">
        <v>20201019</v>
      </c>
      <c r="K2">
        <v>20201020</v>
      </c>
      <c r="L2">
        <v>20201021</v>
      </c>
      <c r="M2">
        <v>20201022</v>
      </c>
      <c r="N2">
        <v>20201023</v>
      </c>
      <c r="O2">
        <v>20201024</v>
      </c>
      <c r="P2">
        <v>20201025</v>
      </c>
      <c r="Q2">
        <v>20201026</v>
      </c>
      <c r="R2">
        <v>20201027</v>
      </c>
      <c r="S2">
        <v>20201028</v>
      </c>
      <c r="T2">
        <v>20201029</v>
      </c>
      <c r="U2">
        <v>20201030</v>
      </c>
      <c r="V2">
        <v>20201031</v>
      </c>
      <c r="W2" s="1"/>
    </row>
    <row r="3" spans="2:23" x14ac:dyDescent="0.4">
      <c r="B3" s="2" t="s">
        <v>40</v>
      </c>
      <c r="C3" s="2">
        <v>389627</v>
      </c>
      <c r="D3" s="2">
        <v>389844</v>
      </c>
      <c r="E3" s="2"/>
      <c r="F3" s="2">
        <f>D3-C3</f>
        <v>217</v>
      </c>
      <c r="G3" s="2"/>
    </row>
    <row r="4" spans="2:23" x14ac:dyDescent="0.4">
      <c r="B4" s="2" t="s">
        <v>2</v>
      </c>
      <c r="C4" s="2">
        <v>16921986</v>
      </c>
      <c r="D4" s="2">
        <v>16937782</v>
      </c>
      <c r="E4" s="2"/>
      <c r="F4" s="2">
        <f t="shared" ref="F4:F22" si="0">D4-C4</f>
        <v>15796</v>
      </c>
      <c r="G4" s="2"/>
    </row>
    <row r="5" spans="2:23" x14ac:dyDescent="0.4">
      <c r="B5" s="2" t="s">
        <v>3</v>
      </c>
      <c r="C5" s="2">
        <v>2675578</v>
      </c>
      <c r="D5" s="2">
        <v>2678692</v>
      </c>
      <c r="E5" s="2"/>
      <c r="F5" s="2">
        <f t="shared" si="0"/>
        <v>3114</v>
      </c>
      <c r="G5" s="2"/>
    </row>
    <row r="6" spans="2:23" x14ac:dyDescent="0.4">
      <c r="B6" s="2" t="s">
        <v>4</v>
      </c>
      <c r="C6" s="2">
        <v>10343</v>
      </c>
      <c r="D6" s="2">
        <v>10350</v>
      </c>
      <c r="E6" s="2"/>
      <c r="F6" s="2">
        <f t="shared" si="0"/>
        <v>7</v>
      </c>
      <c r="G6" s="2"/>
    </row>
    <row r="7" spans="2:23" x14ac:dyDescent="0.4">
      <c r="B7" s="2" t="s">
        <v>5</v>
      </c>
      <c r="C7" s="2">
        <v>54262</v>
      </c>
      <c r="D7" s="2">
        <v>54521</v>
      </c>
      <c r="E7" s="2"/>
      <c r="F7" s="2">
        <f t="shared" si="0"/>
        <v>259</v>
      </c>
      <c r="G7" s="2"/>
    </row>
    <row r="8" spans="2:23" x14ac:dyDescent="0.4">
      <c r="B8" s="2" t="s">
        <v>6</v>
      </c>
      <c r="C8" s="2">
        <v>126202</v>
      </c>
      <c r="D8" s="2">
        <v>126694</v>
      </c>
      <c r="E8" s="2"/>
      <c r="F8" s="2">
        <f t="shared" si="0"/>
        <v>492</v>
      </c>
      <c r="G8" s="2"/>
    </row>
    <row r="9" spans="2:23" x14ac:dyDescent="0.4">
      <c r="B9" s="2" t="s">
        <v>7</v>
      </c>
      <c r="C9" s="2">
        <v>648950</v>
      </c>
      <c r="D9" s="2">
        <v>649882</v>
      </c>
      <c r="E9" s="2"/>
      <c r="F9" s="2">
        <f t="shared" si="0"/>
        <v>932</v>
      </c>
      <c r="G9" s="2"/>
    </row>
    <row r="10" spans="2:23" x14ac:dyDescent="0.4">
      <c r="B10" s="2" t="s">
        <v>8</v>
      </c>
      <c r="C10" s="2">
        <v>19294636</v>
      </c>
      <c r="D10" s="2">
        <v>19337301</v>
      </c>
      <c r="E10" s="2"/>
      <c r="F10" s="2">
        <f t="shared" si="0"/>
        <v>42665</v>
      </c>
      <c r="G10" s="2"/>
    </row>
    <row r="11" spans="2:23" x14ac:dyDescent="0.4">
      <c r="B11" s="2" t="s">
        <v>9</v>
      </c>
      <c r="C11" s="2">
        <v>18730743</v>
      </c>
      <c r="D11" s="2">
        <v>18746530</v>
      </c>
      <c r="E11" s="2"/>
      <c r="F11" s="2">
        <f t="shared" si="0"/>
        <v>15787</v>
      </c>
      <c r="G11" s="2"/>
    </row>
    <row r="12" spans="2:23" x14ac:dyDescent="0.4">
      <c r="B12" s="2" t="s">
        <v>10</v>
      </c>
      <c r="C12" s="2">
        <v>1200</v>
      </c>
      <c r="D12" s="2">
        <v>1203</v>
      </c>
      <c r="E12" s="2"/>
      <c r="F12" s="2">
        <f t="shared" si="0"/>
        <v>3</v>
      </c>
      <c r="G12" s="2"/>
    </row>
    <row r="13" spans="2:23" x14ac:dyDescent="0.4">
      <c r="B13" s="2" t="s">
        <v>11</v>
      </c>
      <c r="C13" s="2">
        <v>44162</v>
      </c>
      <c r="D13" s="2">
        <v>44241</v>
      </c>
      <c r="E13" s="2"/>
      <c r="F13" s="2">
        <f t="shared" si="0"/>
        <v>79</v>
      </c>
      <c r="G13" s="2"/>
    </row>
    <row r="14" spans="2:23" x14ac:dyDescent="0.4">
      <c r="B14" s="2" t="s">
        <v>12</v>
      </c>
      <c r="C14" s="2">
        <v>1463199</v>
      </c>
      <c r="D14" s="2">
        <v>1464360</v>
      </c>
      <c r="E14" s="2"/>
      <c r="F14" s="2">
        <f t="shared" si="0"/>
        <v>1161</v>
      </c>
      <c r="G14" s="2"/>
    </row>
    <row r="15" spans="2:23" x14ac:dyDescent="0.4">
      <c r="B15" s="2" t="s">
        <v>13</v>
      </c>
      <c r="C15" s="2">
        <v>4650622</v>
      </c>
      <c r="D15" s="2">
        <v>4652478</v>
      </c>
      <c r="E15" s="2"/>
      <c r="F15" s="2">
        <f t="shared" si="0"/>
        <v>1856</v>
      </c>
      <c r="G15" s="2"/>
    </row>
    <row r="16" spans="2:23" x14ac:dyDescent="0.4">
      <c r="B16" s="2" t="s">
        <v>14</v>
      </c>
      <c r="C16" s="2">
        <v>1103960</v>
      </c>
      <c r="D16" s="2">
        <v>1104688</v>
      </c>
      <c r="E16" s="2"/>
      <c r="F16" s="2">
        <f t="shared" si="0"/>
        <v>728</v>
      </c>
      <c r="G16" s="2"/>
    </row>
    <row r="17" spans="2:7" x14ac:dyDescent="0.4">
      <c r="B17" s="2" t="s">
        <v>15</v>
      </c>
      <c r="C17" s="2">
        <v>0</v>
      </c>
      <c r="D17" s="2">
        <v>0</v>
      </c>
      <c r="E17" s="2"/>
      <c r="F17" s="2">
        <f t="shared" si="0"/>
        <v>0</v>
      </c>
      <c r="G17" s="2"/>
    </row>
    <row r="18" spans="2:7" x14ac:dyDescent="0.4">
      <c r="B18" s="2" t="s">
        <v>16</v>
      </c>
      <c r="C18" s="2">
        <v>613140</v>
      </c>
      <c r="D18" s="2">
        <v>614057</v>
      </c>
      <c r="E18" s="2"/>
      <c r="F18" s="2">
        <f t="shared" si="0"/>
        <v>917</v>
      </c>
      <c r="G18" s="2"/>
    </row>
    <row r="19" spans="2:7" x14ac:dyDescent="0.4">
      <c r="B19" s="2" t="s">
        <v>17</v>
      </c>
      <c r="C19" s="2">
        <v>0</v>
      </c>
      <c r="D19" s="2">
        <v>0</v>
      </c>
      <c r="E19" s="2"/>
      <c r="F19" s="2">
        <f t="shared" si="0"/>
        <v>0</v>
      </c>
      <c r="G19" s="2"/>
    </row>
    <row r="20" spans="2:7" x14ac:dyDescent="0.4">
      <c r="B20" s="2" t="s">
        <v>18</v>
      </c>
      <c r="C20" s="2">
        <v>607819</v>
      </c>
      <c r="D20" s="2">
        <v>608525</v>
      </c>
      <c r="E20" s="2"/>
      <c r="F20" s="2">
        <f t="shared" si="0"/>
        <v>706</v>
      </c>
      <c r="G20" s="2"/>
    </row>
    <row r="21" spans="2:7" x14ac:dyDescent="0.4">
      <c r="B21" s="2" t="s">
        <v>19</v>
      </c>
      <c r="C21" s="2">
        <v>1287162</v>
      </c>
      <c r="D21" s="2">
        <v>1294511</v>
      </c>
      <c r="E21" s="2"/>
      <c r="F21" s="2">
        <f t="shared" si="0"/>
        <v>7349</v>
      </c>
      <c r="G21" s="2"/>
    </row>
    <row r="22" spans="2:7" x14ac:dyDescent="0.4">
      <c r="B22" s="2" t="s">
        <v>20</v>
      </c>
      <c r="C22" s="2">
        <v>2433584</v>
      </c>
      <c r="D22" s="2">
        <v>2439117</v>
      </c>
      <c r="E22" s="2"/>
      <c r="F22" s="2">
        <f t="shared" si="0"/>
        <v>5533</v>
      </c>
      <c r="G22" s="2"/>
    </row>
  </sheetData>
  <autoFilter ref="B2:W2" xr:uid="{73D36C9C-5984-42D9-847C-CAAB32061135}">
    <sortState xmlns:xlrd2="http://schemas.microsoft.com/office/spreadsheetml/2017/richdata2" ref="B3:W22">
      <sortCondition ref="B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CDBB-DDD1-4CAB-AE5D-49258833E906}">
  <dimension ref="B1:AX22"/>
  <sheetViews>
    <sheetView workbookViewId="0">
      <selection activeCell="M3" sqref="M3:M22"/>
    </sheetView>
  </sheetViews>
  <sheetFormatPr defaultRowHeight="17.399999999999999" x14ac:dyDescent="0.4"/>
  <cols>
    <col min="2" max="2" width="47.59765625" customWidth="1"/>
    <col min="3" max="4" width="9.5" bestFit="1" customWidth="1"/>
  </cols>
  <sheetData>
    <row r="1" spans="2:50" x14ac:dyDescent="0.4">
      <c r="C1" s="41">
        <v>20201015</v>
      </c>
      <c r="D1" s="41"/>
      <c r="E1" s="41"/>
      <c r="F1" s="41"/>
      <c r="G1" s="41">
        <v>20201016</v>
      </c>
      <c r="H1" s="41"/>
      <c r="I1" s="41"/>
      <c r="J1" s="41"/>
      <c r="K1" s="41">
        <v>20201017</v>
      </c>
      <c r="L1" s="41"/>
      <c r="M1" s="41"/>
      <c r="N1" s="41"/>
      <c r="O1" s="41">
        <v>20201018</v>
      </c>
      <c r="P1" s="41"/>
      <c r="Q1" s="41"/>
      <c r="R1" s="41"/>
      <c r="S1" s="41">
        <v>20201019</v>
      </c>
      <c r="T1" s="41"/>
      <c r="U1" s="41"/>
      <c r="V1" s="41"/>
      <c r="W1" s="41">
        <v>20201020</v>
      </c>
      <c r="X1" s="41"/>
      <c r="Y1" s="41"/>
      <c r="Z1" s="41"/>
      <c r="AA1" s="41">
        <v>20201021</v>
      </c>
      <c r="AB1" s="41"/>
      <c r="AC1" s="41"/>
      <c r="AD1" s="41"/>
      <c r="AE1" s="41">
        <v>20201022</v>
      </c>
      <c r="AF1" s="41"/>
      <c r="AG1" s="41"/>
      <c r="AH1" s="41"/>
      <c r="AI1" s="41">
        <v>20201023</v>
      </c>
      <c r="AJ1" s="41"/>
      <c r="AK1" s="41"/>
      <c r="AL1" s="41"/>
      <c r="AM1" s="41">
        <v>20201024</v>
      </c>
      <c r="AN1" s="41"/>
      <c r="AO1" s="41"/>
      <c r="AP1" s="41"/>
      <c r="AQ1" s="41">
        <v>20201025</v>
      </c>
      <c r="AR1" s="41"/>
      <c r="AS1" s="41"/>
      <c r="AT1" s="41"/>
      <c r="AU1" s="41">
        <v>20201026</v>
      </c>
      <c r="AV1" s="41"/>
      <c r="AW1" s="41"/>
      <c r="AX1" s="41"/>
    </row>
    <row r="2" spans="2:50" x14ac:dyDescent="0.4">
      <c r="B2" t="s">
        <v>0</v>
      </c>
      <c r="C2" s="2" t="s">
        <v>42</v>
      </c>
      <c r="D2" s="2" t="s">
        <v>43</v>
      </c>
      <c r="E2" s="2" t="s">
        <v>44</v>
      </c>
      <c r="F2" s="2" t="s">
        <v>46</v>
      </c>
      <c r="G2" s="2" t="s">
        <v>42</v>
      </c>
      <c r="H2" s="2" t="s">
        <v>43</v>
      </c>
      <c r="I2" s="2" t="s">
        <v>44</v>
      </c>
      <c r="J2" s="2" t="s">
        <v>45</v>
      </c>
    </row>
    <row r="3" spans="2:50" x14ac:dyDescent="0.4">
      <c r="B3" s="2" t="s">
        <v>1</v>
      </c>
      <c r="C3" s="2">
        <v>41</v>
      </c>
      <c r="D3" s="2">
        <v>0</v>
      </c>
      <c r="E3" s="2">
        <v>10</v>
      </c>
      <c r="F3" s="2"/>
      <c r="G3" s="2">
        <v>1</v>
      </c>
      <c r="H3" s="2">
        <v>1</v>
      </c>
      <c r="I3" s="2">
        <v>0</v>
      </c>
      <c r="J3" s="2">
        <v>0</v>
      </c>
    </row>
    <row r="4" spans="2:50" x14ac:dyDescent="0.4">
      <c r="B4" s="2" t="s">
        <v>2</v>
      </c>
      <c r="C4" s="2">
        <v>320</v>
      </c>
      <c r="D4" s="2">
        <v>10</v>
      </c>
      <c r="E4" s="2">
        <v>230</v>
      </c>
      <c r="F4" s="2"/>
      <c r="G4" s="2">
        <v>14</v>
      </c>
      <c r="H4" s="2">
        <v>10</v>
      </c>
      <c r="I4" s="2">
        <v>2</v>
      </c>
      <c r="J4" s="2">
        <v>2</v>
      </c>
    </row>
    <row r="5" spans="2:50" x14ac:dyDescent="0.4">
      <c r="B5" s="2" t="s">
        <v>3</v>
      </c>
      <c r="C5" s="2">
        <v>12</v>
      </c>
      <c r="D5" s="2">
        <v>10</v>
      </c>
      <c r="E5" s="2">
        <v>10</v>
      </c>
      <c r="F5" s="2"/>
      <c r="G5" s="2">
        <v>19</v>
      </c>
      <c r="H5" s="2">
        <v>10</v>
      </c>
      <c r="I5" s="2">
        <v>6</v>
      </c>
      <c r="J5" s="2">
        <v>0</v>
      </c>
    </row>
    <row r="6" spans="2:50" x14ac:dyDescent="0.4">
      <c r="B6" s="2" t="s">
        <v>4</v>
      </c>
      <c r="C6" s="2">
        <v>3</v>
      </c>
      <c r="D6" s="2">
        <v>0</v>
      </c>
      <c r="E6" s="2">
        <v>1</v>
      </c>
      <c r="F6" s="2"/>
      <c r="G6" s="2">
        <v>4</v>
      </c>
      <c r="H6" s="2">
        <v>1</v>
      </c>
      <c r="I6" s="2">
        <v>2</v>
      </c>
      <c r="J6" s="2">
        <v>3</v>
      </c>
    </row>
    <row r="7" spans="2:50" x14ac:dyDescent="0.4">
      <c r="B7" s="2" t="s">
        <v>5</v>
      </c>
      <c r="C7" s="2">
        <v>2</v>
      </c>
      <c r="D7" s="2">
        <v>2</v>
      </c>
      <c r="E7" s="2">
        <v>10</v>
      </c>
      <c r="F7" s="2"/>
      <c r="G7" s="2">
        <v>4</v>
      </c>
      <c r="H7" s="2">
        <v>1</v>
      </c>
      <c r="I7" s="2">
        <v>7</v>
      </c>
      <c r="J7" s="2">
        <v>0</v>
      </c>
    </row>
    <row r="8" spans="2:50" x14ac:dyDescent="0.4">
      <c r="B8" s="2" t="s">
        <v>6</v>
      </c>
      <c r="C8" s="2">
        <v>11</v>
      </c>
      <c r="D8" s="2">
        <v>1</v>
      </c>
      <c r="E8" s="2">
        <v>0</v>
      </c>
      <c r="F8" s="2"/>
      <c r="G8" s="2">
        <v>8</v>
      </c>
      <c r="H8" s="2">
        <v>2</v>
      </c>
      <c r="I8" s="2">
        <v>1</v>
      </c>
      <c r="J8" s="2">
        <v>0</v>
      </c>
    </row>
    <row r="9" spans="2:50" x14ac:dyDescent="0.4">
      <c r="B9" s="2" t="s">
        <v>7</v>
      </c>
      <c r="C9" s="2">
        <v>11</v>
      </c>
      <c r="D9" s="2">
        <v>8</v>
      </c>
      <c r="E9" s="2">
        <v>9</v>
      </c>
      <c r="F9" s="2"/>
      <c r="G9" s="2">
        <v>9</v>
      </c>
      <c r="H9" s="2">
        <v>7</v>
      </c>
      <c r="I9" s="2">
        <v>4</v>
      </c>
      <c r="J9" s="2">
        <v>0</v>
      </c>
    </row>
    <row r="10" spans="2:50" x14ac:dyDescent="0.4">
      <c r="B10" s="2" t="s">
        <v>8</v>
      </c>
      <c r="C10" s="2">
        <v>180</v>
      </c>
      <c r="D10" s="2">
        <v>103</v>
      </c>
      <c r="E10" s="2">
        <v>13</v>
      </c>
      <c r="F10" s="2"/>
      <c r="G10" s="2">
        <v>217</v>
      </c>
      <c r="H10" s="2">
        <v>122</v>
      </c>
      <c r="I10" s="2">
        <v>14</v>
      </c>
      <c r="J10" s="2">
        <v>16</v>
      </c>
    </row>
    <row r="11" spans="2:50" x14ac:dyDescent="0.4">
      <c r="B11" s="2" t="s">
        <v>9</v>
      </c>
      <c r="C11" s="2">
        <v>67</v>
      </c>
      <c r="D11" s="2">
        <v>0</v>
      </c>
      <c r="E11" s="2">
        <v>23</v>
      </c>
      <c r="F11" s="2"/>
      <c r="G11" s="2">
        <v>7</v>
      </c>
      <c r="H11" s="2">
        <v>10</v>
      </c>
      <c r="I11" s="2">
        <v>0</v>
      </c>
      <c r="J11" s="2">
        <v>69</v>
      </c>
    </row>
    <row r="12" spans="2:50" x14ac:dyDescent="0.4">
      <c r="B12" s="2" t="s">
        <v>10</v>
      </c>
      <c r="C12" s="2">
        <v>7</v>
      </c>
      <c r="D12" s="2">
        <v>0</v>
      </c>
      <c r="E12" s="2">
        <v>5</v>
      </c>
      <c r="F12" s="2"/>
      <c r="G12" s="2">
        <v>7</v>
      </c>
      <c r="H12" s="2">
        <v>1</v>
      </c>
      <c r="I12" s="2">
        <v>3</v>
      </c>
      <c r="J12" s="2">
        <v>0</v>
      </c>
    </row>
    <row r="13" spans="2:50" x14ac:dyDescent="0.4">
      <c r="B13" s="2" t="s">
        <v>11</v>
      </c>
      <c r="C13" s="2">
        <v>16</v>
      </c>
      <c r="D13" s="2">
        <v>0</v>
      </c>
      <c r="E13" s="2">
        <v>8</v>
      </c>
      <c r="F13" s="2"/>
      <c r="G13" s="2">
        <v>6</v>
      </c>
      <c r="H13" s="2">
        <v>1</v>
      </c>
      <c r="I13" s="2">
        <v>8</v>
      </c>
      <c r="J13" s="2">
        <v>0</v>
      </c>
    </row>
    <row r="14" spans="2:50" x14ac:dyDescent="0.4">
      <c r="B14" s="2" t="s">
        <v>12</v>
      </c>
      <c r="C14" s="2">
        <v>4</v>
      </c>
      <c r="D14" s="2">
        <v>0</v>
      </c>
      <c r="E14" s="2">
        <v>2</v>
      </c>
      <c r="F14" s="2"/>
      <c r="G14" s="2">
        <v>8</v>
      </c>
      <c r="H14" s="2">
        <v>0</v>
      </c>
      <c r="I14" s="2">
        <v>1</v>
      </c>
      <c r="J14" s="2">
        <v>0</v>
      </c>
    </row>
    <row r="15" spans="2:50" x14ac:dyDescent="0.4">
      <c r="B15" s="2" t="s">
        <v>13</v>
      </c>
      <c r="C15" s="2">
        <v>5</v>
      </c>
      <c r="D15" s="2">
        <v>0</v>
      </c>
      <c r="E15" s="2">
        <v>6</v>
      </c>
      <c r="F15" s="2"/>
      <c r="G15" s="2">
        <v>10</v>
      </c>
      <c r="H15" s="2">
        <v>0</v>
      </c>
      <c r="I15" s="2">
        <v>6</v>
      </c>
      <c r="J15" s="2">
        <v>0</v>
      </c>
    </row>
    <row r="16" spans="2:50" x14ac:dyDescent="0.4">
      <c r="B16" s="2" t="s">
        <v>14</v>
      </c>
      <c r="C16" s="2">
        <v>9</v>
      </c>
      <c r="D16" s="2">
        <v>2</v>
      </c>
      <c r="E16" s="2">
        <v>5</v>
      </c>
      <c r="F16" s="2"/>
      <c r="G16" s="2">
        <v>13</v>
      </c>
      <c r="H16" s="2">
        <v>3</v>
      </c>
      <c r="I16" s="2">
        <v>4</v>
      </c>
      <c r="J16" s="2">
        <v>0</v>
      </c>
    </row>
    <row r="17" spans="2:10" x14ac:dyDescent="0.4">
      <c r="B17" s="2" t="s">
        <v>15</v>
      </c>
      <c r="C17" s="2">
        <v>7</v>
      </c>
      <c r="D17" s="2">
        <v>2</v>
      </c>
      <c r="E17" s="2">
        <v>3</v>
      </c>
      <c r="F17" s="2"/>
      <c r="G17" s="2">
        <v>7</v>
      </c>
      <c r="H17" s="2">
        <v>2</v>
      </c>
      <c r="I17" s="2">
        <v>3</v>
      </c>
      <c r="J17" s="2">
        <v>0</v>
      </c>
    </row>
    <row r="18" spans="2:10" x14ac:dyDescent="0.4">
      <c r="B18" s="2" t="s">
        <v>16</v>
      </c>
      <c r="C18" s="2">
        <v>7</v>
      </c>
      <c r="D18" s="2">
        <v>2</v>
      </c>
      <c r="E18" s="2">
        <v>6</v>
      </c>
      <c r="F18" s="2"/>
      <c r="G18" s="2">
        <v>12</v>
      </c>
      <c r="H18" s="2">
        <v>2</v>
      </c>
      <c r="I18" s="2">
        <v>4</v>
      </c>
      <c r="J18" s="2">
        <v>0</v>
      </c>
    </row>
    <row r="19" spans="2:10" x14ac:dyDescent="0.4">
      <c r="B19" s="2" t="s">
        <v>17</v>
      </c>
      <c r="C19" s="2">
        <v>13</v>
      </c>
      <c r="D19" s="2">
        <v>2</v>
      </c>
      <c r="E19" s="2">
        <v>101</v>
      </c>
      <c r="F19" s="2"/>
      <c r="G19" s="2">
        <v>9</v>
      </c>
      <c r="H19" s="2">
        <v>1</v>
      </c>
      <c r="I19" s="2">
        <v>10</v>
      </c>
      <c r="J19" s="2">
        <v>33</v>
      </c>
    </row>
    <row r="20" spans="2:10" x14ac:dyDescent="0.4">
      <c r="B20" s="2" t="s">
        <v>18</v>
      </c>
      <c r="C20" s="2">
        <v>3</v>
      </c>
      <c r="D20" s="2">
        <v>0</v>
      </c>
      <c r="E20" s="2">
        <v>4</v>
      </c>
      <c r="F20" s="2"/>
      <c r="G20" s="2">
        <v>8</v>
      </c>
      <c r="H20" s="2">
        <v>0</v>
      </c>
      <c r="I20" s="2">
        <v>2</v>
      </c>
      <c r="J20" s="2">
        <v>1</v>
      </c>
    </row>
    <row r="21" spans="2:10" x14ac:dyDescent="0.4">
      <c r="B21" s="2" t="s">
        <v>19</v>
      </c>
      <c r="C21" s="2">
        <v>12</v>
      </c>
      <c r="D21" s="2">
        <v>10</v>
      </c>
      <c r="E21" s="2">
        <v>5</v>
      </c>
      <c r="F21" s="2"/>
      <c r="G21" s="2">
        <v>10</v>
      </c>
      <c r="H21" s="2">
        <v>3</v>
      </c>
      <c r="I21" s="2">
        <v>5</v>
      </c>
      <c r="J21" s="2">
        <v>3</v>
      </c>
    </row>
    <row r="22" spans="2:10" x14ac:dyDescent="0.4">
      <c r="B22" s="2" t="s">
        <v>20</v>
      </c>
      <c r="C22" s="2">
        <v>16</v>
      </c>
      <c r="D22" s="2">
        <v>0</v>
      </c>
      <c r="E22" s="2">
        <v>5</v>
      </c>
      <c r="F22" s="2"/>
      <c r="G22" s="2">
        <v>8</v>
      </c>
      <c r="H22" s="2">
        <v>0</v>
      </c>
      <c r="I22" s="2">
        <v>4</v>
      </c>
      <c r="J22" s="2">
        <v>1</v>
      </c>
    </row>
  </sheetData>
  <autoFilter ref="B2:AX2" xr:uid="{6906F5F3-0B52-4595-97C8-A7FDA9814BFB}">
    <sortState xmlns:xlrd2="http://schemas.microsoft.com/office/spreadsheetml/2017/richdata2" ref="B3:AX22">
      <sortCondition ref="B2"/>
    </sortState>
  </autoFilter>
  <mergeCells count="12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2"/>
  <sheetViews>
    <sheetView workbookViewId="0">
      <selection activeCell="I30" sqref="I30"/>
    </sheetView>
  </sheetViews>
  <sheetFormatPr defaultRowHeight="17.399999999999999" x14ac:dyDescent="0.4"/>
  <cols>
    <col min="2" max="2" width="47.59765625" customWidth="1"/>
    <col min="3" max="4" width="9.5" bestFit="1" customWidth="1"/>
  </cols>
  <sheetData>
    <row r="2" spans="2:23" x14ac:dyDescent="0.4">
      <c r="B2" t="s">
        <v>0</v>
      </c>
      <c r="C2">
        <v>20201012</v>
      </c>
      <c r="D2">
        <v>20201013</v>
      </c>
      <c r="E2">
        <v>20201014</v>
      </c>
      <c r="F2">
        <v>20201015</v>
      </c>
      <c r="G2">
        <v>20201016</v>
      </c>
      <c r="H2">
        <v>20201017</v>
      </c>
      <c r="I2">
        <v>20201018</v>
      </c>
      <c r="J2">
        <v>20201019</v>
      </c>
      <c r="K2">
        <v>20201020</v>
      </c>
      <c r="L2">
        <v>20201021</v>
      </c>
      <c r="M2">
        <v>20201022</v>
      </c>
      <c r="N2">
        <v>20201023</v>
      </c>
      <c r="O2">
        <v>20201024</v>
      </c>
      <c r="P2">
        <v>20201025</v>
      </c>
      <c r="Q2">
        <v>20201026</v>
      </c>
      <c r="R2">
        <v>20201027</v>
      </c>
      <c r="S2">
        <v>20201028</v>
      </c>
      <c r="T2">
        <v>20201029</v>
      </c>
      <c r="U2">
        <v>20201030</v>
      </c>
      <c r="V2">
        <v>20201031</v>
      </c>
      <c r="W2" s="1"/>
    </row>
    <row r="3" spans="2:23" x14ac:dyDescent="0.4">
      <c r="B3" s="2" t="s">
        <v>39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2:23" x14ac:dyDescent="0.4">
      <c r="B4" s="2" t="s">
        <v>2</v>
      </c>
      <c r="C4" s="2">
        <v>831</v>
      </c>
      <c r="D4" s="2">
        <v>705</v>
      </c>
      <c r="E4" s="2">
        <v>567</v>
      </c>
      <c r="F4" s="2">
        <v>587</v>
      </c>
      <c r="G4" s="2">
        <v>181</v>
      </c>
    </row>
    <row r="5" spans="2:23" x14ac:dyDescent="0.4">
      <c r="B5" s="2" t="s">
        <v>3</v>
      </c>
      <c r="C5" s="2">
        <v>648</v>
      </c>
      <c r="D5" s="2">
        <v>630</v>
      </c>
      <c r="E5" s="2">
        <v>602</v>
      </c>
      <c r="F5" s="2">
        <v>630</v>
      </c>
      <c r="G5" s="2">
        <v>210</v>
      </c>
    </row>
    <row r="6" spans="2:23" x14ac:dyDescent="0.4">
      <c r="B6" s="2" t="s">
        <v>4</v>
      </c>
      <c r="C6" s="2">
        <v>26</v>
      </c>
      <c r="D6" s="2">
        <v>26</v>
      </c>
      <c r="E6" s="2">
        <v>30</v>
      </c>
      <c r="F6" s="2">
        <v>30</v>
      </c>
      <c r="G6" s="2">
        <v>8</v>
      </c>
    </row>
    <row r="7" spans="2:23" x14ac:dyDescent="0.4">
      <c r="B7" s="2" t="s">
        <v>5</v>
      </c>
      <c r="C7" s="2">
        <v>4</v>
      </c>
      <c r="D7" s="2">
        <v>4</v>
      </c>
      <c r="E7" s="2">
        <v>5</v>
      </c>
      <c r="F7" s="2">
        <v>4</v>
      </c>
      <c r="G7" s="2">
        <v>3</v>
      </c>
    </row>
    <row r="8" spans="2:23" x14ac:dyDescent="0.4">
      <c r="B8" s="2" t="s">
        <v>6</v>
      </c>
      <c r="C8" s="2">
        <v>102</v>
      </c>
      <c r="D8" s="2">
        <v>97</v>
      </c>
      <c r="E8" s="2">
        <v>86</v>
      </c>
      <c r="F8" s="2">
        <v>82</v>
      </c>
      <c r="G8" s="2">
        <v>42</v>
      </c>
    </row>
    <row r="9" spans="2:23" x14ac:dyDescent="0.4">
      <c r="B9" s="2" t="s">
        <v>7</v>
      </c>
      <c r="C9" s="2">
        <v>2</v>
      </c>
      <c r="D9" s="2">
        <v>2</v>
      </c>
      <c r="E9" s="2">
        <v>0</v>
      </c>
      <c r="F9" s="2">
        <v>0</v>
      </c>
      <c r="G9" s="2">
        <v>1</v>
      </c>
    </row>
    <row r="10" spans="2:23" x14ac:dyDescent="0.4">
      <c r="B10" s="2" t="s">
        <v>8</v>
      </c>
      <c r="C10" s="2">
        <v>916</v>
      </c>
      <c r="D10" s="2">
        <v>932</v>
      </c>
      <c r="E10" s="2">
        <v>217</v>
      </c>
      <c r="F10" s="2">
        <v>787</v>
      </c>
      <c r="G10" s="2">
        <v>445</v>
      </c>
    </row>
    <row r="11" spans="2:23" x14ac:dyDescent="0.4">
      <c r="B11" s="2" t="s">
        <v>9</v>
      </c>
      <c r="C11" s="2">
        <v>8</v>
      </c>
      <c r="D11" s="2">
        <v>8</v>
      </c>
      <c r="E11" s="2">
        <v>9</v>
      </c>
      <c r="F11" s="2">
        <v>10</v>
      </c>
      <c r="G11" s="2">
        <v>5</v>
      </c>
    </row>
    <row r="12" spans="2:23" x14ac:dyDescent="0.4">
      <c r="B12" s="2" t="s">
        <v>10</v>
      </c>
      <c r="C12" s="2">
        <v>238</v>
      </c>
      <c r="D12" s="2">
        <v>232</v>
      </c>
      <c r="E12" s="2">
        <v>226</v>
      </c>
      <c r="F12" s="2">
        <v>223</v>
      </c>
      <c r="G12" s="2">
        <v>62</v>
      </c>
    </row>
    <row r="13" spans="2:23" x14ac:dyDescent="0.4">
      <c r="B13" s="2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2:23" x14ac:dyDescent="0.4">
      <c r="B14" s="2" t="s">
        <v>12</v>
      </c>
      <c r="C14" s="2">
        <v>1</v>
      </c>
      <c r="D14" s="2">
        <v>2</v>
      </c>
      <c r="E14" s="2">
        <v>2</v>
      </c>
      <c r="F14" s="2">
        <v>2</v>
      </c>
      <c r="G14" s="2">
        <v>0</v>
      </c>
    </row>
    <row r="15" spans="2:23" x14ac:dyDescent="0.4">
      <c r="B15" s="2" t="s">
        <v>13</v>
      </c>
      <c r="C15" s="2">
        <v>4</v>
      </c>
      <c r="D15" s="2">
        <v>4</v>
      </c>
      <c r="E15" s="2">
        <v>3</v>
      </c>
      <c r="F15" s="2">
        <v>4</v>
      </c>
      <c r="G15" s="2">
        <v>1</v>
      </c>
    </row>
    <row r="16" spans="2:23" x14ac:dyDescent="0.4">
      <c r="B16" s="2" t="s">
        <v>14</v>
      </c>
      <c r="C16" s="2">
        <v>55</v>
      </c>
      <c r="D16" s="2">
        <v>59</v>
      </c>
      <c r="E16" s="2">
        <v>34</v>
      </c>
      <c r="F16" s="2">
        <v>35</v>
      </c>
      <c r="G16" s="2">
        <v>24</v>
      </c>
    </row>
    <row r="17" spans="2:7" x14ac:dyDescent="0.4">
      <c r="B17" s="2" t="s">
        <v>15</v>
      </c>
      <c r="C17" s="2">
        <v>73</v>
      </c>
      <c r="D17" s="2">
        <v>67</v>
      </c>
      <c r="E17" s="2">
        <v>48</v>
      </c>
      <c r="F17" s="2">
        <v>41</v>
      </c>
      <c r="G17" s="2">
        <v>22</v>
      </c>
    </row>
    <row r="18" spans="2:7" x14ac:dyDescent="0.4">
      <c r="B18" s="2" t="s">
        <v>16</v>
      </c>
      <c r="C18" s="2">
        <v>30</v>
      </c>
      <c r="D18" s="2">
        <v>31</v>
      </c>
      <c r="E18" s="2">
        <v>34</v>
      </c>
      <c r="F18" s="2">
        <v>31</v>
      </c>
      <c r="G18" s="2">
        <v>11</v>
      </c>
    </row>
    <row r="19" spans="2:7" x14ac:dyDescent="0.4">
      <c r="B19" s="2" t="s">
        <v>17</v>
      </c>
      <c r="C19" s="2">
        <v>118</v>
      </c>
      <c r="D19" s="2">
        <v>113</v>
      </c>
      <c r="E19" s="2">
        <v>95</v>
      </c>
      <c r="F19" s="2">
        <v>83</v>
      </c>
      <c r="G19" s="2">
        <v>41</v>
      </c>
    </row>
    <row r="20" spans="2:7" x14ac:dyDescent="0.4">
      <c r="B20" s="2" t="s">
        <v>18</v>
      </c>
      <c r="C20" s="2">
        <v>11</v>
      </c>
      <c r="D20" s="2">
        <v>9</v>
      </c>
      <c r="E20" s="2">
        <v>6</v>
      </c>
      <c r="F20" s="2">
        <v>5</v>
      </c>
      <c r="G20" s="2">
        <v>10</v>
      </c>
    </row>
    <row r="21" spans="2:7" x14ac:dyDescent="0.4">
      <c r="B21" s="2" t="s">
        <v>19</v>
      </c>
      <c r="C21" s="2">
        <v>6</v>
      </c>
      <c r="D21" s="2">
        <v>6</v>
      </c>
      <c r="E21" s="2">
        <v>9</v>
      </c>
      <c r="F21" s="2">
        <v>7</v>
      </c>
      <c r="G21" s="2">
        <v>2</v>
      </c>
    </row>
    <row r="22" spans="2:7" x14ac:dyDescent="0.4">
      <c r="B22" s="2" t="s">
        <v>20</v>
      </c>
      <c r="C22" s="2">
        <v>33</v>
      </c>
      <c r="D22" s="2">
        <v>30</v>
      </c>
      <c r="E22" s="2">
        <v>28</v>
      </c>
      <c r="F22" s="2">
        <v>22</v>
      </c>
      <c r="G22" s="2">
        <v>2</v>
      </c>
    </row>
  </sheetData>
  <autoFilter ref="B2:W2" xr:uid="{CF3F43B7-DFE7-4AE7-A1FE-D3D9A0FD1CE6}"/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47C8-FE80-496A-863E-A7FE45F0E234}">
  <dimension ref="B2:V22"/>
  <sheetViews>
    <sheetView workbookViewId="0">
      <selection activeCell="I3" sqref="I3:I22"/>
    </sheetView>
  </sheetViews>
  <sheetFormatPr defaultRowHeight="17.399999999999999" x14ac:dyDescent="0.4"/>
  <cols>
    <col min="2" max="2" width="47.59765625" customWidth="1"/>
    <col min="3" max="3" width="9.5" bestFit="1" customWidth="1"/>
  </cols>
  <sheetData>
    <row r="2" spans="2:22" x14ac:dyDescent="0.4">
      <c r="B2" t="s">
        <v>0</v>
      </c>
      <c r="C2">
        <v>20201013</v>
      </c>
      <c r="D2">
        <v>20201014</v>
      </c>
      <c r="E2">
        <v>20201015</v>
      </c>
      <c r="F2">
        <v>20201016</v>
      </c>
      <c r="G2">
        <v>20201017</v>
      </c>
      <c r="H2">
        <v>20201018</v>
      </c>
      <c r="I2">
        <v>20201019</v>
      </c>
      <c r="J2">
        <v>20201020</v>
      </c>
      <c r="K2">
        <v>20201021</v>
      </c>
      <c r="L2">
        <v>20201022</v>
      </c>
      <c r="M2">
        <v>20201023</v>
      </c>
      <c r="N2">
        <v>20201024</v>
      </c>
      <c r="O2">
        <v>20201025</v>
      </c>
      <c r="P2">
        <v>20201026</v>
      </c>
      <c r="Q2">
        <v>20201027</v>
      </c>
      <c r="R2">
        <v>20201028</v>
      </c>
      <c r="S2">
        <v>20201029</v>
      </c>
      <c r="T2">
        <v>20201030</v>
      </c>
      <c r="U2">
        <v>20201031</v>
      </c>
      <c r="V2" s="1"/>
    </row>
    <row r="3" spans="2:22" x14ac:dyDescent="0.4">
      <c r="B3" s="2" t="s">
        <v>40</v>
      </c>
      <c r="C3" s="2">
        <v>0</v>
      </c>
      <c r="D3" s="2">
        <v>0</v>
      </c>
      <c r="E3" s="2">
        <v>0</v>
      </c>
      <c r="F3" s="2">
        <v>0</v>
      </c>
    </row>
    <row r="4" spans="2:22" x14ac:dyDescent="0.4">
      <c r="B4" s="2" t="s">
        <v>29</v>
      </c>
      <c r="C4" s="2">
        <v>3614</v>
      </c>
      <c r="D4" s="2">
        <v>3625</v>
      </c>
      <c r="E4" s="2">
        <v>3640</v>
      </c>
      <c r="F4" s="2">
        <v>42818</v>
      </c>
    </row>
    <row r="5" spans="2:22" x14ac:dyDescent="0.4">
      <c r="B5" s="2" t="s">
        <v>32</v>
      </c>
      <c r="C5" s="2">
        <v>51125</v>
      </c>
      <c r="D5" s="2">
        <v>51468</v>
      </c>
      <c r="E5" s="2">
        <v>51740</v>
      </c>
      <c r="F5" s="2">
        <v>51876</v>
      </c>
    </row>
    <row r="6" spans="2:22" x14ac:dyDescent="0.4">
      <c r="B6" s="2" t="s">
        <v>38</v>
      </c>
      <c r="C6" s="2">
        <v>226</v>
      </c>
      <c r="D6" s="2">
        <v>228</v>
      </c>
      <c r="E6" s="2">
        <v>226</v>
      </c>
      <c r="F6" s="2">
        <v>227</v>
      </c>
    </row>
    <row r="7" spans="2:22" x14ac:dyDescent="0.4">
      <c r="B7" s="2" t="s">
        <v>22</v>
      </c>
      <c r="C7" s="2">
        <v>11</v>
      </c>
      <c r="D7" s="2">
        <v>11</v>
      </c>
      <c r="E7" s="2">
        <v>11</v>
      </c>
      <c r="F7" s="2">
        <v>11</v>
      </c>
    </row>
    <row r="8" spans="2:22" x14ac:dyDescent="0.4">
      <c r="B8" s="2" t="s">
        <v>23</v>
      </c>
      <c r="C8" s="2">
        <v>629</v>
      </c>
      <c r="D8" s="2">
        <v>622</v>
      </c>
      <c r="E8" s="2">
        <v>486</v>
      </c>
      <c r="F8" s="2">
        <v>489</v>
      </c>
    </row>
    <row r="9" spans="2:22" x14ac:dyDescent="0.4">
      <c r="B9" s="2" t="s">
        <v>24</v>
      </c>
      <c r="C9" s="2">
        <v>5</v>
      </c>
      <c r="D9" s="2">
        <v>5</v>
      </c>
      <c r="E9" s="2">
        <v>1588</v>
      </c>
      <c r="F9" s="2">
        <v>1738</v>
      </c>
    </row>
    <row r="10" spans="2:22" x14ac:dyDescent="0.4">
      <c r="B10" s="2" t="s">
        <v>21</v>
      </c>
      <c r="C10" s="2">
        <v>22367</v>
      </c>
      <c r="D10" s="2">
        <v>83226</v>
      </c>
      <c r="E10" s="2">
        <v>88840</v>
      </c>
      <c r="F10" s="2">
        <v>89476</v>
      </c>
    </row>
    <row r="11" spans="2:22" x14ac:dyDescent="0.4">
      <c r="B11" s="2" t="s">
        <v>37</v>
      </c>
      <c r="C11" s="2">
        <v>3</v>
      </c>
      <c r="D11" s="2">
        <v>3378</v>
      </c>
      <c r="E11" s="2">
        <v>3560</v>
      </c>
      <c r="F11" s="2">
        <v>3574</v>
      </c>
    </row>
    <row r="12" spans="2:22" x14ac:dyDescent="0.4">
      <c r="B12" s="2" t="s">
        <v>26</v>
      </c>
      <c r="C12" s="2">
        <v>183</v>
      </c>
      <c r="D12" s="2">
        <v>184</v>
      </c>
      <c r="E12" s="2">
        <v>183</v>
      </c>
      <c r="F12" s="2">
        <v>183</v>
      </c>
    </row>
    <row r="13" spans="2:22" x14ac:dyDescent="0.4">
      <c r="B13" s="2" t="s">
        <v>36</v>
      </c>
      <c r="C13" s="2">
        <v>6</v>
      </c>
      <c r="D13" s="2">
        <v>6</v>
      </c>
      <c r="E13" s="2">
        <v>6</v>
      </c>
      <c r="F13" s="2">
        <v>0</v>
      </c>
    </row>
    <row r="14" spans="2:22" x14ac:dyDescent="0.4">
      <c r="B14" s="2" t="s">
        <v>35</v>
      </c>
      <c r="C14" s="2">
        <v>3</v>
      </c>
      <c r="D14" s="2">
        <v>3</v>
      </c>
      <c r="E14" s="2">
        <v>3</v>
      </c>
      <c r="F14" s="2">
        <v>3</v>
      </c>
    </row>
    <row r="15" spans="2:22" x14ac:dyDescent="0.4">
      <c r="B15" s="2" t="s">
        <v>28</v>
      </c>
      <c r="C15" s="2">
        <v>151</v>
      </c>
      <c r="D15" s="2">
        <v>186</v>
      </c>
      <c r="E15" s="2">
        <v>193</v>
      </c>
      <c r="F15" s="2">
        <v>194</v>
      </c>
    </row>
    <row r="16" spans="2:22" x14ac:dyDescent="0.4">
      <c r="B16" s="2" t="s">
        <v>34</v>
      </c>
      <c r="C16" s="2">
        <v>24129</v>
      </c>
      <c r="D16" s="2">
        <v>24126</v>
      </c>
      <c r="E16" s="2">
        <v>16</v>
      </c>
      <c r="F16" s="2">
        <v>13</v>
      </c>
    </row>
    <row r="17" spans="2:6" x14ac:dyDescent="0.4">
      <c r="B17" s="2" t="s">
        <v>30</v>
      </c>
      <c r="C17" s="2">
        <v>203</v>
      </c>
      <c r="D17" s="2">
        <v>203</v>
      </c>
      <c r="E17" s="2">
        <v>204</v>
      </c>
      <c r="F17" s="2">
        <v>2149</v>
      </c>
    </row>
    <row r="18" spans="2:6" x14ac:dyDescent="0.4">
      <c r="B18" s="2" t="s">
        <v>33</v>
      </c>
      <c r="C18" s="2">
        <v>37</v>
      </c>
      <c r="D18" s="2">
        <v>44</v>
      </c>
      <c r="E18" s="2">
        <v>45</v>
      </c>
      <c r="F18" s="2">
        <v>92</v>
      </c>
    </row>
    <row r="19" spans="2:6" x14ac:dyDescent="0.4">
      <c r="B19" s="2" t="s">
        <v>31</v>
      </c>
      <c r="C19" s="2">
        <v>6595</v>
      </c>
      <c r="D19" s="2">
        <v>6647</v>
      </c>
      <c r="E19" s="2">
        <v>6686</v>
      </c>
      <c r="F19" s="2">
        <v>6705</v>
      </c>
    </row>
    <row r="20" spans="2:6" x14ac:dyDescent="0.4">
      <c r="B20" s="2" t="s">
        <v>41</v>
      </c>
      <c r="C20" s="2">
        <v>155</v>
      </c>
      <c r="D20" s="2">
        <v>32</v>
      </c>
      <c r="E20" s="2">
        <v>32</v>
      </c>
      <c r="F20" s="2">
        <v>143</v>
      </c>
    </row>
    <row r="21" spans="2:6" x14ac:dyDescent="0.4">
      <c r="B21" s="2" t="s">
        <v>27</v>
      </c>
      <c r="C21" s="2">
        <v>13</v>
      </c>
      <c r="D21" s="2">
        <v>12</v>
      </c>
      <c r="E21" s="2">
        <v>1187</v>
      </c>
      <c r="F21" s="2">
        <v>1325</v>
      </c>
    </row>
    <row r="22" spans="2:6" x14ac:dyDescent="0.4">
      <c r="B22" s="2" t="s">
        <v>25</v>
      </c>
      <c r="C22" s="2">
        <v>551</v>
      </c>
      <c r="D22" s="2">
        <v>283</v>
      </c>
      <c r="E22" s="2">
        <v>283</v>
      </c>
      <c r="F22" s="2">
        <v>282</v>
      </c>
    </row>
  </sheetData>
  <autoFilter ref="B2:V2" xr:uid="{7F32FBE7-C8AE-47AE-818E-3B82DA431639}">
    <sortState xmlns:xlrd2="http://schemas.microsoft.com/office/spreadsheetml/2017/richdata2" ref="B3:V22">
      <sortCondition ref="B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04F-12ED-4EBF-A26E-D7B2DF47AD6B}">
  <dimension ref="B2:W22"/>
  <sheetViews>
    <sheetView workbookViewId="0">
      <selection activeCell="H28" sqref="H28"/>
    </sheetView>
  </sheetViews>
  <sheetFormatPr defaultRowHeight="17.399999999999999" x14ac:dyDescent="0.4"/>
  <cols>
    <col min="2" max="2" width="47.59765625" customWidth="1"/>
    <col min="3" max="4" width="9.5" bestFit="1" customWidth="1"/>
  </cols>
  <sheetData>
    <row r="2" spans="2:23" x14ac:dyDescent="0.4">
      <c r="B2" t="s">
        <v>0</v>
      </c>
      <c r="C2">
        <v>20201012</v>
      </c>
      <c r="D2">
        <v>20201013</v>
      </c>
      <c r="E2">
        <v>20201014</v>
      </c>
      <c r="F2">
        <v>20201015</v>
      </c>
      <c r="G2">
        <v>20201016</v>
      </c>
      <c r="H2">
        <v>20201017</v>
      </c>
      <c r="I2">
        <v>20201018</v>
      </c>
      <c r="J2">
        <v>20201019</v>
      </c>
      <c r="K2">
        <v>20201020</v>
      </c>
      <c r="L2">
        <v>20201021</v>
      </c>
      <c r="M2">
        <v>20201022</v>
      </c>
      <c r="N2">
        <v>20201023</v>
      </c>
      <c r="O2">
        <v>20201024</v>
      </c>
      <c r="P2">
        <v>20201025</v>
      </c>
      <c r="Q2">
        <v>20201026</v>
      </c>
      <c r="R2">
        <v>20201027</v>
      </c>
      <c r="S2">
        <v>20201028</v>
      </c>
      <c r="T2">
        <v>20201029</v>
      </c>
      <c r="U2">
        <v>20201030</v>
      </c>
      <c r="V2">
        <v>20201031</v>
      </c>
      <c r="W2" s="1"/>
    </row>
    <row r="3" spans="2:23" x14ac:dyDescent="0.4">
      <c r="B3" s="2" t="s">
        <v>40</v>
      </c>
      <c r="C3" s="2">
        <v>2</v>
      </c>
      <c r="D3" s="2">
        <v>4</v>
      </c>
      <c r="E3" s="2">
        <v>5</v>
      </c>
      <c r="F3" s="2">
        <v>10</v>
      </c>
      <c r="G3" s="2">
        <v>11</v>
      </c>
    </row>
    <row r="4" spans="2:23" x14ac:dyDescent="0.4">
      <c r="B4" s="2" t="s">
        <v>2</v>
      </c>
      <c r="C4" s="2">
        <v>18</v>
      </c>
      <c r="D4" s="2">
        <v>29</v>
      </c>
      <c r="E4" s="2">
        <v>62</v>
      </c>
      <c r="F4" s="2">
        <v>92</v>
      </c>
      <c r="G4" s="2">
        <v>86</v>
      </c>
    </row>
    <row r="5" spans="2:23" x14ac:dyDescent="0.4">
      <c r="B5" s="2" t="s">
        <v>3</v>
      </c>
      <c r="C5" s="2">
        <v>14</v>
      </c>
      <c r="D5" s="2">
        <v>27</v>
      </c>
      <c r="E5" s="2">
        <v>55</v>
      </c>
      <c r="F5" s="2">
        <v>77</v>
      </c>
      <c r="G5" s="2">
        <v>92</v>
      </c>
    </row>
    <row r="6" spans="2:23" x14ac:dyDescent="0.4">
      <c r="B6" s="2" t="s">
        <v>4</v>
      </c>
      <c r="C6" s="2">
        <v>1</v>
      </c>
      <c r="D6" s="2">
        <v>3</v>
      </c>
      <c r="E6" s="2">
        <v>6</v>
      </c>
      <c r="F6" s="2">
        <v>8</v>
      </c>
      <c r="G6" s="2">
        <v>9</v>
      </c>
    </row>
    <row r="7" spans="2:23" x14ac:dyDescent="0.4">
      <c r="B7" s="2" t="s">
        <v>5</v>
      </c>
      <c r="C7" s="2">
        <v>0</v>
      </c>
      <c r="D7" s="2">
        <v>0</v>
      </c>
      <c r="E7" s="2">
        <v>0</v>
      </c>
      <c r="F7" s="2">
        <v>1</v>
      </c>
      <c r="G7" s="2">
        <v>2</v>
      </c>
    </row>
    <row r="8" spans="2:23" x14ac:dyDescent="0.4">
      <c r="B8" s="2" t="s">
        <v>6</v>
      </c>
      <c r="C8" s="2">
        <v>8</v>
      </c>
      <c r="D8" s="2">
        <v>15</v>
      </c>
      <c r="E8" s="2">
        <v>11</v>
      </c>
      <c r="F8" s="2">
        <v>43</v>
      </c>
      <c r="G8" s="2">
        <v>79</v>
      </c>
    </row>
    <row r="9" spans="2:23" x14ac:dyDescent="0.4">
      <c r="B9" s="2" t="s">
        <v>7</v>
      </c>
      <c r="C9" s="2">
        <v>0</v>
      </c>
      <c r="D9" s="2">
        <v>5</v>
      </c>
      <c r="E9" s="2">
        <v>0</v>
      </c>
      <c r="F9" s="2">
        <v>12</v>
      </c>
      <c r="G9" s="2">
        <v>13</v>
      </c>
    </row>
    <row r="10" spans="2:23" x14ac:dyDescent="0.4">
      <c r="B10" s="2" t="s">
        <v>8</v>
      </c>
      <c r="C10" s="2">
        <v>13</v>
      </c>
      <c r="D10" s="2">
        <v>41</v>
      </c>
      <c r="E10" s="2">
        <v>24</v>
      </c>
      <c r="F10" s="2">
        <v>89</v>
      </c>
      <c r="G10" s="2">
        <v>86</v>
      </c>
    </row>
    <row r="11" spans="2:23" x14ac:dyDescent="0.4">
      <c r="B11" s="2" t="s">
        <v>9</v>
      </c>
      <c r="C11" s="2">
        <v>6</v>
      </c>
      <c r="D11" s="2">
        <v>27</v>
      </c>
      <c r="E11" s="2">
        <v>54</v>
      </c>
      <c r="F11" s="2">
        <v>69</v>
      </c>
      <c r="G11" s="2">
        <v>96</v>
      </c>
    </row>
    <row r="12" spans="2:23" x14ac:dyDescent="0.4">
      <c r="B12" s="2" t="s">
        <v>10</v>
      </c>
      <c r="C12" s="2">
        <v>0</v>
      </c>
      <c r="D12" s="2">
        <v>0</v>
      </c>
      <c r="E12" s="2">
        <v>3</v>
      </c>
      <c r="F12" s="2">
        <v>4</v>
      </c>
      <c r="G12" s="2">
        <v>7</v>
      </c>
    </row>
    <row r="13" spans="2:23" x14ac:dyDescent="0.4">
      <c r="B13" s="2" t="s">
        <v>11</v>
      </c>
      <c r="C13" s="2">
        <v>1</v>
      </c>
      <c r="D13" s="2">
        <v>1</v>
      </c>
      <c r="E13" s="2">
        <v>5</v>
      </c>
      <c r="F13" s="2">
        <v>7</v>
      </c>
      <c r="G13" s="2">
        <v>6</v>
      </c>
    </row>
    <row r="14" spans="2:23" x14ac:dyDescent="0.4">
      <c r="B14" s="2" t="s">
        <v>12</v>
      </c>
      <c r="C14" s="2">
        <v>17</v>
      </c>
      <c r="D14" s="2">
        <v>23</v>
      </c>
      <c r="E14" s="2">
        <v>32</v>
      </c>
      <c r="F14" s="2">
        <v>39</v>
      </c>
      <c r="G14" s="2">
        <v>56</v>
      </c>
    </row>
    <row r="15" spans="2:23" x14ac:dyDescent="0.4">
      <c r="B15" s="2" t="s">
        <v>13</v>
      </c>
      <c r="C15" s="2">
        <v>17</v>
      </c>
      <c r="D15" s="2">
        <v>23</v>
      </c>
      <c r="E15" s="2">
        <v>32</v>
      </c>
      <c r="F15" s="2">
        <v>39</v>
      </c>
      <c r="G15" s="2">
        <v>56</v>
      </c>
    </row>
    <row r="16" spans="2:23" x14ac:dyDescent="0.4">
      <c r="B16" s="2" t="s">
        <v>14</v>
      </c>
      <c r="C16" s="2">
        <v>13</v>
      </c>
      <c r="D16" s="2">
        <v>22</v>
      </c>
      <c r="E16" s="2">
        <v>45</v>
      </c>
      <c r="F16" s="2">
        <v>70</v>
      </c>
      <c r="G16" s="2">
        <v>30</v>
      </c>
    </row>
    <row r="17" spans="2:7" x14ac:dyDescent="0.4">
      <c r="B17" s="2" t="s">
        <v>15</v>
      </c>
      <c r="C17" s="2">
        <v>7</v>
      </c>
      <c r="D17" s="2">
        <v>14</v>
      </c>
      <c r="E17" s="2">
        <v>25</v>
      </c>
      <c r="F17" s="2">
        <v>41</v>
      </c>
      <c r="G17" s="2">
        <v>68</v>
      </c>
    </row>
    <row r="18" spans="2:7" x14ac:dyDescent="0.4">
      <c r="B18" s="2" t="s">
        <v>16</v>
      </c>
      <c r="C18" s="2">
        <v>1</v>
      </c>
      <c r="D18" s="2">
        <v>5</v>
      </c>
      <c r="E18" s="2">
        <v>0</v>
      </c>
      <c r="F18" s="2">
        <v>16</v>
      </c>
      <c r="G18" s="2">
        <v>19</v>
      </c>
    </row>
    <row r="19" spans="2:7" x14ac:dyDescent="0.4">
      <c r="B19" s="2" t="s">
        <v>17</v>
      </c>
      <c r="C19" s="2">
        <v>0</v>
      </c>
      <c r="D19" s="2">
        <v>0</v>
      </c>
      <c r="E19" s="2">
        <v>0</v>
      </c>
      <c r="F19" s="2">
        <v>4</v>
      </c>
      <c r="G19" s="2">
        <v>7</v>
      </c>
    </row>
    <row r="20" spans="2:7" x14ac:dyDescent="0.4">
      <c r="B20" s="2" t="s">
        <v>18</v>
      </c>
      <c r="C20" s="2">
        <v>0</v>
      </c>
      <c r="D20" s="2">
        <v>0</v>
      </c>
      <c r="E20" s="2">
        <v>2</v>
      </c>
      <c r="F20" s="2">
        <v>5</v>
      </c>
      <c r="G20" s="2">
        <v>6</v>
      </c>
    </row>
    <row r="21" spans="2:7" x14ac:dyDescent="0.4">
      <c r="B21" s="2" t="s">
        <v>19</v>
      </c>
      <c r="C21" s="2">
        <v>4</v>
      </c>
      <c r="D21" s="2">
        <v>6</v>
      </c>
      <c r="E21" s="2">
        <v>0</v>
      </c>
      <c r="F21" s="2">
        <v>16</v>
      </c>
      <c r="G21" s="2">
        <v>32</v>
      </c>
    </row>
    <row r="22" spans="2:7" x14ac:dyDescent="0.4">
      <c r="B22" s="2" t="s">
        <v>20</v>
      </c>
      <c r="C22" s="2">
        <v>8</v>
      </c>
      <c r="D22" s="2">
        <v>8</v>
      </c>
      <c r="E22" s="2">
        <v>15</v>
      </c>
      <c r="F22" s="2">
        <v>16</v>
      </c>
      <c r="G22" s="2">
        <v>20</v>
      </c>
    </row>
  </sheetData>
  <autoFilter ref="B2:W2" xr:uid="{E7BBE159-2112-41FC-8D6B-ABEA1068E611}">
    <sortState xmlns:xlrd2="http://schemas.microsoft.com/office/spreadsheetml/2017/richdata2" ref="B3:W22">
      <sortCondition ref="B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C4A6-1CF8-4276-8C9F-0D66A03DA903}">
  <dimension ref="A1:F242"/>
  <sheetViews>
    <sheetView topLeftCell="C1" zoomScale="130" zoomScaleNormal="130" workbookViewId="0">
      <selection activeCell="H24" sqref="H24"/>
    </sheetView>
  </sheetViews>
  <sheetFormatPr defaultColWidth="8.69921875" defaultRowHeight="17.399999999999999" x14ac:dyDescent="0.4"/>
  <cols>
    <col min="1" max="1" width="11.5" style="6" bestFit="1" customWidth="1"/>
    <col min="2" max="16384" width="8.69921875" style="6"/>
  </cols>
  <sheetData>
    <row r="1" spans="1:6" x14ac:dyDescent="0.4">
      <c r="A1" s="6" t="s">
        <v>75</v>
      </c>
      <c r="D1" s="6" t="s">
        <v>75</v>
      </c>
    </row>
    <row r="2" spans="1:6" x14ac:dyDescent="0.4">
      <c r="A2" s="6">
        <v>7057954</v>
      </c>
      <c r="D2" s="6">
        <v>7057954</v>
      </c>
      <c r="E2" s="6">
        <f t="shared" ref="E2:E33" si="0">10000000-D2</f>
        <v>2942046</v>
      </c>
      <c r="F2" s="6">
        <f t="shared" ref="F2:F33" si="1">E2/10000</f>
        <v>294.20460000000003</v>
      </c>
    </row>
    <row r="3" spans="1:6" x14ac:dyDescent="0.4">
      <c r="A3" s="6">
        <v>3957926</v>
      </c>
      <c r="D3" s="6">
        <v>3957926</v>
      </c>
      <c r="E3" s="6">
        <f t="shared" si="0"/>
        <v>6042074</v>
      </c>
      <c r="F3" s="6">
        <f t="shared" si="1"/>
        <v>604.20740000000001</v>
      </c>
    </row>
    <row r="4" spans="1:6" x14ac:dyDescent="0.4">
      <c r="A4" s="6">
        <v>3248449</v>
      </c>
      <c r="D4" s="6">
        <v>3248449</v>
      </c>
      <c r="E4" s="6">
        <f t="shared" si="0"/>
        <v>6751551</v>
      </c>
      <c r="F4" s="6">
        <f t="shared" si="1"/>
        <v>675.15509999999995</v>
      </c>
    </row>
    <row r="5" spans="1:6" x14ac:dyDescent="0.4">
      <c r="A5" s="6">
        <v>2905707</v>
      </c>
      <c r="D5" s="6">
        <v>2905707</v>
      </c>
      <c r="E5" s="6">
        <f t="shared" si="0"/>
        <v>7094293</v>
      </c>
      <c r="F5" s="6">
        <f t="shared" si="1"/>
        <v>709.42930000000001</v>
      </c>
    </row>
    <row r="6" spans="1:6" x14ac:dyDescent="0.4">
      <c r="A6" s="6">
        <v>2288648</v>
      </c>
      <c r="D6" s="6">
        <v>2288648</v>
      </c>
      <c r="E6" s="6">
        <f t="shared" si="0"/>
        <v>7711352</v>
      </c>
      <c r="F6" s="6">
        <f t="shared" si="1"/>
        <v>771.13520000000005</v>
      </c>
    </row>
    <row r="7" spans="1:6" x14ac:dyDescent="0.4">
      <c r="A7" s="6">
        <v>2184168</v>
      </c>
      <c r="D7" s="6">
        <v>2184168</v>
      </c>
      <c r="E7" s="6">
        <f t="shared" si="0"/>
        <v>7815832</v>
      </c>
      <c r="F7" s="6">
        <f t="shared" si="1"/>
        <v>781.58320000000003</v>
      </c>
    </row>
    <row r="8" spans="1:6" x14ac:dyDescent="0.4">
      <c r="A8" s="6">
        <v>1548032</v>
      </c>
      <c r="D8" s="6">
        <v>1548032</v>
      </c>
      <c r="E8" s="6">
        <f t="shared" si="0"/>
        <v>8451968</v>
      </c>
      <c r="F8" s="6">
        <f t="shared" si="1"/>
        <v>845.19680000000005</v>
      </c>
    </row>
    <row r="9" spans="1:6" x14ac:dyDescent="0.4">
      <c r="A9" s="6">
        <v>1407817</v>
      </c>
      <c r="D9" s="6">
        <v>1407817</v>
      </c>
      <c r="E9" s="6">
        <f t="shared" si="0"/>
        <v>8592183</v>
      </c>
      <c r="F9" s="6">
        <f t="shared" si="1"/>
        <v>859.2183</v>
      </c>
    </row>
    <row r="10" spans="1:6" x14ac:dyDescent="0.4">
      <c r="A10" s="6">
        <v>1400093</v>
      </c>
      <c r="D10" s="6">
        <v>1400093</v>
      </c>
      <c r="E10" s="6">
        <f t="shared" si="0"/>
        <v>8599907</v>
      </c>
      <c r="F10" s="6">
        <f t="shared" si="1"/>
        <v>859.99069999999995</v>
      </c>
    </row>
    <row r="11" spans="1:6" x14ac:dyDescent="0.4">
      <c r="A11" s="6">
        <v>1347863</v>
      </c>
      <c r="D11" s="6">
        <v>1347863</v>
      </c>
      <c r="E11" s="6">
        <f t="shared" si="0"/>
        <v>8652137</v>
      </c>
      <c r="F11" s="6">
        <f t="shared" si="1"/>
        <v>865.21370000000002</v>
      </c>
    </row>
    <row r="12" spans="1:6" x14ac:dyDescent="0.4">
      <c r="A12" s="6">
        <v>1284188</v>
      </c>
      <c r="D12" s="6">
        <v>1284188</v>
      </c>
      <c r="E12" s="6">
        <f t="shared" si="0"/>
        <v>8715812</v>
      </c>
      <c r="F12" s="6">
        <f t="shared" si="1"/>
        <v>871.58119999999997</v>
      </c>
    </row>
    <row r="13" spans="1:6" x14ac:dyDescent="0.4">
      <c r="A13" s="6">
        <v>1239053</v>
      </c>
      <c r="D13" s="6">
        <v>1239053</v>
      </c>
      <c r="E13" s="6">
        <f t="shared" si="0"/>
        <v>8760947</v>
      </c>
      <c r="F13" s="6">
        <f t="shared" si="1"/>
        <v>876.09469999999999</v>
      </c>
    </row>
    <row r="14" spans="1:6" x14ac:dyDescent="0.4">
      <c r="A14" s="6">
        <v>1042132</v>
      </c>
      <c r="D14" s="6">
        <v>1042132</v>
      </c>
      <c r="E14" s="6">
        <f t="shared" si="0"/>
        <v>8957868</v>
      </c>
      <c r="F14" s="6">
        <f t="shared" si="1"/>
        <v>895.78679999999997</v>
      </c>
    </row>
    <row r="15" spans="1:6" x14ac:dyDescent="0.4">
      <c r="A15" s="6">
        <v>988694</v>
      </c>
      <c r="D15" s="6">
        <v>988694</v>
      </c>
      <c r="E15" s="6">
        <f t="shared" si="0"/>
        <v>9011306</v>
      </c>
      <c r="F15" s="6">
        <f t="shared" si="1"/>
        <v>901.13059999999996</v>
      </c>
    </row>
    <row r="16" spans="1:6" x14ac:dyDescent="0.4">
      <c r="A16" s="6">
        <v>731817</v>
      </c>
      <c r="D16" s="6">
        <v>731817</v>
      </c>
      <c r="E16" s="6">
        <f t="shared" si="0"/>
        <v>9268183</v>
      </c>
      <c r="F16" s="6">
        <f t="shared" si="1"/>
        <v>926.81830000000002</v>
      </c>
    </row>
    <row r="17" spans="1:6" x14ac:dyDescent="0.4">
      <c r="A17" s="6">
        <v>704819</v>
      </c>
      <c r="D17" s="6">
        <v>704819</v>
      </c>
      <c r="E17" s="6">
        <f t="shared" si="0"/>
        <v>9295181</v>
      </c>
      <c r="F17" s="6">
        <f t="shared" si="1"/>
        <v>929.5181</v>
      </c>
    </row>
    <row r="18" spans="1:6" x14ac:dyDescent="0.4">
      <c r="A18" s="6">
        <v>677151</v>
      </c>
      <c r="D18" s="6">
        <v>677151</v>
      </c>
      <c r="E18" s="6">
        <f t="shared" si="0"/>
        <v>9322849</v>
      </c>
      <c r="F18" s="6">
        <f t="shared" si="1"/>
        <v>932.28489999999999</v>
      </c>
    </row>
    <row r="19" spans="1:6" x14ac:dyDescent="0.4">
      <c r="A19" s="6">
        <v>677080</v>
      </c>
      <c r="D19" s="6">
        <v>677080</v>
      </c>
      <c r="E19" s="6">
        <f t="shared" si="0"/>
        <v>9322920</v>
      </c>
      <c r="F19" s="6">
        <f t="shared" si="1"/>
        <v>932.29200000000003</v>
      </c>
    </row>
    <row r="20" spans="1:6" x14ac:dyDescent="0.4">
      <c r="A20" s="6">
        <v>674084</v>
      </c>
      <c r="D20" s="6">
        <v>674084</v>
      </c>
      <c r="E20" s="6">
        <f t="shared" si="0"/>
        <v>9325916</v>
      </c>
      <c r="F20" s="6">
        <f t="shared" si="1"/>
        <v>932.59159999999997</v>
      </c>
    </row>
    <row r="21" spans="1:6" x14ac:dyDescent="0.4">
      <c r="A21" s="6">
        <v>652500</v>
      </c>
      <c r="D21" s="6">
        <v>652500</v>
      </c>
      <c r="E21" s="6">
        <f t="shared" si="0"/>
        <v>9347500</v>
      </c>
      <c r="F21" s="6">
        <f t="shared" si="1"/>
        <v>934.75</v>
      </c>
    </row>
    <row r="22" spans="1:6" x14ac:dyDescent="0.4">
      <c r="A22" s="6">
        <v>622518</v>
      </c>
      <c r="D22" s="6">
        <v>622518</v>
      </c>
      <c r="E22" s="6">
        <f t="shared" si="0"/>
        <v>9377482</v>
      </c>
      <c r="F22" s="6">
        <f t="shared" si="1"/>
        <v>937.7482</v>
      </c>
    </row>
    <row r="23" spans="1:6" x14ac:dyDescent="0.4">
      <c r="A23" s="6">
        <v>607957</v>
      </c>
      <c r="D23" s="6">
        <v>607957</v>
      </c>
      <c r="E23" s="6">
        <f t="shared" si="0"/>
        <v>9392043</v>
      </c>
      <c r="F23" s="6">
        <f t="shared" si="1"/>
        <v>939.20429999999999</v>
      </c>
    </row>
    <row r="24" spans="1:6" x14ac:dyDescent="0.4">
      <c r="A24" s="6">
        <v>591307</v>
      </c>
      <c r="D24" s="6">
        <v>591307</v>
      </c>
      <c r="E24" s="6">
        <f t="shared" si="0"/>
        <v>9408693</v>
      </c>
      <c r="F24" s="6">
        <f t="shared" si="1"/>
        <v>940.86929999999995</v>
      </c>
    </row>
    <row r="25" spans="1:6" x14ac:dyDescent="0.4">
      <c r="A25" s="6">
        <v>573668</v>
      </c>
      <c r="D25" s="6">
        <v>573668</v>
      </c>
      <c r="E25" s="6">
        <f t="shared" si="0"/>
        <v>9426332</v>
      </c>
      <c r="F25" s="6">
        <f t="shared" si="1"/>
        <v>942.63319999999999</v>
      </c>
    </row>
    <row r="26" spans="1:6" x14ac:dyDescent="0.4">
      <c r="A26" s="6">
        <v>559925</v>
      </c>
      <c r="D26" s="6">
        <v>559925</v>
      </c>
      <c r="E26" s="6">
        <f t="shared" si="0"/>
        <v>9440075</v>
      </c>
      <c r="F26" s="6">
        <f t="shared" si="1"/>
        <v>944.00750000000005</v>
      </c>
    </row>
    <row r="27" spans="1:6" x14ac:dyDescent="0.4">
      <c r="A27" s="6">
        <v>525956</v>
      </c>
      <c r="D27" s="6">
        <v>525956</v>
      </c>
      <c r="E27" s="6">
        <f t="shared" si="0"/>
        <v>9474044</v>
      </c>
      <c r="F27" s="6">
        <f t="shared" si="1"/>
        <v>947.40440000000001</v>
      </c>
    </row>
    <row r="28" spans="1:6" x14ac:dyDescent="0.4">
      <c r="A28" s="6">
        <v>523293</v>
      </c>
      <c r="D28" s="6">
        <v>523293</v>
      </c>
      <c r="E28" s="6">
        <f t="shared" si="0"/>
        <v>9476707</v>
      </c>
      <c r="F28" s="6">
        <f t="shared" si="1"/>
        <v>947.67070000000001</v>
      </c>
    </row>
    <row r="29" spans="1:6" x14ac:dyDescent="0.4">
      <c r="A29" s="6">
        <v>484855</v>
      </c>
      <c r="D29" s="6">
        <v>484855</v>
      </c>
      <c r="E29" s="6">
        <f t="shared" si="0"/>
        <v>9515145</v>
      </c>
      <c r="F29" s="6">
        <f t="shared" si="1"/>
        <v>951.5145</v>
      </c>
    </row>
    <row r="30" spans="1:6" x14ac:dyDescent="0.4">
      <c r="A30" s="6">
        <v>454259</v>
      </c>
      <c r="D30" s="6">
        <v>454259</v>
      </c>
      <c r="E30" s="6">
        <f t="shared" si="0"/>
        <v>9545741</v>
      </c>
      <c r="F30" s="6">
        <f t="shared" si="1"/>
        <v>954.57410000000004</v>
      </c>
    </row>
    <row r="31" spans="1:6" x14ac:dyDescent="0.4">
      <c r="A31" s="6">
        <v>449176</v>
      </c>
      <c r="D31" s="6">
        <v>449176</v>
      </c>
      <c r="E31" s="6">
        <f t="shared" si="0"/>
        <v>9550824</v>
      </c>
      <c r="F31" s="6">
        <f t="shared" si="1"/>
        <v>955.08240000000001</v>
      </c>
    </row>
    <row r="32" spans="1:6" x14ac:dyDescent="0.4">
      <c r="A32" s="6">
        <v>445616</v>
      </c>
      <c r="D32" s="6">
        <v>445616</v>
      </c>
      <c r="E32" s="6">
        <f t="shared" si="0"/>
        <v>9554384</v>
      </c>
      <c r="F32" s="6">
        <f t="shared" si="1"/>
        <v>955.4384</v>
      </c>
    </row>
    <row r="33" spans="1:6" x14ac:dyDescent="0.4">
      <c r="A33" s="6">
        <v>445385</v>
      </c>
      <c r="D33" s="6">
        <v>445385</v>
      </c>
      <c r="E33" s="6">
        <f t="shared" si="0"/>
        <v>9554615</v>
      </c>
      <c r="F33" s="6">
        <f t="shared" si="1"/>
        <v>955.4615</v>
      </c>
    </row>
    <row r="34" spans="1:6" x14ac:dyDescent="0.4">
      <c r="A34" s="6">
        <v>423445</v>
      </c>
      <c r="D34" s="6">
        <v>423445</v>
      </c>
      <c r="E34" s="6">
        <f t="shared" ref="E34:E51" si="2">10000000-D34</f>
        <v>9576555</v>
      </c>
      <c r="F34" s="6">
        <f t="shared" ref="F34:F51" si="3">E34/10000</f>
        <v>957.65549999999996</v>
      </c>
    </row>
    <row r="35" spans="1:6" x14ac:dyDescent="0.4">
      <c r="A35" s="6">
        <v>416239</v>
      </c>
      <c r="D35" s="6">
        <v>416239</v>
      </c>
      <c r="E35" s="6">
        <f t="shared" si="2"/>
        <v>9583761</v>
      </c>
      <c r="F35" s="6">
        <f t="shared" si="3"/>
        <v>958.37609999999995</v>
      </c>
    </row>
    <row r="36" spans="1:6" x14ac:dyDescent="0.4">
      <c r="A36" s="6">
        <v>403677</v>
      </c>
      <c r="D36" s="6">
        <v>403677</v>
      </c>
      <c r="E36" s="6">
        <f t="shared" si="2"/>
        <v>9596323</v>
      </c>
      <c r="F36" s="6">
        <f t="shared" si="3"/>
        <v>959.63229999999999</v>
      </c>
    </row>
    <row r="37" spans="1:6" x14ac:dyDescent="0.4">
      <c r="A37" s="6">
        <v>392413</v>
      </c>
      <c r="D37" s="6">
        <v>392413</v>
      </c>
      <c r="E37" s="6">
        <f t="shared" si="2"/>
        <v>9607587</v>
      </c>
      <c r="F37" s="6">
        <f t="shared" si="3"/>
        <v>960.75869999999998</v>
      </c>
    </row>
    <row r="38" spans="1:6" x14ac:dyDescent="0.4">
      <c r="A38" s="6">
        <v>382342</v>
      </c>
      <c r="D38" s="6">
        <v>382342</v>
      </c>
      <c r="E38" s="6">
        <f t="shared" si="2"/>
        <v>9617658</v>
      </c>
      <c r="F38" s="6">
        <f t="shared" si="3"/>
        <v>961.76580000000001</v>
      </c>
    </row>
    <row r="39" spans="1:6" x14ac:dyDescent="0.4">
      <c r="A39" s="6">
        <v>376026</v>
      </c>
      <c r="D39" s="6">
        <v>376026</v>
      </c>
      <c r="E39" s="6">
        <f t="shared" si="2"/>
        <v>9623974</v>
      </c>
      <c r="F39" s="6">
        <f t="shared" si="3"/>
        <v>962.39739999999995</v>
      </c>
    </row>
    <row r="40" spans="1:6" x14ac:dyDescent="0.4">
      <c r="A40" s="6">
        <v>369889</v>
      </c>
      <c r="D40" s="6">
        <v>369889</v>
      </c>
      <c r="E40" s="6">
        <f t="shared" si="2"/>
        <v>9630111</v>
      </c>
      <c r="F40" s="6">
        <f t="shared" si="3"/>
        <v>963.01110000000006</v>
      </c>
    </row>
    <row r="41" spans="1:6" x14ac:dyDescent="0.4">
      <c r="A41" s="6">
        <v>365485</v>
      </c>
      <c r="D41" s="6">
        <v>365485</v>
      </c>
      <c r="E41" s="6">
        <f t="shared" si="2"/>
        <v>9634515</v>
      </c>
      <c r="F41" s="6">
        <f t="shared" si="3"/>
        <v>963.45150000000001</v>
      </c>
    </row>
    <row r="42" spans="1:6" x14ac:dyDescent="0.4">
      <c r="A42" s="6">
        <v>310299</v>
      </c>
      <c r="D42" s="6">
        <v>310299</v>
      </c>
      <c r="E42" s="6">
        <f t="shared" si="2"/>
        <v>9689701</v>
      </c>
      <c r="F42" s="6">
        <f t="shared" si="3"/>
        <v>968.9701</v>
      </c>
    </row>
    <row r="43" spans="1:6" x14ac:dyDescent="0.4">
      <c r="A43" s="6">
        <v>304838</v>
      </c>
      <c r="D43" s="6">
        <v>304838</v>
      </c>
      <c r="E43" s="6">
        <f t="shared" si="2"/>
        <v>9695162</v>
      </c>
      <c r="F43" s="6">
        <f t="shared" si="3"/>
        <v>969.51620000000003</v>
      </c>
    </row>
    <row r="44" spans="1:6" x14ac:dyDescent="0.4">
      <c r="A44" s="6">
        <v>299958</v>
      </c>
      <c r="D44" s="6">
        <v>299958</v>
      </c>
      <c r="E44" s="6">
        <f t="shared" si="2"/>
        <v>9700042</v>
      </c>
      <c r="F44" s="6">
        <f t="shared" si="3"/>
        <v>970.00419999999997</v>
      </c>
    </row>
    <row r="45" spans="1:6" x14ac:dyDescent="0.4">
      <c r="A45" s="6">
        <v>296762</v>
      </c>
      <c r="D45" s="6">
        <v>296762</v>
      </c>
      <c r="E45" s="6">
        <f t="shared" si="2"/>
        <v>9703238</v>
      </c>
      <c r="F45" s="6">
        <f t="shared" si="3"/>
        <v>970.32380000000001</v>
      </c>
    </row>
    <row r="46" spans="1:6" x14ac:dyDescent="0.4">
      <c r="A46" s="6">
        <v>293658</v>
      </c>
      <c r="D46" s="6">
        <v>293658</v>
      </c>
      <c r="E46" s="6">
        <f t="shared" si="2"/>
        <v>9706342</v>
      </c>
      <c r="F46" s="6">
        <f t="shared" si="3"/>
        <v>970.63419999999996</v>
      </c>
    </row>
    <row r="47" spans="1:6" x14ac:dyDescent="0.4">
      <c r="A47" s="6">
        <v>293107</v>
      </c>
      <c r="D47" s="6">
        <v>293107</v>
      </c>
      <c r="E47" s="6">
        <f t="shared" si="2"/>
        <v>9706893</v>
      </c>
      <c r="F47" s="6">
        <f t="shared" si="3"/>
        <v>970.6893</v>
      </c>
    </row>
    <row r="48" spans="1:6" x14ac:dyDescent="0.4">
      <c r="A48" s="6">
        <v>292144</v>
      </c>
      <c r="D48" s="6">
        <v>292144</v>
      </c>
      <c r="E48" s="6">
        <f t="shared" si="2"/>
        <v>9707856</v>
      </c>
      <c r="F48" s="6">
        <f t="shared" si="3"/>
        <v>970.78560000000004</v>
      </c>
    </row>
    <row r="49" spans="1:6" x14ac:dyDescent="0.4">
      <c r="A49" s="6">
        <v>284531</v>
      </c>
      <c r="D49" s="6">
        <v>284531</v>
      </c>
      <c r="E49" s="6">
        <f t="shared" si="2"/>
        <v>9715469</v>
      </c>
      <c r="F49" s="6">
        <f t="shared" si="3"/>
        <v>971.54690000000005</v>
      </c>
    </row>
    <row r="50" spans="1:6" x14ac:dyDescent="0.4">
      <c r="A50" s="6">
        <v>276695</v>
      </c>
      <c r="D50" s="6">
        <v>276695</v>
      </c>
      <c r="E50" s="6">
        <f t="shared" si="2"/>
        <v>9723305</v>
      </c>
      <c r="F50" s="6">
        <f t="shared" si="3"/>
        <v>972.33050000000003</v>
      </c>
    </row>
    <row r="51" spans="1:6" x14ac:dyDescent="0.4">
      <c r="A51" s="6">
        <v>273066</v>
      </c>
      <c r="D51" s="6">
        <v>273066</v>
      </c>
      <c r="E51" s="6">
        <f t="shared" si="2"/>
        <v>9726934</v>
      </c>
      <c r="F51" s="6">
        <f t="shared" si="3"/>
        <v>972.6934</v>
      </c>
    </row>
    <row r="52" spans="1:6" x14ac:dyDescent="0.4">
      <c r="A52" s="6">
        <v>253897</v>
      </c>
    </row>
    <row r="53" spans="1:6" x14ac:dyDescent="0.4">
      <c r="A53" s="6">
        <v>248054</v>
      </c>
    </row>
    <row r="54" spans="1:6" x14ac:dyDescent="0.4">
      <c r="A54" s="6">
        <v>247650</v>
      </c>
    </row>
    <row r="55" spans="1:6" x14ac:dyDescent="0.4">
      <c r="A55" s="6">
        <v>231246</v>
      </c>
    </row>
    <row r="56" spans="1:6" x14ac:dyDescent="0.4">
      <c r="A56" s="6">
        <v>230112</v>
      </c>
    </row>
    <row r="57" spans="1:6" x14ac:dyDescent="0.4">
      <c r="A57" s="6">
        <v>218484</v>
      </c>
    </row>
    <row r="58" spans="1:6" x14ac:dyDescent="0.4">
      <c r="A58" s="6">
        <v>218043</v>
      </c>
    </row>
    <row r="59" spans="1:6" x14ac:dyDescent="0.4">
      <c r="A59" s="6">
        <v>212709</v>
      </c>
    </row>
    <row r="60" spans="1:6" x14ac:dyDescent="0.4">
      <c r="A60" s="6">
        <v>212390</v>
      </c>
    </row>
    <row r="61" spans="1:6" x14ac:dyDescent="0.4">
      <c r="A61" s="6">
        <v>206866</v>
      </c>
    </row>
    <row r="62" spans="1:6" x14ac:dyDescent="0.4">
      <c r="A62" s="6">
        <v>206695</v>
      </c>
    </row>
    <row r="63" spans="1:6" x14ac:dyDescent="0.4">
      <c r="A63" s="6">
        <v>198889</v>
      </c>
    </row>
    <row r="64" spans="1:6" x14ac:dyDescent="0.4">
      <c r="A64" s="6">
        <v>197002</v>
      </c>
    </row>
    <row r="65" spans="1:1" x14ac:dyDescent="0.4">
      <c r="A65" s="6">
        <v>190295</v>
      </c>
    </row>
    <row r="66" spans="1:1" x14ac:dyDescent="0.4">
      <c r="A66" s="6">
        <v>188423</v>
      </c>
    </row>
    <row r="67" spans="1:1" x14ac:dyDescent="0.4">
      <c r="A67" s="6">
        <v>182764</v>
      </c>
    </row>
    <row r="68" spans="1:1" x14ac:dyDescent="0.4">
      <c r="A68" s="6">
        <v>179591</v>
      </c>
    </row>
    <row r="69" spans="1:1" x14ac:dyDescent="0.4">
      <c r="A69" s="6">
        <v>178855</v>
      </c>
    </row>
    <row r="70" spans="1:1" x14ac:dyDescent="0.4">
      <c r="A70" s="6">
        <v>173263</v>
      </c>
    </row>
    <row r="71" spans="1:1" x14ac:dyDescent="0.4">
      <c r="A71" s="6">
        <v>172531</v>
      </c>
    </row>
    <row r="72" spans="1:1" x14ac:dyDescent="0.4">
      <c r="A72" s="6">
        <v>171851</v>
      </c>
    </row>
    <row r="73" spans="1:1" x14ac:dyDescent="0.4">
      <c r="A73" s="6">
        <v>170392</v>
      </c>
    </row>
    <row r="74" spans="1:1" x14ac:dyDescent="0.4">
      <c r="A74" s="6">
        <v>167604</v>
      </c>
    </row>
    <row r="75" spans="1:1" x14ac:dyDescent="0.4">
      <c r="A75" s="6">
        <v>164791</v>
      </c>
    </row>
    <row r="76" spans="1:1" x14ac:dyDescent="0.4">
      <c r="A76" s="6">
        <v>162509</v>
      </c>
    </row>
    <row r="77" spans="1:1" x14ac:dyDescent="0.4">
      <c r="A77" s="6">
        <v>160625</v>
      </c>
    </row>
    <row r="78" spans="1:1" x14ac:dyDescent="0.4">
      <c r="A78" s="6">
        <v>158416</v>
      </c>
    </row>
    <row r="79" spans="1:1" x14ac:dyDescent="0.4">
      <c r="A79" s="6">
        <v>158281</v>
      </c>
    </row>
    <row r="80" spans="1:1" x14ac:dyDescent="0.4">
      <c r="A80" s="6">
        <v>158170</v>
      </c>
    </row>
    <row r="81" spans="1:1" x14ac:dyDescent="0.4">
      <c r="A81" s="6">
        <v>156203</v>
      </c>
    </row>
    <row r="82" spans="1:1" x14ac:dyDescent="0.4">
      <c r="A82" s="6">
        <v>151304</v>
      </c>
    </row>
    <row r="83" spans="1:1" x14ac:dyDescent="0.4">
      <c r="A83" s="6">
        <v>149544</v>
      </c>
    </row>
    <row r="84" spans="1:1" x14ac:dyDescent="0.4">
      <c r="A84" s="6">
        <v>146624</v>
      </c>
    </row>
    <row r="85" spans="1:1" x14ac:dyDescent="0.4">
      <c r="A85" s="6">
        <v>146296</v>
      </c>
    </row>
    <row r="86" spans="1:1" x14ac:dyDescent="0.4">
      <c r="A86" s="6">
        <v>145802</v>
      </c>
    </row>
    <row r="87" spans="1:1" x14ac:dyDescent="0.4">
      <c r="A87" s="6">
        <v>144727</v>
      </c>
    </row>
    <row r="88" spans="1:1" x14ac:dyDescent="0.4">
      <c r="A88" s="6">
        <v>140209</v>
      </c>
    </row>
    <row r="89" spans="1:1" x14ac:dyDescent="0.4">
      <c r="A89" s="6">
        <v>139073</v>
      </c>
    </row>
    <row r="90" spans="1:1" x14ac:dyDescent="0.4">
      <c r="A90" s="6">
        <v>137642</v>
      </c>
    </row>
    <row r="91" spans="1:1" x14ac:dyDescent="0.4">
      <c r="A91" s="6">
        <v>137102</v>
      </c>
    </row>
    <row r="92" spans="1:1" x14ac:dyDescent="0.4">
      <c r="A92" s="6">
        <v>135497</v>
      </c>
    </row>
    <row r="93" spans="1:1" x14ac:dyDescent="0.4">
      <c r="A93" s="6">
        <v>134275</v>
      </c>
    </row>
    <row r="94" spans="1:1" x14ac:dyDescent="0.4">
      <c r="A94" s="6">
        <v>131971</v>
      </c>
    </row>
    <row r="95" spans="1:1" x14ac:dyDescent="0.4">
      <c r="A95" s="6">
        <v>131585</v>
      </c>
    </row>
    <row r="96" spans="1:1" x14ac:dyDescent="0.4">
      <c r="A96" s="6">
        <v>129778</v>
      </c>
    </row>
    <row r="97" spans="1:1" x14ac:dyDescent="0.4">
      <c r="A97" s="6">
        <v>127280</v>
      </c>
    </row>
    <row r="98" spans="1:1" x14ac:dyDescent="0.4">
      <c r="A98" s="6">
        <v>126689</v>
      </c>
    </row>
    <row r="99" spans="1:1" x14ac:dyDescent="0.4">
      <c r="A99" s="6">
        <v>124492</v>
      </c>
    </row>
    <row r="100" spans="1:1" x14ac:dyDescent="0.4">
      <c r="A100" s="6">
        <v>122847</v>
      </c>
    </row>
    <row r="101" spans="1:1" x14ac:dyDescent="0.4">
      <c r="A101" s="6">
        <v>122684</v>
      </c>
    </row>
    <row r="102" spans="1:1" x14ac:dyDescent="0.4">
      <c r="A102" s="6">
        <v>119856</v>
      </c>
    </row>
    <row r="103" spans="1:1" x14ac:dyDescent="0.4">
      <c r="A103" s="6">
        <v>118740</v>
      </c>
    </row>
    <row r="104" spans="1:1" x14ac:dyDescent="0.4">
      <c r="A104" s="6">
        <v>118370</v>
      </c>
    </row>
    <row r="105" spans="1:1" x14ac:dyDescent="0.4">
      <c r="A105" s="6">
        <v>118030</v>
      </c>
    </row>
    <row r="106" spans="1:1" x14ac:dyDescent="0.4">
      <c r="A106" s="6">
        <v>117696</v>
      </c>
    </row>
    <row r="107" spans="1:1" x14ac:dyDescent="0.4">
      <c r="A107" s="6">
        <v>115467</v>
      </c>
    </row>
    <row r="108" spans="1:1" x14ac:dyDescent="0.4">
      <c r="A108" s="6">
        <v>114414</v>
      </c>
    </row>
    <row r="109" spans="1:1" x14ac:dyDescent="0.4">
      <c r="A109" s="6">
        <v>113397</v>
      </c>
    </row>
    <row r="110" spans="1:1" x14ac:dyDescent="0.4">
      <c r="A110" s="6">
        <v>112155</v>
      </c>
    </row>
    <row r="111" spans="1:1" x14ac:dyDescent="0.4">
      <c r="A111" s="6">
        <v>110372</v>
      </c>
    </row>
    <row r="112" spans="1:1" x14ac:dyDescent="0.4">
      <c r="A112" s="6">
        <v>109272</v>
      </c>
    </row>
    <row r="113" spans="1:1" x14ac:dyDescent="0.4">
      <c r="A113" s="6">
        <v>107651</v>
      </c>
    </row>
    <row r="114" spans="1:1" x14ac:dyDescent="0.4">
      <c r="A114" s="6">
        <v>107636</v>
      </c>
    </row>
    <row r="115" spans="1:1" x14ac:dyDescent="0.4">
      <c r="A115" s="6">
        <v>106631</v>
      </c>
    </row>
    <row r="116" spans="1:1" x14ac:dyDescent="0.4">
      <c r="A116" s="6">
        <v>105173</v>
      </c>
    </row>
    <row r="117" spans="1:1" x14ac:dyDescent="0.4">
      <c r="A117" s="6">
        <v>103151</v>
      </c>
    </row>
    <row r="118" spans="1:1" x14ac:dyDescent="0.4">
      <c r="A118" s="6">
        <v>101521</v>
      </c>
    </row>
    <row r="119" spans="1:1" x14ac:dyDescent="0.4">
      <c r="A119" s="6">
        <v>101244</v>
      </c>
    </row>
    <row r="120" spans="1:1" x14ac:dyDescent="0.4">
      <c r="A120" s="6">
        <v>101176</v>
      </c>
    </row>
    <row r="121" spans="1:1" x14ac:dyDescent="0.4">
      <c r="A121" s="6">
        <v>99929</v>
      </c>
    </row>
    <row r="122" spans="1:1" x14ac:dyDescent="0.4">
      <c r="A122" s="6">
        <v>98787</v>
      </c>
    </row>
    <row r="123" spans="1:1" x14ac:dyDescent="0.4">
      <c r="A123" s="6">
        <v>96158</v>
      </c>
    </row>
    <row r="124" spans="1:1" x14ac:dyDescent="0.4">
      <c r="A124" s="6">
        <v>93361</v>
      </c>
    </row>
    <row r="125" spans="1:1" x14ac:dyDescent="0.4">
      <c r="A125" s="6">
        <v>92691</v>
      </c>
    </row>
    <row r="126" spans="1:1" x14ac:dyDescent="0.4">
      <c r="A126" s="6">
        <v>92367</v>
      </c>
    </row>
    <row r="127" spans="1:1" x14ac:dyDescent="0.4">
      <c r="A127" s="6">
        <v>91537</v>
      </c>
    </row>
    <row r="128" spans="1:1" x14ac:dyDescent="0.4">
      <c r="A128" s="6">
        <v>91114</v>
      </c>
    </row>
    <row r="129" spans="1:1" x14ac:dyDescent="0.4">
      <c r="A129" s="6">
        <v>90532</v>
      </c>
    </row>
    <row r="130" spans="1:1" x14ac:dyDescent="0.4">
      <c r="A130" s="6">
        <v>90253</v>
      </c>
    </row>
    <row r="131" spans="1:1" x14ac:dyDescent="0.4">
      <c r="A131" s="6">
        <v>89962</v>
      </c>
    </row>
    <row r="132" spans="1:1" x14ac:dyDescent="0.4">
      <c r="A132" s="6">
        <v>89768</v>
      </c>
    </row>
    <row r="133" spans="1:1" x14ac:dyDescent="0.4">
      <c r="A133" s="6">
        <v>89190</v>
      </c>
    </row>
    <row r="134" spans="1:1" x14ac:dyDescent="0.4">
      <c r="A134" s="6">
        <v>89022</v>
      </c>
    </row>
    <row r="135" spans="1:1" x14ac:dyDescent="0.4">
      <c r="A135" s="6">
        <v>88694</v>
      </c>
    </row>
    <row r="136" spans="1:1" x14ac:dyDescent="0.4">
      <c r="A136" s="6">
        <v>88064</v>
      </c>
    </row>
    <row r="137" spans="1:1" x14ac:dyDescent="0.4">
      <c r="A137" s="6">
        <v>87262</v>
      </c>
    </row>
    <row r="138" spans="1:1" x14ac:dyDescent="0.4">
      <c r="A138" s="6">
        <v>86818</v>
      </c>
    </row>
    <row r="139" spans="1:1" x14ac:dyDescent="0.4">
      <c r="A139" s="6">
        <v>86536</v>
      </c>
    </row>
    <row r="140" spans="1:1" x14ac:dyDescent="0.4">
      <c r="A140" s="6">
        <v>85627</v>
      </c>
    </row>
    <row r="141" spans="1:1" x14ac:dyDescent="0.4">
      <c r="A141" s="6">
        <v>84816</v>
      </c>
    </row>
    <row r="142" spans="1:1" x14ac:dyDescent="0.4">
      <c r="A142" s="6">
        <v>84601</v>
      </c>
    </row>
    <row r="143" spans="1:1" x14ac:dyDescent="0.4">
      <c r="A143" s="6">
        <v>82546</v>
      </c>
    </row>
    <row r="144" spans="1:1" x14ac:dyDescent="0.4">
      <c r="A144" s="6">
        <v>82183</v>
      </c>
    </row>
    <row r="145" spans="1:1" x14ac:dyDescent="0.4">
      <c r="A145" s="6">
        <v>81076</v>
      </c>
    </row>
    <row r="146" spans="1:1" x14ac:dyDescent="0.4">
      <c r="A146" s="6">
        <v>79240</v>
      </c>
    </row>
    <row r="147" spans="1:1" x14ac:dyDescent="0.4">
      <c r="A147" s="6">
        <v>79162</v>
      </c>
    </row>
    <row r="148" spans="1:1" x14ac:dyDescent="0.4">
      <c r="A148" s="6">
        <v>78869</v>
      </c>
    </row>
    <row r="149" spans="1:1" x14ac:dyDescent="0.4">
      <c r="A149" s="6">
        <v>78185</v>
      </c>
    </row>
    <row r="150" spans="1:1" x14ac:dyDescent="0.4">
      <c r="A150" s="6">
        <v>77284</v>
      </c>
    </row>
    <row r="151" spans="1:1" x14ac:dyDescent="0.4">
      <c r="A151" s="6">
        <v>76040</v>
      </c>
    </row>
    <row r="152" spans="1:1" x14ac:dyDescent="0.4">
      <c r="A152" s="6">
        <v>74634</v>
      </c>
    </row>
    <row r="153" spans="1:1" x14ac:dyDescent="0.4">
      <c r="A153" s="6">
        <v>74218</v>
      </c>
    </row>
    <row r="154" spans="1:1" x14ac:dyDescent="0.4">
      <c r="A154" s="6">
        <v>73926</v>
      </c>
    </row>
    <row r="155" spans="1:1" x14ac:dyDescent="0.4">
      <c r="A155" s="6">
        <v>73873</v>
      </c>
    </row>
    <row r="156" spans="1:1" x14ac:dyDescent="0.4">
      <c r="A156" s="6">
        <v>72519</v>
      </c>
    </row>
    <row r="157" spans="1:1" x14ac:dyDescent="0.4">
      <c r="A157" s="6">
        <v>72480</v>
      </c>
    </row>
    <row r="158" spans="1:1" x14ac:dyDescent="0.4">
      <c r="A158" s="6">
        <v>71352</v>
      </c>
    </row>
    <row r="159" spans="1:1" x14ac:dyDescent="0.4">
      <c r="A159" s="6">
        <v>71048</v>
      </c>
    </row>
    <row r="160" spans="1:1" x14ac:dyDescent="0.4">
      <c r="A160" s="6">
        <v>70585</v>
      </c>
    </row>
    <row r="161" spans="1:1" x14ac:dyDescent="0.4">
      <c r="A161" s="6">
        <v>69368</v>
      </c>
    </row>
    <row r="162" spans="1:1" x14ac:dyDescent="0.4">
      <c r="A162" s="6">
        <v>68224</v>
      </c>
    </row>
    <row r="163" spans="1:1" x14ac:dyDescent="0.4">
      <c r="A163" s="6">
        <v>68143</v>
      </c>
    </row>
    <row r="164" spans="1:1" x14ac:dyDescent="0.4">
      <c r="A164" s="6">
        <v>67947</v>
      </c>
    </row>
    <row r="165" spans="1:1" x14ac:dyDescent="0.4">
      <c r="A165" s="6">
        <v>67530</v>
      </c>
    </row>
    <row r="166" spans="1:1" x14ac:dyDescent="0.4">
      <c r="A166" s="6">
        <v>66608</v>
      </c>
    </row>
    <row r="167" spans="1:1" x14ac:dyDescent="0.4">
      <c r="A167" s="6">
        <v>66516</v>
      </c>
    </row>
    <row r="168" spans="1:1" x14ac:dyDescent="0.4">
      <c r="A168" s="6">
        <v>65789</v>
      </c>
    </row>
    <row r="169" spans="1:1" x14ac:dyDescent="0.4">
      <c r="A169" s="6">
        <v>65692</v>
      </c>
    </row>
    <row r="170" spans="1:1" x14ac:dyDescent="0.4">
      <c r="A170" s="6">
        <v>65606</v>
      </c>
    </row>
    <row r="171" spans="1:1" x14ac:dyDescent="0.4">
      <c r="A171" s="6">
        <v>65554</v>
      </c>
    </row>
    <row r="172" spans="1:1" x14ac:dyDescent="0.4">
      <c r="A172" s="6">
        <v>64887</v>
      </c>
    </row>
    <row r="173" spans="1:1" x14ac:dyDescent="0.4">
      <c r="A173" s="6">
        <v>64757</v>
      </c>
    </row>
    <row r="174" spans="1:1" x14ac:dyDescent="0.4">
      <c r="A174" s="6">
        <v>64461</v>
      </c>
    </row>
    <row r="175" spans="1:1" x14ac:dyDescent="0.4">
      <c r="A175" s="6">
        <v>63740</v>
      </c>
    </row>
    <row r="176" spans="1:1" x14ac:dyDescent="0.4">
      <c r="A176" s="6">
        <v>61551</v>
      </c>
    </row>
    <row r="177" spans="1:1" x14ac:dyDescent="0.4">
      <c r="A177" s="6">
        <v>61321</v>
      </c>
    </row>
    <row r="178" spans="1:1" x14ac:dyDescent="0.4">
      <c r="A178" s="6">
        <v>61262</v>
      </c>
    </row>
    <row r="179" spans="1:1" x14ac:dyDescent="0.4">
      <c r="A179" s="6">
        <v>59907</v>
      </c>
    </row>
    <row r="180" spans="1:1" x14ac:dyDescent="0.4">
      <c r="A180" s="6">
        <v>59529</v>
      </c>
    </row>
    <row r="181" spans="1:1" x14ac:dyDescent="0.4">
      <c r="A181" s="6">
        <v>59462</v>
      </c>
    </row>
    <row r="182" spans="1:1" x14ac:dyDescent="0.4">
      <c r="A182" s="6">
        <v>58957</v>
      </c>
    </row>
    <row r="183" spans="1:1" x14ac:dyDescent="0.4">
      <c r="A183" s="6">
        <v>58697</v>
      </c>
    </row>
    <row r="184" spans="1:1" x14ac:dyDescent="0.4">
      <c r="A184" s="6">
        <v>58416</v>
      </c>
    </row>
    <row r="185" spans="1:1" x14ac:dyDescent="0.4">
      <c r="A185" s="6">
        <v>56554</v>
      </c>
    </row>
    <row r="186" spans="1:1" x14ac:dyDescent="0.4">
      <c r="A186" s="6">
        <v>56326</v>
      </c>
    </row>
    <row r="187" spans="1:1" x14ac:dyDescent="0.4">
      <c r="A187" s="6">
        <v>56105</v>
      </c>
    </row>
    <row r="188" spans="1:1" x14ac:dyDescent="0.4">
      <c r="A188" s="6">
        <v>56034</v>
      </c>
    </row>
    <row r="189" spans="1:1" x14ac:dyDescent="0.4">
      <c r="A189" s="6">
        <v>55601</v>
      </c>
    </row>
    <row r="190" spans="1:1" x14ac:dyDescent="0.4">
      <c r="A190" s="6">
        <v>54737</v>
      </c>
    </row>
    <row r="191" spans="1:1" x14ac:dyDescent="0.4">
      <c r="A191" s="6">
        <v>54116</v>
      </c>
    </row>
    <row r="192" spans="1:1" x14ac:dyDescent="0.4">
      <c r="A192" s="6">
        <v>53869</v>
      </c>
    </row>
    <row r="193" spans="1:1" x14ac:dyDescent="0.4">
      <c r="A193" s="6">
        <v>53721</v>
      </c>
    </row>
    <row r="194" spans="1:1" x14ac:dyDescent="0.4">
      <c r="A194" s="6">
        <v>53558</v>
      </c>
    </row>
    <row r="195" spans="1:1" x14ac:dyDescent="0.4">
      <c r="A195" s="6">
        <v>52991</v>
      </c>
    </row>
    <row r="196" spans="1:1" x14ac:dyDescent="0.4">
      <c r="A196" s="6">
        <v>52830</v>
      </c>
    </row>
    <row r="197" spans="1:1" x14ac:dyDescent="0.4">
      <c r="A197" s="6">
        <v>52765</v>
      </c>
    </row>
    <row r="198" spans="1:1" x14ac:dyDescent="0.4">
      <c r="A198" s="6">
        <v>52544</v>
      </c>
    </row>
    <row r="199" spans="1:1" x14ac:dyDescent="0.4">
      <c r="A199" s="6">
        <v>52541</v>
      </c>
    </row>
    <row r="200" spans="1:1" x14ac:dyDescent="0.4">
      <c r="A200" s="6">
        <v>52081</v>
      </c>
    </row>
    <row r="201" spans="1:1" x14ac:dyDescent="0.4">
      <c r="A201" s="6">
        <v>51506</v>
      </c>
    </row>
    <row r="202" spans="1:1" x14ac:dyDescent="0.4">
      <c r="A202" s="6">
        <v>50944</v>
      </c>
    </row>
    <row r="203" spans="1:1" x14ac:dyDescent="0.4">
      <c r="A203" s="6">
        <v>50803</v>
      </c>
    </row>
    <row r="204" spans="1:1" x14ac:dyDescent="0.4">
      <c r="A204" s="6">
        <v>50700</v>
      </c>
    </row>
    <row r="205" spans="1:1" x14ac:dyDescent="0.4">
      <c r="A205" s="6">
        <v>50298</v>
      </c>
    </row>
    <row r="206" spans="1:1" x14ac:dyDescent="0.4">
      <c r="A206" s="6">
        <v>49885</v>
      </c>
    </row>
    <row r="207" spans="1:1" x14ac:dyDescent="0.4">
      <c r="A207" s="6">
        <v>49569</v>
      </c>
    </row>
    <row r="208" spans="1:1" x14ac:dyDescent="0.4">
      <c r="A208" s="6">
        <v>48404</v>
      </c>
    </row>
    <row r="209" spans="1:1" x14ac:dyDescent="0.4">
      <c r="A209" s="6">
        <v>48138</v>
      </c>
    </row>
    <row r="210" spans="1:1" x14ac:dyDescent="0.4">
      <c r="A210" s="6">
        <v>47629</v>
      </c>
    </row>
    <row r="211" spans="1:1" x14ac:dyDescent="0.4">
      <c r="A211" s="6">
        <v>47574</v>
      </c>
    </row>
    <row r="212" spans="1:1" x14ac:dyDescent="0.4">
      <c r="A212" s="6">
        <v>47471</v>
      </c>
    </row>
    <row r="213" spans="1:1" x14ac:dyDescent="0.4">
      <c r="A213" s="6">
        <v>47117</v>
      </c>
    </row>
    <row r="214" spans="1:1" x14ac:dyDescent="0.4">
      <c r="A214" s="6">
        <v>47094</v>
      </c>
    </row>
    <row r="215" spans="1:1" x14ac:dyDescent="0.4">
      <c r="A215" s="6">
        <v>46940</v>
      </c>
    </row>
    <row r="216" spans="1:1" x14ac:dyDescent="0.4">
      <c r="A216" s="6">
        <v>46264</v>
      </c>
    </row>
    <row r="217" spans="1:1" x14ac:dyDescent="0.4">
      <c r="A217" s="6">
        <v>46009</v>
      </c>
    </row>
    <row r="218" spans="1:1" x14ac:dyDescent="0.4">
      <c r="A218" s="6">
        <v>45372</v>
      </c>
    </row>
    <row r="219" spans="1:1" x14ac:dyDescent="0.4">
      <c r="A219" s="6">
        <v>45328</v>
      </c>
    </row>
    <row r="220" spans="1:1" x14ac:dyDescent="0.4">
      <c r="A220" s="6">
        <v>44502</v>
      </c>
    </row>
    <row r="221" spans="1:1" x14ac:dyDescent="0.4">
      <c r="A221" s="6">
        <v>44418</v>
      </c>
    </row>
    <row r="222" spans="1:1" x14ac:dyDescent="0.4">
      <c r="A222" s="6">
        <v>44038</v>
      </c>
    </row>
    <row r="223" spans="1:1" x14ac:dyDescent="0.4">
      <c r="A223" s="6">
        <v>43918</v>
      </c>
    </row>
    <row r="224" spans="1:1" x14ac:dyDescent="0.4">
      <c r="A224" s="6">
        <v>43792</v>
      </c>
    </row>
    <row r="225" spans="1:1" x14ac:dyDescent="0.4">
      <c r="A225" s="6">
        <v>43644</v>
      </c>
    </row>
    <row r="226" spans="1:1" x14ac:dyDescent="0.4">
      <c r="A226" s="6">
        <v>43083</v>
      </c>
    </row>
    <row r="227" spans="1:1" x14ac:dyDescent="0.4">
      <c r="A227" s="6">
        <v>43035</v>
      </c>
    </row>
    <row r="228" spans="1:1" x14ac:dyDescent="0.4">
      <c r="A228" s="6">
        <v>42768</v>
      </c>
    </row>
    <row r="229" spans="1:1" x14ac:dyDescent="0.4">
      <c r="A229" s="6">
        <v>42703</v>
      </c>
    </row>
    <row r="230" spans="1:1" x14ac:dyDescent="0.4">
      <c r="A230" s="6">
        <v>42629</v>
      </c>
    </row>
    <row r="231" spans="1:1" x14ac:dyDescent="0.4">
      <c r="A231" s="6">
        <v>42424</v>
      </c>
    </row>
    <row r="232" spans="1:1" x14ac:dyDescent="0.4">
      <c r="A232" s="6">
        <v>42385</v>
      </c>
    </row>
    <row r="233" spans="1:1" x14ac:dyDescent="0.4">
      <c r="A233" s="6">
        <v>41643</v>
      </c>
    </row>
    <row r="234" spans="1:1" x14ac:dyDescent="0.4">
      <c r="A234" s="6">
        <v>41249</v>
      </c>
    </row>
    <row r="235" spans="1:1" x14ac:dyDescent="0.4">
      <c r="A235" s="6">
        <v>40921</v>
      </c>
    </row>
    <row r="236" spans="1:1" x14ac:dyDescent="0.4">
      <c r="A236" s="6">
        <v>40806</v>
      </c>
    </row>
    <row r="237" spans="1:1" x14ac:dyDescent="0.4">
      <c r="A237" s="6">
        <v>40530</v>
      </c>
    </row>
    <row r="238" spans="1:1" x14ac:dyDescent="0.4">
      <c r="A238" s="6">
        <v>40306</v>
      </c>
    </row>
    <row r="239" spans="1:1" x14ac:dyDescent="0.4">
      <c r="A239" s="6">
        <v>40005</v>
      </c>
    </row>
    <row r="240" spans="1:1" x14ac:dyDescent="0.4">
      <c r="A240" s="6">
        <v>39956</v>
      </c>
    </row>
    <row r="241" spans="1:1" x14ac:dyDescent="0.4">
      <c r="A241" s="6">
        <v>39670</v>
      </c>
    </row>
    <row r="242" spans="1:1" x14ac:dyDescent="0.4">
      <c r="A242" s="6">
        <v>39636</v>
      </c>
    </row>
  </sheetData>
  <autoFilter ref="A1:D1" xr:uid="{DE18D8A4-5E77-4CE1-ADA3-CD896C8943FA}">
    <sortState xmlns:xlrd2="http://schemas.microsoft.com/office/spreadsheetml/2017/richdata2" ref="A2:D242">
      <sortCondition descending="1" ref="D1"/>
    </sortState>
  </autoFilter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채널평가</vt:lpstr>
      <vt:lpstr>Youtube생산성</vt:lpstr>
      <vt:lpstr>Youtube반응성</vt:lpstr>
      <vt:lpstr>NAVER생산성</vt:lpstr>
      <vt:lpstr>트위터생산성</vt:lpstr>
      <vt:lpstr>트위터반응성</vt:lpstr>
      <vt:lpstr>페북생산성</vt:lpstr>
      <vt:lpstr>함수산정근거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최재원</dc:creator>
  <cp:lastModifiedBy>ckkim</cp:lastModifiedBy>
  <cp:lastPrinted>2020-10-16T05:29:14Z</cp:lastPrinted>
  <dcterms:created xsi:type="dcterms:W3CDTF">2015-06-05T18:19:34Z</dcterms:created>
  <dcterms:modified xsi:type="dcterms:W3CDTF">2023-02-22T11:15:29Z</dcterms:modified>
</cp:coreProperties>
</file>