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173" documentId="13_ncr:1_{58EA52DD-36E2-40B7-9A6A-D66F6EB86B35}" xr6:coauthVersionLast="47" xr6:coauthVersionMax="47" xr10:uidLastSave="{D763A953-BB85-40AE-84AD-ECE7C16CFD37}"/>
  <bookViews>
    <workbookView xWindow="-108" yWindow="-108" windowWidth="23256" windowHeight="12456" firstSheet="1" activeTab="2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D6" i="3"/>
  <c r="J6" i="3" s="1"/>
  <c r="K6" i="3" s="1"/>
  <c r="F3" i="2"/>
  <c r="E3" i="2"/>
  <c r="F4" i="2"/>
  <c r="E4" i="2"/>
  <c r="F8" i="2"/>
  <c r="E8" i="2"/>
  <c r="F10" i="2"/>
  <c r="E10" i="2"/>
  <c r="F15" i="2"/>
  <c r="E15" i="2"/>
  <c r="F19" i="2"/>
  <c r="E19" i="2"/>
  <c r="F20" i="2"/>
  <c r="E20" i="2"/>
  <c r="F21" i="2"/>
  <c r="E21" i="2"/>
  <c r="F26" i="2"/>
  <c r="E26" i="2"/>
  <c r="F30" i="2"/>
  <c r="E30" i="2"/>
  <c r="F34" i="2"/>
  <c r="E34" i="2"/>
  <c r="F38" i="2"/>
  <c r="E38" i="2"/>
  <c r="F49" i="2"/>
  <c r="E49" i="2"/>
  <c r="F56" i="2"/>
  <c r="E56" i="2"/>
  <c r="F59" i="2"/>
  <c r="E59" i="2"/>
  <c r="F73" i="2"/>
  <c r="E73" i="2"/>
  <c r="F77" i="2"/>
  <c r="E77" i="2"/>
  <c r="F25" i="2"/>
  <c r="E25" i="2"/>
  <c r="F47" i="2"/>
  <c r="E47" i="2"/>
  <c r="F62" i="2"/>
  <c r="E62" i="2"/>
  <c r="F92" i="2"/>
  <c r="E92" i="2"/>
  <c r="F24" i="2"/>
  <c r="E24" i="2"/>
  <c r="F45" i="2"/>
  <c r="E45" i="2"/>
  <c r="F50" i="2"/>
  <c r="E50" i="2"/>
  <c r="F60" i="2"/>
  <c r="E60" i="2"/>
  <c r="F66" i="2"/>
  <c r="E66" i="2"/>
  <c r="F70" i="2"/>
  <c r="E70" i="2"/>
  <c r="F74" i="2"/>
  <c r="E74" i="2"/>
  <c r="F27" i="2"/>
  <c r="E27" i="2"/>
  <c r="F28" i="2"/>
  <c r="E28" i="2"/>
  <c r="F29" i="2"/>
  <c r="E29" i="2"/>
  <c r="F33" i="2"/>
  <c r="E33" i="2"/>
  <c r="F41" i="2"/>
  <c r="E41" i="2"/>
  <c r="F42" i="2"/>
  <c r="E42" i="2"/>
  <c r="F44" i="2"/>
  <c r="E44" i="2"/>
  <c r="F48" i="2"/>
  <c r="E48" i="2"/>
  <c r="F52" i="2"/>
  <c r="E52" i="2"/>
  <c r="F53" i="2"/>
  <c r="E53" i="2"/>
  <c r="F55" i="2"/>
  <c r="E55" i="2"/>
  <c r="F64" i="2"/>
  <c r="E64" i="2"/>
  <c r="F67" i="2"/>
  <c r="E67" i="2"/>
  <c r="F69" i="2"/>
  <c r="E69" i="2"/>
  <c r="F71" i="2"/>
  <c r="E71" i="2"/>
  <c r="F75" i="2"/>
  <c r="E75" i="2"/>
  <c r="F76" i="2"/>
  <c r="E76" i="2"/>
  <c r="F5" i="2"/>
  <c r="E5" i="2"/>
  <c r="F6" i="2"/>
  <c r="E6" i="2"/>
  <c r="F9" i="2"/>
  <c r="E9" i="2"/>
  <c r="F16" i="2"/>
  <c r="E16" i="2"/>
  <c r="F17" i="2"/>
  <c r="E17" i="2"/>
  <c r="F23" i="2"/>
  <c r="E23" i="2"/>
  <c r="F31" i="2"/>
  <c r="E31" i="2"/>
  <c r="F36" i="2"/>
  <c r="E36" i="2"/>
  <c r="F40" i="2"/>
  <c r="E40" i="2"/>
  <c r="F43" i="2"/>
  <c r="E43" i="2"/>
  <c r="F51" i="2"/>
  <c r="E51" i="2"/>
  <c r="F54" i="2"/>
  <c r="E54" i="2"/>
  <c r="F58" i="2"/>
  <c r="E58" i="2"/>
  <c r="F61" i="2"/>
  <c r="E61" i="2"/>
  <c r="F63" i="2"/>
  <c r="E63" i="2"/>
  <c r="F65" i="2"/>
  <c r="E65" i="2"/>
  <c r="F68" i="2"/>
  <c r="E68" i="2"/>
  <c r="F7" i="2"/>
  <c r="E7" i="2"/>
  <c r="F11" i="2"/>
  <c r="E11" i="2"/>
  <c r="F12" i="2"/>
  <c r="E12" i="2"/>
  <c r="F13" i="2"/>
  <c r="E13" i="2"/>
  <c r="F14" i="2"/>
  <c r="E14" i="2"/>
  <c r="F18" i="2"/>
  <c r="E18" i="2"/>
  <c r="F32" i="2"/>
  <c r="E32" i="2"/>
  <c r="F35" i="2"/>
  <c r="E35" i="2"/>
  <c r="F37" i="2"/>
  <c r="E37" i="2"/>
  <c r="F39" i="2"/>
  <c r="E39" i="2"/>
  <c r="F46" i="2"/>
  <c r="E46" i="2"/>
  <c r="F57" i="2"/>
  <c r="E57" i="2"/>
  <c r="F72" i="2"/>
  <c r="E72" i="2"/>
  <c r="I4" i="3" l="1"/>
  <c r="H4" i="3"/>
  <c r="G4" i="3"/>
  <c r="F4" i="3"/>
  <c r="D4" i="3"/>
  <c r="I5" i="3"/>
  <c r="F5" i="3"/>
  <c r="D5" i="3"/>
  <c r="F82" i="2"/>
  <c r="E82" i="2"/>
  <c r="F86" i="2"/>
  <c r="E86" i="2"/>
  <c r="F87" i="2"/>
  <c r="E87" i="2"/>
  <c r="F88" i="2"/>
  <c r="E88" i="2"/>
  <c r="F91" i="2"/>
  <c r="E91" i="2"/>
  <c r="F94" i="2"/>
  <c r="E94" i="2"/>
  <c r="F97" i="2"/>
  <c r="E97" i="2"/>
  <c r="F106" i="2"/>
  <c r="E106" i="2"/>
  <c r="F112" i="2"/>
  <c r="E112" i="2"/>
  <c r="F114" i="2"/>
  <c r="E114" i="2"/>
  <c r="F119" i="2"/>
  <c r="E119" i="2"/>
  <c r="F123" i="2"/>
  <c r="E123" i="2"/>
  <c r="F136" i="2"/>
  <c r="E136" i="2"/>
  <c r="F144" i="2"/>
  <c r="E144" i="2"/>
  <c r="F157" i="2"/>
  <c r="E157" i="2"/>
  <c r="F159" i="2"/>
  <c r="E159" i="2"/>
  <c r="F161" i="2"/>
  <c r="E161" i="2"/>
  <c r="F169" i="2"/>
  <c r="E169" i="2"/>
  <c r="F129" i="2"/>
  <c r="E129" i="2"/>
  <c r="F131" i="2"/>
  <c r="E131" i="2"/>
  <c r="F134" i="2"/>
  <c r="E134" i="2"/>
  <c r="F143" i="2"/>
  <c r="E143" i="2"/>
  <c r="F155" i="2"/>
  <c r="E155" i="2"/>
  <c r="F78" i="2"/>
  <c r="E78" i="2"/>
  <c r="F79" i="2"/>
  <c r="E79" i="2"/>
  <c r="F120" i="2"/>
  <c r="E120" i="2"/>
  <c r="F125" i="2"/>
  <c r="E125" i="2"/>
  <c r="F130" i="2"/>
  <c r="E130" i="2"/>
  <c r="F139" i="2"/>
  <c r="E139" i="2"/>
  <c r="F142" i="2"/>
  <c r="E142" i="2"/>
  <c r="F154" i="2"/>
  <c r="E154" i="2"/>
  <c r="F158" i="2"/>
  <c r="E158" i="2"/>
  <c r="F162" i="2"/>
  <c r="E162" i="2"/>
  <c r="F168" i="2"/>
  <c r="E168" i="2"/>
  <c r="F80" i="2"/>
  <c r="E80" i="2"/>
  <c r="F84" i="2"/>
  <c r="E84" i="2"/>
  <c r="F83" i="2"/>
  <c r="E83" i="2"/>
  <c r="F89" i="2"/>
  <c r="E89" i="2"/>
  <c r="F135" i="2"/>
  <c r="E135" i="2"/>
  <c r="F171" i="2"/>
  <c r="E171" i="2"/>
  <c r="F164" i="2"/>
  <c r="E164" i="2"/>
  <c r="F165" i="2"/>
  <c r="E165" i="2"/>
  <c r="F172" i="2"/>
  <c r="E172" i="2"/>
  <c r="F174" i="2"/>
  <c r="E174" i="2"/>
  <c r="F185" i="2"/>
  <c r="E185" i="2"/>
  <c r="F100" i="2"/>
  <c r="E100" i="2"/>
  <c r="F101" i="2"/>
  <c r="E101" i="2"/>
  <c r="F104" i="2"/>
  <c r="E104" i="2"/>
  <c r="F107" i="2"/>
  <c r="E107" i="2"/>
  <c r="F108" i="2"/>
  <c r="E108" i="2"/>
  <c r="F110" i="2"/>
  <c r="E110" i="2"/>
  <c r="F113" i="2"/>
  <c r="E113" i="2"/>
  <c r="F121" i="2"/>
  <c r="E121" i="2"/>
  <c r="F124" i="2"/>
  <c r="E124" i="2"/>
  <c r="F133" i="2"/>
  <c r="E133" i="2"/>
  <c r="F138" i="2"/>
  <c r="E138" i="2"/>
  <c r="F141" i="2"/>
  <c r="E141" i="2"/>
  <c r="F146" i="2"/>
  <c r="E146" i="2"/>
  <c r="F147" i="2"/>
  <c r="E147" i="2"/>
  <c r="F148" i="2"/>
  <c r="E148" i="2"/>
  <c r="F150" i="2"/>
  <c r="E150" i="2"/>
  <c r="F156" i="2"/>
  <c r="E156" i="2"/>
  <c r="F166" i="2"/>
  <c r="E166" i="2"/>
  <c r="F167" i="2"/>
  <c r="E167" i="2"/>
  <c r="F81" i="2"/>
  <c r="E81" i="2"/>
  <c r="F85" i="2"/>
  <c r="E85" i="2"/>
  <c r="F90" i="2"/>
  <c r="E90" i="2"/>
  <c r="F93" i="2"/>
  <c r="E93" i="2"/>
  <c r="F95" i="2"/>
  <c r="E95" i="2"/>
  <c r="F96" i="2"/>
  <c r="E96" i="2"/>
  <c r="F98" i="2"/>
  <c r="E98" i="2"/>
  <c r="F99" i="2"/>
  <c r="E99" i="2"/>
  <c r="F102" i="2"/>
  <c r="E102" i="2"/>
  <c r="F103" i="2"/>
  <c r="E103" i="2"/>
  <c r="F105" i="2"/>
  <c r="E105" i="2"/>
  <c r="F109" i="2"/>
  <c r="E109" i="2"/>
  <c r="F111" i="2"/>
  <c r="E111" i="2"/>
  <c r="F115" i="2"/>
  <c r="E115" i="2"/>
  <c r="F116" i="2"/>
  <c r="E116" i="2"/>
  <c r="F117" i="2"/>
  <c r="E117" i="2"/>
  <c r="F118" i="2"/>
  <c r="E118" i="2"/>
  <c r="F122" i="2"/>
  <c r="E122" i="2"/>
  <c r="F126" i="2"/>
  <c r="E126" i="2"/>
  <c r="F127" i="2"/>
  <c r="E127" i="2"/>
  <c r="F128" i="2"/>
  <c r="E128" i="2"/>
  <c r="F132" i="2"/>
  <c r="E132" i="2"/>
  <c r="F137" i="2"/>
  <c r="E137" i="2"/>
  <c r="F145" i="2"/>
  <c r="E145" i="2"/>
  <c r="F149" i="2"/>
  <c r="E149" i="2"/>
  <c r="F151" i="2"/>
  <c r="E151" i="2"/>
  <c r="F152" i="2"/>
  <c r="E152" i="2"/>
  <c r="F153" i="2"/>
  <c r="E153" i="2"/>
  <c r="F160" i="2"/>
  <c r="E160" i="2"/>
  <c r="F163" i="2"/>
  <c r="E163" i="2"/>
  <c r="I3" i="3"/>
  <c r="I2" i="3"/>
  <c r="H3" i="3"/>
  <c r="H2" i="3"/>
  <c r="G3" i="3"/>
  <c r="G2" i="3"/>
  <c r="F3" i="3"/>
  <c r="F2" i="3"/>
  <c r="D3" i="3"/>
  <c r="D2" i="3"/>
  <c r="F187" i="2"/>
  <c r="E187" i="2"/>
  <c r="F210" i="2"/>
  <c r="E210" i="2"/>
  <c r="F212" i="2"/>
  <c r="E212" i="2"/>
  <c r="F214" i="2"/>
  <c r="E214" i="2"/>
  <c r="F221" i="2"/>
  <c r="E221" i="2"/>
  <c r="F226" i="2"/>
  <c r="E226" i="2"/>
  <c r="F239" i="2"/>
  <c r="E239" i="2"/>
  <c r="F241" i="2"/>
  <c r="E241" i="2"/>
  <c r="F250" i="2"/>
  <c r="E250" i="2"/>
  <c r="F259" i="2"/>
  <c r="E259" i="2"/>
  <c r="F265" i="2"/>
  <c r="E265" i="2"/>
  <c r="F266" i="2"/>
  <c r="E266" i="2"/>
  <c r="F267" i="2"/>
  <c r="E267" i="2"/>
  <c r="F269" i="2"/>
  <c r="E269" i="2"/>
  <c r="F290" i="2"/>
  <c r="E290" i="2"/>
  <c r="F304" i="2"/>
  <c r="E304" i="2"/>
  <c r="F306" i="2"/>
  <c r="E306" i="2"/>
  <c r="F307" i="2"/>
  <c r="E307" i="2"/>
  <c r="F314" i="2"/>
  <c r="E314" i="2"/>
  <c r="F315" i="2"/>
  <c r="E315" i="2"/>
  <c r="F316" i="2"/>
  <c r="E316" i="2"/>
  <c r="F318" i="2"/>
  <c r="E318" i="2"/>
  <c r="F319" i="2"/>
  <c r="E319" i="2"/>
  <c r="F321" i="2"/>
  <c r="E321" i="2"/>
  <c r="F327" i="2"/>
  <c r="E327" i="2"/>
  <c r="F340" i="2"/>
  <c r="E340" i="2"/>
  <c r="F422" i="2"/>
  <c r="E422" i="2"/>
  <c r="F432" i="2"/>
  <c r="E432" i="2"/>
  <c r="F435" i="2"/>
  <c r="E435" i="2"/>
  <c r="F466" i="2"/>
  <c r="E466" i="2"/>
  <c r="F468" i="2"/>
  <c r="E468" i="2"/>
  <c r="F477" i="2"/>
  <c r="E477" i="2"/>
  <c r="F478" i="2"/>
  <c r="E478" i="2"/>
  <c r="F479" i="2"/>
  <c r="E479" i="2"/>
  <c r="F484" i="2"/>
  <c r="E484" i="2"/>
  <c r="F490" i="2"/>
  <c r="E490" i="2"/>
  <c r="F497" i="2"/>
  <c r="E497" i="2"/>
  <c r="F514" i="2"/>
  <c r="E514" i="2"/>
  <c r="F537" i="2"/>
  <c r="E537" i="2"/>
  <c r="F543" i="2"/>
  <c r="E543" i="2"/>
  <c r="F551" i="2"/>
  <c r="E551" i="2"/>
  <c r="F560" i="2"/>
  <c r="E560" i="2"/>
  <c r="F581" i="2"/>
  <c r="E581" i="2"/>
  <c r="F588" i="2"/>
  <c r="E588" i="2"/>
  <c r="F189" i="2"/>
  <c r="E189" i="2"/>
  <c r="F196" i="2"/>
  <c r="E196" i="2"/>
  <c r="F199" i="2"/>
  <c r="E199" i="2"/>
  <c r="F206" i="2"/>
  <c r="E206" i="2"/>
  <c r="F208" i="2"/>
  <c r="E208" i="2"/>
  <c r="F217" i="2"/>
  <c r="E217" i="2"/>
  <c r="F220" i="2"/>
  <c r="E220" i="2"/>
  <c r="F225" i="2"/>
  <c r="E225" i="2"/>
  <c r="F232" i="2"/>
  <c r="E232" i="2"/>
  <c r="F253" i="2"/>
  <c r="E253" i="2"/>
  <c r="F258" i="2"/>
  <c r="E258" i="2"/>
  <c r="F260" i="2"/>
  <c r="E260" i="2"/>
  <c r="F264" i="2"/>
  <c r="E264" i="2"/>
  <c r="F278" i="2"/>
  <c r="E278" i="2"/>
  <c r="F285" i="2"/>
  <c r="E285" i="2"/>
  <c r="F295" i="2"/>
  <c r="E295" i="2"/>
  <c r="F317" i="2"/>
  <c r="E317" i="2"/>
  <c r="F329" i="2"/>
  <c r="E329" i="2"/>
  <c r="F330" i="2"/>
  <c r="E330" i="2"/>
  <c r="F334" i="2"/>
  <c r="E334" i="2"/>
  <c r="F345" i="2"/>
  <c r="E345" i="2"/>
  <c r="F347" i="2"/>
  <c r="E347" i="2"/>
  <c r="F361" i="2"/>
  <c r="E361" i="2"/>
  <c r="F372" i="2"/>
  <c r="E372" i="2"/>
  <c r="F375" i="2"/>
  <c r="E375" i="2"/>
  <c r="F381" i="2"/>
  <c r="E381" i="2"/>
  <c r="F384" i="2"/>
  <c r="E384" i="2"/>
  <c r="F396" i="2"/>
  <c r="E396" i="2"/>
  <c r="F402" i="2"/>
  <c r="E402" i="2"/>
  <c r="F403" i="2"/>
  <c r="E403" i="2"/>
  <c r="F426" i="2"/>
  <c r="E426" i="2"/>
  <c r="F428" i="2"/>
  <c r="E428" i="2"/>
  <c r="F433" i="2"/>
  <c r="E433" i="2"/>
  <c r="F450" i="2"/>
  <c r="E450" i="2"/>
  <c r="F480" i="2"/>
  <c r="E480" i="2"/>
  <c r="F482" i="2"/>
  <c r="E482" i="2"/>
  <c r="F483" i="2"/>
  <c r="E483" i="2"/>
  <c r="F489" i="2"/>
  <c r="E489" i="2"/>
  <c r="F496" i="2"/>
  <c r="E496" i="2"/>
  <c r="F500" i="2"/>
  <c r="E500" i="2"/>
  <c r="F506" i="2"/>
  <c r="E506" i="2"/>
  <c r="F510" i="2"/>
  <c r="E510" i="2"/>
  <c r="F517" i="2"/>
  <c r="E517" i="2"/>
  <c r="F542" i="2"/>
  <c r="E542" i="2"/>
  <c r="F556" i="2"/>
  <c r="E556" i="2"/>
  <c r="F587" i="2"/>
  <c r="E587" i="2"/>
  <c r="F188" i="2"/>
  <c r="E188" i="2"/>
  <c r="F211" i="2"/>
  <c r="E211" i="2"/>
  <c r="F215" i="2"/>
  <c r="E215" i="2"/>
  <c r="F222" i="2"/>
  <c r="E222" i="2"/>
  <c r="F224" i="2"/>
  <c r="E224" i="2"/>
  <c r="F229" i="2"/>
  <c r="E229" i="2"/>
  <c r="F230" i="2"/>
  <c r="E230" i="2"/>
  <c r="F236" i="2"/>
  <c r="E236" i="2"/>
  <c r="F249" i="2"/>
  <c r="E249" i="2"/>
  <c r="F257" i="2"/>
  <c r="E257" i="2"/>
  <c r="F263" i="2"/>
  <c r="E263" i="2"/>
  <c r="F291" i="2"/>
  <c r="E291" i="2"/>
  <c r="F293" i="2"/>
  <c r="E293" i="2"/>
  <c r="F339" i="2"/>
  <c r="E339" i="2"/>
  <c r="F342" i="2"/>
  <c r="E342" i="2"/>
  <c r="F367" i="2"/>
  <c r="E367" i="2"/>
  <c r="F373" i="2"/>
  <c r="E373" i="2"/>
  <c r="F379" i="2"/>
  <c r="E379" i="2"/>
  <c r="F395" i="2"/>
  <c r="E395" i="2"/>
  <c r="F401" i="2"/>
  <c r="E401" i="2"/>
  <c r="F404" i="2"/>
  <c r="E404" i="2"/>
  <c r="F421" i="2"/>
  <c r="E421" i="2"/>
  <c r="F446" i="2"/>
  <c r="E446" i="2"/>
  <c r="F488" i="2"/>
  <c r="E488" i="2"/>
  <c r="F498" i="2"/>
  <c r="E498" i="2"/>
  <c r="F502" i="2"/>
  <c r="E502" i="2"/>
  <c r="F504" i="2"/>
  <c r="E504" i="2"/>
  <c r="F511" i="2"/>
  <c r="E511" i="2"/>
  <c r="F513" i="2"/>
  <c r="E513" i="2"/>
  <c r="F522" i="2"/>
  <c r="E522" i="2"/>
  <c r="F527" i="2"/>
  <c r="E527" i="2"/>
  <c r="F536" i="2"/>
  <c r="E536" i="2"/>
  <c r="F544" i="2"/>
  <c r="E544" i="2"/>
  <c r="F559" i="2"/>
  <c r="E559" i="2"/>
  <c r="F586" i="2"/>
  <c r="E586" i="2"/>
  <c r="F170" i="2"/>
  <c r="E170" i="2"/>
  <c r="F186" i="2"/>
  <c r="E186" i="2"/>
  <c r="F240" i="2"/>
  <c r="E240" i="2"/>
  <c r="F242" i="2"/>
  <c r="E242" i="2"/>
  <c r="F246" i="2"/>
  <c r="E246" i="2"/>
  <c r="F254" i="2"/>
  <c r="E254" i="2"/>
  <c r="F282" i="2"/>
  <c r="E282" i="2"/>
  <c r="F286" i="2"/>
  <c r="E286" i="2"/>
  <c r="F323" i="2"/>
  <c r="E323" i="2"/>
  <c r="F338" i="2"/>
  <c r="E338" i="2"/>
  <c r="F346" i="2"/>
  <c r="E346" i="2"/>
  <c r="F354" i="2"/>
  <c r="E354" i="2"/>
  <c r="F359" i="2"/>
  <c r="E359" i="2"/>
  <c r="F369" i="2"/>
  <c r="E369" i="2"/>
  <c r="F380" i="2"/>
  <c r="E380" i="2"/>
  <c r="F383" i="2"/>
  <c r="E383" i="2"/>
  <c r="F385" i="2"/>
  <c r="E385" i="2"/>
  <c r="F387" i="2"/>
  <c r="E387" i="2"/>
  <c r="F393" i="2"/>
  <c r="E393" i="2"/>
  <c r="F400" i="2"/>
  <c r="E400" i="2"/>
  <c r="F405" i="2"/>
  <c r="E405" i="2"/>
  <c r="F440" i="2"/>
  <c r="E440" i="2"/>
  <c r="F442" i="2"/>
  <c r="E442" i="2"/>
  <c r="F451" i="2"/>
  <c r="E451" i="2"/>
  <c r="F461" i="2"/>
  <c r="E461" i="2"/>
  <c r="F467" i="2"/>
  <c r="E467" i="2"/>
  <c r="F481" i="2"/>
  <c r="E481" i="2"/>
  <c r="F487" i="2"/>
  <c r="E487" i="2"/>
  <c r="F495" i="2"/>
  <c r="E495" i="2"/>
  <c r="F507" i="2"/>
  <c r="E507" i="2"/>
  <c r="F528" i="2"/>
  <c r="E528" i="2"/>
  <c r="F529" i="2"/>
  <c r="E529" i="2"/>
  <c r="F532" i="2"/>
  <c r="E532" i="2"/>
  <c r="F541" i="2"/>
  <c r="E541" i="2"/>
  <c r="F547" i="2"/>
  <c r="E547" i="2"/>
  <c r="F553" i="2"/>
  <c r="E553" i="2"/>
  <c r="F555" i="2"/>
  <c r="E555" i="2"/>
  <c r="F580" i="2"/>
  <c r="E580" i="2"/>
  <c r="F585" i="2"/>
  <c r="E585" i="2"/>
  <c r="F190" i="2"/>
  <c r="E190" i="2"/>
  <c r="F194" i="2"/>
  <c r="E194" i="2"/>
  <c r="F197" i="2"/>
  <c r="E197" i="2"/>
  <c r="F200" i="2"/>
  <c r="E200" i="2"/>
  <c r="F204" i="2"/>
  <c r="E204" i="2"/>
  <c r="F205" i="2"/>
  <c r="E205" i="2"/>
  <c r="F207" i="2"/>
  <c r="E207" i="2"/>
  <c r="F213" i="2"/>
  <c r="E213" i="2"/>
  <c r="F227" i="2"/>
  <c r="E227" i="2"/>
  <c r="F235" i="2"/>
  <c r="E235" i="2"/>
  <c r="F248" i="2"/>
  <c r="E248" i="2"/>
  <c r="F256" i="2"/>
  <c r="E256" i="2"/>
  <c r="F268" i="2"/>
  <c r="E268" i="2"/>
  <c r="F270" i="2"/>
  <c r="E270" i="2"/>
  <c r="F271" i="2"/>
  <c r="E271" i="2"/>
  <c r="F272" i="2"/>
  <c r="E272" i="2"/>
  <c r="F273" i="2"/>
  <c r="E273" i="2"/>
  <c r="F274" i="2"/>
  <c r="E274" i="2"/>
  <c r="F276" i="2"/>
  <c r="E276" i="2"/>
  <c r="F281" i="2"/>
  <c r="E281" i="2"/>
  <c r="F284" i="2"/>
  <c r="E284" i="2"/>
  <c r="F288" i="2"/>
  <c r="E288" i="2"/>
  <c r="F292" i="2"/>
  <c r="E292" i="2"/>
  <c r="F294" i="2"/>
  <c r="E294" i="2"/>
  <c r="F297" i="2"/>
  <c r="E297" i="2"/>
  <c r="F300" i="2"/>
  <c r="E300" i="2"/>
  <c r="F303" i="2"/>
  <c r="E303" i="2"/>
  <c r="F305" i="2"/>
  <c r="E305" i="2"/>
  <c r="F310" i="2"/>
  <c r="E310" i="2"/>
  <c r="F337" i="2"/>
  <c r="E337" i="2"/>
  <c r="F349" i="2"/>
  <c r="E349" i="2"/>
  <c r="F350" i="2"/>
  <c r="E350" i="2"/>
  <c r="F351" i="2"/>
  <c r="E351" i="2"/>
  <c r="F356" i="2"/>
  <c r="E356" i="2"/>
  <c r="F357" i="2"/>
  <c r="E357" i="2"/>
  <c r="F358" i="2"/>
  <c r="E358" i="2"/>
  <c r="F360" i="2"/>
  <c r="E360" i="2"/>
  <c r="F362" i="2"/>
  <c r="E362" i="2"/>
  <c r="F364" i="2"/>
  <c r="E364" i="2"/>
  <c r="F365" i="2"/>
  <c r="E365" i="2"/>
  <c r="F368" i="2"/>
  <c r="E368" i="2"/>
  <c r="F370" i="2"/>
  <c r="E370" i="2"/>
  <c r="F376" i="2"/>
  <c r="E376" i="2"/>
  <c r="F377" i="2"/>
  <c r="E377" i="2"/>
  <c r="F378" i="2"/>
  <c r="E378" i="2"/>
  <c r="F382" i="2"/>
  <c r="E382" i="2"/>
  <c r="F386" i="2"/>
  <c r="E386" i="2"/>
  <c r="F390" i="2"/>
  <c r="E390" i="2"/>
  <c r="F391" i="2"/>
  <c r="E391" i="2"/>
  <c r="F399" i="2"/>
  <c r="E399" i="2"/>
  <c r="F406" i="2"/>
  <c r="E406" i="2"/>
  <c r="F407" i="2"/>
  <c r="E407" i="2"/>
  <c r="F409" i="2"/>
  <c r="E409" i="2"/>
  <c r="F417" i="2"/>
  <c r="E417" i="2"/>
  <c r="F427" i="2"/>
  <c r="E427" i="2"/>
  <c r="F431" i="2"/>
  <c r="E431" i="2"/>
  <c r="F439" i="2"/>
  <c r="E439" i="2"/>
  <c r="F443" i="2"/>
  <c r="E443" i="2"/>
  <c r="F444" i="2"/>
  <c r="E444" i="2"/>
  <c r="F445" i="2"/>
  <c r="E445" i="2"/>
  <c r="F454" i="2"/>
  <c r="E454" i="2"/>
  <c r="F456" i="2"/>
  <c r="E456" i="2"/>
  <c r="F457" i="2"/>
  <c r="E457" i="2"/>
  <c r="F460" i="2"/>
  <c r="E460" i="2"/>
  <c r="F471" i="2"/>
  <c r="E471" i="2"/>
  <c r="F486" i="2"/>
  <c r="E486" i="2"/>
  <c r="F494" i="2"/>
  <c r="E494" i="2"/>
  <c r="F499" i="2"/>
  <c r="E499" i="2"/>
  <c r="F516" i="2"/>
  <c r="E516" i="2"/>
  <c r="F519" i="2"/>
  <c r="E519" i="2"/>
  <c r="F520" i="2"/>
  <c r="E520" i="2"/>
  <c r="F521" i="2"/>
  <c r="E521" i="2"/>
  <c r="F523" i="2"/>
  <c r="E523" i="2"/>
  <c r="F535" i="2"/>
  <c r="E535" i="2"/>
  <c r="F540" i="2"/>
  <c r="E540" i="2"/>
  <c r="F561" i="2"/>
  <c r="E561" i="2"/>
  <c r="F563" i="2"/>
  <c r="E563" i="2"/>
  <c r="F564" i="2"/>
  <c r="E564" i="2"/>
  <c r="F565" i="2"/>
  <c r="E565" i="2"/>
  <c r="F567" i="2"/>
  <c r="E567" i="2"/>
  <c r="F566" i="2"/>
  <c r="E566" i="2"/>
  <c r="F568" i="2"/>
  <c r="E568" i="2"/>
  <c r="F577" i="2"/>
  <c r="E577" i="2"/>
  <c r="F584" i="2"/>
  <c r="E584" i="2"/>
  <c r="F177" i="2"/>
  <c r="E177" i="2"/>
  <c r="F178" i="2"/>
  <c r="E178" i="2"/>
  <c r="F179" i="2"/>
  <c r="E179" i="2"/>
  <c r="F180" i="2"/>
  <c r="E180" i="2"/>
  <c r="F181" i="2"/>
  <c r="E181" i="2"/>
  <c r="F182" i="2"/>
  <c r="E182" i="2"/>
  <c r="F183" i="2"/>
  <c r="E183" i="2"/>
  <c r="F191" i="2"/>
  <c r="E191" i="2"/>
  <c r="F192" i="2"/>
  <c r="E192" i="2"/>
  <c r="F193" i="2"/>
  <c r="E193" i="2"/>
  <c r="F198" i="2"/>
  <c r="E198" i="2"/>
  <c r="F201" i="2"/>
  <c r="E201" i="2"/>
  <c r="F202" i="2"/>
  <c r="E202" i="2"/>
  <c r="F218" i="2"/>
  <c r="E218" i="2"/>
  <c r="F231" i="2"/>
  <c r="E231" i="2"/>
  <c r="F237" i="2"/>
  <c r="E237" i="2"/>
  <c r="F243" i="2"/>
  <c r="E243" i="2"/>
  <c r="F244" i="2"/>
  <c r="E244" i="2"/>
  <c r="F252" i="2"/>
  <c r="E252" i="2"/>
  <c r="F255" i="2"/>
  <c r="E255" i="2"/>
  <c r="F261" i="2"/>
  <c r="E261" i="2"/>
  <c r="F262" i="2"/>
  <c r="E262" i="2"/>
  <c r="F277" i="2"/>
  <c r="E277" i="2"/>
  <c r="F289" i="2"/>
  <c r="E289" i="2"/>
  <c r="F296" i="2"/>
  <c r="E296" i="2"/>
  <c r="F298" i="2"/>
  <c r="E298" i="2"/>
  <c r="F299" i="2"/>
  <c r="E299" i="2"/>
  <c r="F302" i="2"/>
  <c r="E302" i="2"/>
  <c r="F308" i="2"/>
  <c r="E308" i="2"/>
  <c r="F311" i="2"/>
  <c r="E311" i="2"/>
  <c r="F320" i="2"/>
  <c r="E320" i="2"/>
  <c r="F324" i="2"/>
  <c r="E324" i="2"/>
  <c r="F325" i="2"/>
  <c r="E325" i="2"/>
  <c r="F328" i="2"/>
  <c r="E328" i="2"/>
  <c r="F331" i="2"/>
  <c r="E331" i="2"/>
  <c r="F332" i="2"/>
  <c r="E332" i="2"/>
  <c r="F336" i="2"/>
  <c r="E336" i="2"/>
  <c r="F341" i="2"/>
  <c r="E341" i="2"/>
  <c r="F343" i="2"/>
  <c r="E343" i="2"/>
  <c r="F344" i="2"/>
  <c r="E344" i="2"/>
  <c r="F348" i="2"/>
  <c r="E348" i="2"/>
  <c r="F366" i="2"/>
  <c r="E366" i="2"/>
  <c r="F388" i="2"/>
  <c r="E388" i="2"/>
  <c r="F392" i="2"/>
  <c r="E392" i="2"/>
  <c r="F398" i="2"/>
  <c r="E398" i="2"/>
  <c r="F408" i="2"/>
  <c r="E408" i="2"/>
  <c r="F410" i="2"/>
  <c r="E410" i="2"/>
  <c r="F411" i="2"/>
  <c r="E411" i="2"/>
  <c r="F412" i="2"/>
  <c r="E412" i="2"/>
  <c r="F415" i="2"/>
  <c r="E415" i="2"/>
  <c r="F419" i="2"/>
  <c r="E419" i="2"/>
  <c r="F420" i="2"/>
  <c r="E420" i="2"/>
  <c r="F423" i="2"/>
  <c r="E423" i="2"/>
  <c r="F429" i="2"/>
  <c r="E429" i="2"/>
  <c r="F434" i="2"/>
  <c r="E434" i="2"/>
  <c r="F452" i="2"/>
  <c r="E452" i="2"/>
  <c r="F453" i="2"/>
  <c r="E453" i="2"/>
  <c r="F462" i="2"/>
  <c r="E462" i="2"/>
  <c r="F463" i="2"/>
  <c r="E463" i="2"/>
  <c r="F464" i="2"/>
  <c r="E464" i="2"/>
  <c r="F465" i="2"/>
  <c r="E465" i="2"/>
  <c r="F470" i="2"/>
  <c r="E470" i="2"/>
  <c r="F472" i="2"/>
  <c r="E472" i="2"/>
  <c r="F474" i="2"/>
  <c r="E474" i="2"/>
  <c r="F485" i="2"/>
  <c r="E485" i="2"/>
  <c r="F493" i="2"/>
  <c r="E493" i="2"/>
  <c r="F501" i="2"/>
  <c r="E501" i="2"/>
  <c r="F503" i="2"/>
  <c r="E503" i="2"/>
  <c r="F508" i="2"/>
  <c r="E508" i="2"/>
  <c r="F509" i="2"/>
  <c r="E509" i="2"/>
  <c r="F512" i="2"/>
  <c r="E512" i="2"/>
  <c r="F525" i="2"/>
  <c r="E525" i="2"/>
  <c r="F530" i="2"/>
  <c r="E530" i="2"/>
  <c r="F531" i="2"/>
  <c r="E531" i="2"/>
  <c r="F534" i="2"/>
  <c r="E534" i="2"/>
  <c r="F539" i="2"/>
  <c r="E539" i="2"/>
  <c r="F548" i="2"/>
  <c r="E548" i="2"/>
  <c r="F549" i="2"/>
  <c r="E549" i="2"/>
  <c r="F554" i="2"/>
  <c r="E554" i="2"/>
  <c r="F558" i="2"/>
  <c r="E558" i="2"/>
  <c r="F562" i="2"/>
  <c r="E562" i="2"/>
  <c r="F571" i="2"/>
  <c r="E571" i="2"/>
  <c r="F572" i="2"/>
  <c r="E572" i="2"/>
  <c r="F573" i="2"/>
  <c r="E573" i="2"/>
  <c r="F574" i="2"/>
  <c r="E574" i="2"/>
  <c r="F575" i="2"/>
  <c r="E575" i="2"/>
  <c r="F576" i="2"/>
  <c r="E576" i="2"/>
  <c r="F579" i="2"/>
  <c r="E579" i="2"/>
  <c r="F583" i="2"/>
  <c r="E583" i="2"/>
  <c r="F173" i="2"/>
  <c r="E173" i="2"/>
  <c r="F175" i="2"/>
  <c r="E175" i="2"/>
  <c r="F176" i="2"/>
  <c r="E176" i="2"/>
  <c r="F184" i="2"/>
  <c r="E184" i="2"/>
  <c r="F195" i="2"/>
  <c r="E195" i="2"/>
  <c r="F203" i="2"/>
  <c r="E203" i="2"/>
  <c r="F209" i="2"/>
  <c r="E209" i="2"/>
  <c r="F216" i="2"/>
  <c r="E216" i="2"/>
  <c r="F219" i="2"/>
  <c r="E219" i="2"/>
  <c r="F223" i="2"/>
  <c r="E223" i="2"/>
  <c r="F228" i="2"/>
  <c r="E228" i="2"/>
  <c r="F233" i="2"/>
  <c r="E233" i="2"/>
  <c r="F234" i="2"/>
  <c r="E234" i="2"/>
  <c r="F238" i="2"/>
  <c r="E238" i="2"/>
  <c r="F245" i="2"/>
  <c r="E245" i="2"/>
  <c r="F247" i="2"/>
  <c r="E247" i="2"/>
  <c r="F251" i="2"/>
  <c r="E251" i="2"/>
  <c r="F275" i="2"/>
  <c r="E275" i="2"/>
  <c r="F279" i="2"/>
  <c r="E279" i="2"/>
  <c r="F280" i="2"/>
  <c r="E280" i="2"/>
  <c r="F283" i="2"/>
  <c r="E283" i="2"/>
  <c r="F287" i="2"/>
  <c r="E287" i="2"/>
  <c r="F301" i="2"/>
  <c r="E301" i="2"/>
  <c r="F309" i="2"/>
  <c r="E309" i="2"/>
  <c r="F313" i="2"/>
  <c r="E313" i="2"/>
  <c r="F322" i="2"/>
  <c r="E322" i="2"/>
  <c r="F326" i="2"/>
  <c r="E326" i="2"/>
  <c r="F333" i="2"/>
  <c r="E333" i="2"/>
  <c r="F335" i="2"/>
  <c r="E335" i="2"/>
  <c r="F353" i="2"/>
  <c r="E353" i="2"/>
  <c r="F352" i="2"/>
  <c r="E352" i="2"/>
  <c r="F355" i="2"/>
  <c r="E355" i="2"/>
  <c r="F363" i="2"/>
  <c r="E363" i="2"/>
  <c r="F371" i="2"/>
  <c r="E371" i="2"/>
  <c r="F374" i="2"/>
  <c r="E374" i="2"/>
  <c r="F389" i="2"/>
  <c r="E389" i="2"/>
  <c r="F394" i="2"/>
  <c r="E394" i="2"/>
  <c r="F397" i="2"/>
  <c r="E397" i="2"/>
  <c r="F413" i="2"/>
  <c r="E413" i="2"/>
  <c r="F414" i="2"/>
  <c r="E414" i="2"/>
  <c r="F416" i="2"/>
  <c r="E416" i="2"/>
  <c r="F418" i="2"/>
  <c r="E418" i="2"/>
  <c r="F424" i="2"/>
  <c r="E424" i="2"/>
  <c r="F425" i="2"/>
  <c r="E425" i="2"/>
  <c r="F430" i="2"/>
  <c r="E430" i="2"/>
  <c r="F436" i="2"/>
  <c r="E436" i="2"/>
  <c r="F437" i="2"/>
  <c r="E437" i="2"/>
  <c r="F438" i="2"/>
  <c r="E438" i="2"/>
  <c r="F441" i="2"/>
  <c r="E441" i="2"/>
  <c r="F447" i="2"/>
  <c r="E447" i="2"/>
  <c r="F448" i="2"/>
  <c r="E448" i="2"/>
  <c r="F449" i="2"/>
  <c r="E449" i="2"/>
  <c r="F455" i="2"/>
  <c r="E455" i="2"/>
  <c r="F458" i="2"/>
  <c r="E458" i="2"/>
  <c r="F459" i="2"/>
  <c r="E459" i="2"/>
  <c r="F469" i="2"/>
  <c r="E469" i="2"/>
  <c r="F473" i="2"/>
  <c r="E473" i="2"/>
  <c r="F475" i="2"/>
  <c r="E475" i="2"/>
  <c r="F476" i="2"/>
  <c r="E476" i="2"/>
  <c r="F492" i="2"/>
  <c r="E492" i="2"/>
  <c r="F505" i="2"/>
  <c r="E505" i="2"/>
  <c r="F515" i="2"/>
  <c r="E515" i="2"/>
  <c r="F518" i="2"/>
  <c r="E518" i="2"/>
  <c r="F524" i="2"/>
  <c r="E524" i="2"/>
  <c r="F526" i="2"/>
  <c r="E526" i="2"/>
  <c r="F533" i="2"/>
  <c r="E533" i="2"/>
  <c r="F538" i="2"/>
  <c r="E538" i="2"/>
  <c r="F545" i="2"/>
  <c r="E545" i="2"/>
  <c r="F546" i="2"/>
  <c r="E546" i="2"/>
  <c r="F550" i="2"/>
  <c r="E550" i="2"/>
  <c r="F552" i="2"/>
  <c r="E552" i="2"/>
  <c r="F557" i="2"/>
  <c r="E557" i="2"/>
  <c r="F569" i="2"/>
  <c r="E569" i="2"/>
  <c r="F570" i="2"/>
  <c r="E570" i="2"/>
  <c r="F578" i="2"/>
  <c r="E578" i="2"/>
  <c r="F582" i="2"/>
  <c r="E582" i="2"/>
  <c r="J5" i="3" l="1"/>
  <c r="K5" i="3" s="1"/>
  <c r="J4" i="3"/>
  <c r="K4" i="3" s="1"/>
  <c r="J3" i="3"/>
  <c r="K3" i="3" s="1"/>
  <c r="J2" i="3" l="1"/>
  <c r="K2" i="3" s="1"/>
  <c r="K7" i="3" s="1"/>
</calcChain>
</file>

<file path=xl/sharedStrings.xml><?xml version="1.0" encoding="utf-8"?>
<sst xmlns="http://schemas.openxmlformats.org/spreadsheetml/2006/main" count="9589" uniqueCount="1508">
  <si>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</si>
  <si>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</si>
  <si>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</si>
  <si>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</si>
  <si>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</si>
  <si>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</si>
  <si>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</si>
  <si>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</si>
  <si>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</si>
  <si>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</si>
  <si>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</si>
  <si>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</si>
  <si>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</si>
  <si>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</si>
  <si>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</si>
  <si>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</si>
  <si>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</si>
  <si>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</si>
  <si>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</si>
  <si>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</si>
  <si>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</si>
  <si>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</si>
  <si>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</si>
  <si>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</si>
  <si>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</si>
  <si>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</si>
  <si>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</si>
  <si>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</si>
  <si>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</si>
  <si>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</si>
  <si>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</si>
  <si>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</si>
  <si>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</si>
  <si>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</si>
  <si>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</si>
  <si>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</si>
  <si>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</si>
  <si>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</si>
  <si>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</si>
  <si>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</si>
  <si>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</si>
  <si>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</si>
  <si>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</si>
  <si>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</si>
  <si>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</si>
  <si>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</si>
  <si>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</si>
  <si>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</si>
  <si>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</si>
  <si>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</si>
  <si>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</si>
  <si>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</si>
  <si>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</si>
  <si>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</si>
  <si>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</si>
  <si>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</si>
  <si>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</si>
  <si>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</si>
  <si>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</si>
  <si>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</si>
  <si>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</si>
  <si>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</si>
  <si>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</si>
  <si>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</si>
  <si>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</si>
  <si>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</si>
  <si>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</si>
  <si>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</si>
  <si>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</si>
  <si>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</si>
  <si>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</si>
  <si>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</si>
  <si>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</si>
  <si>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</si>
  <si>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</si>
  <si>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</si>
  <si>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</si>
  <si>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</si>
  <si>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</si>
  <si>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</si>
  <si>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</si>
  <si>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</si>
  <si>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</si>
  <si>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</si>
  <si>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</si>
  <si>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</si>
  <si>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</si>
  <si>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</si>
  <si>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</si>
  <si>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</si>
  <si>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</si>
  <si>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</si>
  <si>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</si>
  <si>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</si>
  <si>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</si>
  <si>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</si>
  <si>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</si>
  <si>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</si>
  <si>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</si>
  <si>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</si>
  <si>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</si>
  <si>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</si>
  <si>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</si>
  <si>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</si>
  <si>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</si>
  <si>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</si>
  <si>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</si>
  <si>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</si>
  <si>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</si>
  <si>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</si>
  <si>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</si>
  <si>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</si>
  <si>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</si>
  <si>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</si>
  <si>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</si>
  <si>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</si>
  <si>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</si>
  <si>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</si>
  <si>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</si>
  <si>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</si>
  <si>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</si>
  <si>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</si>
  <si>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</si>
  <si>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</si>
  <si>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</si>
  <si>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</si>
  <si>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</si>
  <si>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</si>
  <si>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</si>
  <si>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</si>
  <si>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</si>
  <si>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</si>
  <si>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</si>
  <si>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</si>
  <si>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</si>
  <si>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</si>
  <si>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</si>
  <si>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</si>
  <si>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</si>
  <si>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</si>
  <si>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</si>
  <si>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</si>
  <si>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</si>
  <si>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</si>
  <si>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</si>
  <si>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</si>
  <si>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</si>
  <si>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</si>
  <si>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</si>
  <si>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</si>
  <si>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</si>
  <si>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</si>
  <si>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</si>
  <si>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</si>
  <si>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</si>
  <si>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</si>
  <si>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</si>
  <si>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</si>
  <si>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</si>
  <si>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</si>
  <si>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</si>
  <si>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</si>
  <si>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</si>
  <si>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</si>
  <si>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</si>
  <si>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</si>
  <si>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</si>
  <si>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</si>
  <si>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</si>
  <si>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</si>
  <si>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</si>
  <si>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</si>
  <si>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</si>
  <si>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</si>
  <si>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</si>
  <si>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</si>
  <si>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</si>
  <si>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</si>
  <si>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</si>
  <si>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</si>
  <si>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</si>
  <si>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</si>
  <si>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</si>
  <si>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</si>
  <si>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</si>
  <si>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</si>
  <si>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</si>
  <si>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</si>
  <si>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</si>
  <si>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</si>
  <si>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</si>
  <si>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</si>
  <si>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</si>
  <si>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</si>
  <si>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</si>
  <si>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</si>
  <si>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</si>
  <si>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</si>
  <si>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</si>
  <si>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</si>
  <si>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</si>
  <si>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</si>
  <si>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</si>
  <si>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</si>
  <si>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</si>
  <si>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</si>
  <si>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</si>
  <si>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</si>
  <si>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</si>
  <si>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</si>
  <si>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</si>
  <si>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</si>
  <si>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</si>
  <si>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</si>
  <si>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</si>
  <si>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</si>
  <si>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</si>
  <si>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</si>
  <si>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</si>
  <si>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</si>
  <si>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</si>
  <si>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</si>
  <si>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</si>
  <si>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</si>
  <si>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</si>
  <si>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</si>
  <si>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</si>
  <si>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</si>
  <si>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</si>
  <si>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</si>
  <si>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</si>
  <si>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</si>
  <si>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</si>
  <si>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</si>
  <si>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</si>
  <si>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</si>
  <si>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</si>
  <si>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</si>
  <si>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</si>
  <si>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</si>
  <si>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</si>
  <si>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</si>
  <si>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</si>
  <si>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</si>
  <si>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</si>
  <si>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</si>
  <si>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</si>
  <si>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</si>
  <si>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</si>
  <si>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</si>
  <si>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</si>
  <si>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</si>
  <si>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</si>
  <si>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</si>
  <si>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</si>
  <si>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</si>
  <si>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</si>
  <si>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</si>
  <si>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</si>
  <si>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</si>
  <si>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</si>
  <si>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</si>
  <si>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</si>
  <si>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</si>
  <si>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</si>
  <si>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</si>
  <si>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</si>
  <si>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</si>
  <si>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</si>
  <si>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</si>
  <si>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</si>
  <si>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</si>
  <si>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</si>
  <si>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</si>
  <si>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</si>
  <si>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</si>
  <si>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</si>
  <si>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</si>
  <si>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</si>
  <si>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</si>
  <si>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</si>
  <si>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</si>
  <si>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</si>
  <si>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</si>
  <si>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</si>
  <si>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</si>
  <si>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</si>
  <si>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</si>
  <si>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</si>
  <si>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</si>
  <si>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</si>
  <si>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</si>
  <si>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</si>
  <si>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</si>
  <si>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</si>
  <si>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</si>
  <si>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</si>
  <si>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</si>
  <si>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</si>
  <si>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</si>
  <si>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</si>
  <si>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</si>
  <si>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</si>
  <si>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</si>
  <si>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</si>
  <si>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</si>
  <si>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</si>
  <si>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</si>
  <si>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</si>
  <si>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</si>
  <si>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</si>
  <si>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</si>
  <si>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</si>
  <si>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</si>
  <si>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</si>
  <si>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</si>
  <si>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</si>
  <si>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</si>
  <si>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</si>
  <si>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</si>
  <si>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</si>
  <si>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</si>
  <si>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</si>
  <si>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</si>
  <si>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</si>
  <si>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</si>
  <si>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</si>
  <si>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</si>
  <si>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</si>
  <si>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</si>
  <si>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</si>
  <si>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</si>
  <si>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</si>
  <si>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</si>
  <si>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</si>
  <si>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</si>
  <si>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</si>
  <si>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</si>
  <si>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</si>
  <si>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</si>
  <si>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</si>
  <si>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</si>
  <si>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</si>
  <si>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</si>
  <si>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</si>
  <si>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</si>
  <si>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</si>
  <si>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</si>
  <si>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</si>
  <si>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</si>
  <si>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</si>
  <si>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</si>
  <si>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</si>
  <si>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</si>
  <si>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</si>
  <si>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</si>
  <si>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</si>
  <si>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</si>
  <si>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</si>
  <si>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</si>
  <si>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</si>
  <si>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</si>
  <si>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</si>
  <si>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</si>
  <si>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</si>
  <si>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</si>
  <si>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</si>
  <si>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</si>
  <si>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</si>
  <si>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</si>
  <si>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</si>
  <si>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</si>
  <si>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</si>
  <si>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</si>
  <si>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</si>
  <si>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</si>
  <si>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</si>
  <si>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</si>
  <si>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</si>
  <si>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</si>
  <si>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</si>
  <si>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</si>
  <si>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</si>
  <si>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</si>
  <si>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</si>
  <si>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</si>
  <si>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</si>
  <si>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</si>
  <si>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</si>
  <si>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</si>
  <si>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</si>
  <si>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</si>
  <si>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</si>
  <si>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</si>
  <si>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</si>
  <si>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</si>
  <si>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</si>
  <si>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</si>
  <si>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</si>
  <si>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</si>
  <si>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</si>
  <si>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</si>
  <si>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</si>
  <si>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</si>
  <si>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</si>
  <si>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</si>
  <si>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</si>
  <si>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</si>
  <si>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</si>
  <si>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</si>
  <si>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</si>
  <si>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</si>
  <si>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</si>
  <si>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</si>
  <si>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</si>
  <si>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</si>
  <si>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</si>
  <si>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</si>
  <si>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</si>
  <si>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</si>
  <si>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</si>
  <si>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</si>
  <si>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</si>
  <si>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</si>
  <si>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</si>
  <si>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</si>
  <si>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</si>
  <si>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</si>
  <si>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</si>
  <si>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</si>
  <si>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</si>
  <si>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</si>
  <si>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</si>
  <si>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</si>
  <si>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</si>
  <si>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</si>
  <si>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</si>
  <si>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</si>
  <si>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</si>
  <si>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</si>
  <si>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</si>
  <si>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</si>
  <si>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</si>
  <si>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</si>
  <si>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</si>
  <si>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</si>
  <si>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</si>
  <si>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</si>
  <si>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</si>
  <si>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</si>
  <si>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</si>
  <si>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</si>
  <si>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</si>
  <si>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</si>
  <si>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</si>
  <si>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</si>
  <si>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</si>
  <si>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</si>
  <si>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</si>
  <si>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</si>
  <si>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</si>
  <si>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</si>
  <si>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</si>
  <si>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</si>
  <si>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</si>
  <si>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</si>
  <si>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</si>
  <si>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</si>
  <si>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</si>
  <si>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</si>
  <si>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</si>
  <si>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</si>
  <si>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</si>
  <si>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</si>
  <si>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</si>
  <si>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</si>
  <si>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</si>
  <si>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</si>
  <si>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</si>
  <si>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</si>
  <si>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</si>
  <si>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</si>
  <si>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</si>
  <si>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</si>
  <si>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</si>
  <si>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</si>
  <si>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</si>
  <si>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</si>
  <si>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</si>
  <si>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</si>
  <si>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</si>
  <si>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</si>
  <si>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</si>
  <si>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</si>
  <si>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</si>
  <si>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</si>
  <si>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</si>
  <si>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</si>
  <si>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</si>
  <si>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</si>
  <si>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</si>
  <si>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</si>
  <si>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</si>
  <si>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</si>
  <si>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</si>
  <si>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</si>
  <si>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</si>
  <si>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</si>
  <si>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</si>
  <si>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</si>
  <si>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</si>
  <si>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</si>
  <si>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</si>
  <si>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</si>
  <si>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</si>
  <si>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</si>
  <si>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</si>
  <si>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</si>
  <si>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</si>
  <si>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</si>
  <si>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</si>
  <si>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</si>
  <si>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</si>
  <si>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</si>
  <si>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</si>
  <si>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</si>
  <si>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</si>
  <si>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</si>
  <si>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</si>
  <si>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</si>
  <si>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</si>
  <si>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</si>
  <si>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</si>
  <si>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</si>
  <si>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</si>
  <si>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</si>
  <si>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</si>
  <si>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</si>
  <si>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</si>
  <si>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</si>
  <si>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</si>
  <si>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</si>
  <si>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</si>
  <si>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</si>
  <si>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</si>
  <si>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</si>
  <si>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</si>
  <si>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</si>
  <si>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</si>
  <si>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</si>
  <si>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</si>
  <si>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</si>
  <si>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</si>
  <si>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Alex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</si>
  <si>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</si>
  <si>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</si>
  <si>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</si>
  <si>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</si>
  <si>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</si>
  <si>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</si>
  <si>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</si>
  <si>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</si>
  <si>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</si>
  <si>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</si>
  <si>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</si>
  <si>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</si>
  <si>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</si>
  <si>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</si>
  <si>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</si>
  <si>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</si>
  <si>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</si>
  <si>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</si>
  <si>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</si>
  <si>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</si>
  <si>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</si>
  <si>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</si>
  <si>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</si>
  <si>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</si>
  <si>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</si>
  <si>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</si>
  <si>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</si>
  <si>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</si>
  <si>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</si>
  <si>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</si>
  <si>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</si>
  <si>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</si>
  <si>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</si>
  <si>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</si>
  <si>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</si>
  <si>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</si>
  <si>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</si>
  <si>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</si>
  <si>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</si>
  <si>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</si>
  <si>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</si>
  <si>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</si>
  <si>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</si>
  <si>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</si>
  <si>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</si>
  <si>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</si>
  <si>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</si>
  <si>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</si>
  <si>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</si>
  <si>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</si>
  <si>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</si>
  <si>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</si>
  <si>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</si>
  <si>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</si>
  <si>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</si>
  <si>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</si>
  <si>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</si>
  <si>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</si>
  <si>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</si>
  <si>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</si>
  <si>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</si>
  <si>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</si>
  <si>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</si>
  <si>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</si>
  <si>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</si>
  <si>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</si>
  <si>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</si>
  <si>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</si>
  <si>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</si>
  <si>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</si>
  <si>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</si>
  <si>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</si>
  <si>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</si>
  <si>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</si>
  <si>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</si>
  <si>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</si>
  <si>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</si>
  <si>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</si>
  <si>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</si>
  <si>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</si>
  <si>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</si>
  <si>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</si>
  <si>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</si>
  <si>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</si>
  <si>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</si>
  <si>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</si>
  <si>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</si>
  <si>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</si>
  <si>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</si>
  <si>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</si>
  <si>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</si>
  <si>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</si>
  <si>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</si>
  <si>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</si>
  <si>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</si>
  <si>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</si>
  <si>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</si>
  <si>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</si>
  <si>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</si>
  <si>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</si>
  <si>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</si>
  <si>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</si>
  <si>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</si>
  <si>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</si>
  <si>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</si>
  <si>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</si>
  <si>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</si>
  <si>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</si>
  <si>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</si>
  <si>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</si>
  <si>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</si>
  <si>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</si>
  <si>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</si>
  <si>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</si>
  <si>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</si>
  <si>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</si>
  <si>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</si>
  <si>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</si>
  <si>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</si>
  <si>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</si>
  <si>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</si>
  <si>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</si>
  <si>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</si>
  <si>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</si>
  <si>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</si>
  <si>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</si>
  <si>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</si>
  <si>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</si>
  <si>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</si>
  <si>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</si>
  <si>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</si>
  <si>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</si>
  <si>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</si>
  <si>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</si>
  <si>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</si>
  <si>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</si>
  <si>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</si>
  <si>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</si>
  <si>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</si>
  <si>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</si>
  <si>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</si>
  <si>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</si>
  <si>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</si>
  <si>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</si>
  <si>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</si>
  <si>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</si>
  <si>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</si>
  <si>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</si>
  <si>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</si>
  <si>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</si>
  <si>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</si>
  <si>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</si>
  <si>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</si>
  <si>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</si>
  <si>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</si>
  <si>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</si>
  <si>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</si>
  <si>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</si>
  <si>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</si>
  <si>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</si>
  <si>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</si>
  <si>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</si>
  <si>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</si>
  <si>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</si>
  <si>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</si>
  <si>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</si>
  <si>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</si>
  <si>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</si>
  <si>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</si>
  <si>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</si>
  <si>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</si>
  <si>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</si>
  <si>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</si>
  <si>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</si>
  <si>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</si>
  <si>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</si>
  <si>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</si>
  <si>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</si>
  <si>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</si>
  <si>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</si>
  <si>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</si>
  <si>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</si>
  <si>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</si>
  <si>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</si>
  <si>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</si>
  <si>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</si>
  <si>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</si>
  <si>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</si>
  <si>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</si>
  <si>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</si>
  <si>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</si>
  <si>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</si>
  <si>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</si>
  <si>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</si>
  <si>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</si>
  <si>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</si>
  <si>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</si>
  <si>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</si>
  <si>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</si>
  <si>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</si>
  <si>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</si>
  <si>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</si>
  <si>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</si>
  <si>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</si>
  <si>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</si>
  <si>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</si>
  <si>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</si>
  <si>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</si>
  <si>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</si>
  <si>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</si>
  <si>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</si>
  <si>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</si>
  <si>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</si>
  <si>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</si>
  <si>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</si>
  <si>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</si>
  <si>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</si>
  <si>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</si>
  <si>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</si>
  <si>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</si>
  <si>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</si>
  <si>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</si>
  <si>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</si>
  <si>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</si>
  <si>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</si>
  <si>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</si>
  <si>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</si>
  <si>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</si>
  <si>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</si>
  <si>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</si>
  <si>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</si>
  <si>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</si>
  <si>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</si>
  <si>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</si>
  <si>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</si>
  <si>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</si>
  <si>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</si>
  <si>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</si>
  <si>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</si>
  <si>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</si>
  <si>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</si>
  <si>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</si>
  <si>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</si>
  <si>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</si>
  <si>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</si>
  <si>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</si>
  <si>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</si>
  <si>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</si>
  <si>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</si>
  <si>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</si>
  <si>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</si>
  <si>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</si>
  <si>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</si>
  <si>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</si>
  <si>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</si>
  <si>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</si>
  <si>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</si>
  <si>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</si>
  <si>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</si>
  <si>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</si>
  <si>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</si>
  <si>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</si>
  <si>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</si>
  <si>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</si>
  <si>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</si>
  <si>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</si>
  <si>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</si>
  <si>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</si>
  <si>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</si>
  <si>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</si>
  <si>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</si>
  <si>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</si>
  <si>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</si>
  <si>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</si>
  <si>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</si>
  <si>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</si>
  <si>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</si>
  <si>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</si>
  <si>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</si>
  <si>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</si>
  <si>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</si>
  <si>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</si>
  <si>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</si>
  <si>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</si>
  <si>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</si>
  <si>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</si>
  <si>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</si>
  <si>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</si>
  <si>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</si>
  <si>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</si>
  <si>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</si>
  <si>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</si>
  <si>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</si>
  <si>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</si>
  <si>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</si>
  <si>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</si>
  <si>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</si>
  <si>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</si>
  <si>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</si>
  <si>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</si>
  <si>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</si>
  <si>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</si>
  <si>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</si>
  <si>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</si>
  <si>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</si>
  <si>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</si>
  <si>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</si>
  <si>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</si>
  <si>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</si>
  <si>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</si>
  <si>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</si>
  <si>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</si>
  <si>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</si>
  <si>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</si>
  <si>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</si>
  <si>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</si>
  <si>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</si>
  <si>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</si>
  <si>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</si>
  <si>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</si>
  <si>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</si>
  <si>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</si>
  <si>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</si>
  <si>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</si>
  <si>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</si>
  <si>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</si>
  <si>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</si>
  <si>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</si>
  <si>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</si>
  <si>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</si>
  <si>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</si>
  <si>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</si>
  <si>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</si>
  <si>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</si>
  <si>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</si>
  <si>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</si>
  <si>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</si>
  <si>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</si>
  <si>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</si>
  <si>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</si>
  <si>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</si>
  <si>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</si>
  <si>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</si>
  <si>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</si>
  <si>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</si>
  <si>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</si>
  <si>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</si>
  <si>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</si>
  <si>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</si>
  <si>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</si>
  <si>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</si>
  <si>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</si>
  <si>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</si>
  <si>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</si>
  <si>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</si>
  <si>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</si>
  <si>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</si>
  <si>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</si>
  <si>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</si>
  <si>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</si>
  <si>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</si>
  <si>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</si>
  <si>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</si>
  <si>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</si>
  <si>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</si>
  <si>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</si>
  <si>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</si>
  <si>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</si>
  <si>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</si>
  <si>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</si>
  <si>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</si>
  <si>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</si>
  <si>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</si>
  <si>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</si>
  <si>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</si>
  <si>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</si>
  <si>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</si>
  <si>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</si>
  <si>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</si>
  <si>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</si>
  <si>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</si>
  <si>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</si>
  <si>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</si>
  <si>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</si>
  <si>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</si>
  <si>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</si>
  <si>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</si>
  <si>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</si>
  <si>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</si>
  <si>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</si>
  <si>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</si>
  <si>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</si>
  <si>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</si>
  <si>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</si>
  <si>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</si>
  <si>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</si>
  <si>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</si>
  <si>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</si>
  <si>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</si>
  <si>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</si>
  <si>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</si>
  <si>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</si>
  <si>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</si>
  <si>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</si>
  <si>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</si>
  <si>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</si>
  <si>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</si>
  <si>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</si>
  <si>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</si>
  <si>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</si>
  <si>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</si>
  <si>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</si>
  <si>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</si>
  <si>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</si>
  <si>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</si>
  <si>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</si>
  <si>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</si>
  <si>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</si>
  <si>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</si>
  <si>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</si>
  <si>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</si>
  <si>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</si>
  <si>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6h 15m</t>
  </si>
  <si>
    <t>4h</t>
  </si>
  <si>
    <t>3h 15m</t>
  </si>
  <si>
    <t>5h 30m</t>
  </si>
  <si>
    <t>2h 15m</t>
  </si>
  <si>
    <t>4h 15m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</si>
  <si>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</si>
  <si>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</si>
  <si>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</si>
  <si>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</si>
  <si>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</si>
  <si>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</si>
  <si>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</si>
  <si>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</si>
  <si>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</si>
  <si>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</si>
  <si>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</si>
  <si>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</si>
  <si>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</si>
  <si>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</si>
  <si>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</si>
  <si>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</si>
  <si>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</si>
  <si>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</si>
  <si>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</si>
  <si>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</si>
  <si>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5h 43m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</si>
  <si>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</si>
  <si>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</si>
  <si>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</si>
  <si>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</si>
  <si>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</si>
  <si>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</si>
  <si>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</si>
  <si>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</si>
  <si>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</si>
  <si>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3h 7m</t>
  </si>
  <si>
    <t>7h 40m</t>
  </si>
  <si>
    <t>6h 2m</t>
  </si>
  <si>
    <t>3h 18m</t>
  </si>
  <si>
    <t>4h 14m</t>
  </si>
  <si>
    <t>4h 33m</t>
  </si>
  <si>
    <t>3h 41m</t>
  </si>
  <si>
    <t>7h 22m</t>
  </si>
  <si>
    <t>4h 54m</t>
  </si>
  <si>
    <t>1h 14m</t>
  </si>
  <si>
    <t>6h 11m</t>
  </si>
  <si>
    <t>6h 24m</t>
  </si>
  <si>
    <t>2h 36m</t>
  </si>
  <si>
    <t>2h 29m</t>
  </si>
  <si>
    <t>5h 20m</t>
  </si>
  <si>
    <t>4h 45m</t>
  </si>
  <si>
    <t>48m</t>
  </si>
  <si>
    <t>2h 39m</t>
  </si>
  <si>
    <t>4h 40m</t>
  </si>
  <si>
    <t>3h 17m</t>
  </si>
  <si>
    <t>6h 20m</t>
  </si>
  <si>
    <t>2h 7m</t>
  </si>
  <si>
    <t>5h 55m</t>
  </si>
  <si>
    <t>7h 31m</t>
  </si>
  <si>
    <t>6h 10m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</si>
  <si>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</si>
  <si>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</si>
  <si>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</si>
  <si>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</si>
  <si>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</si>
  <si>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</si>
  <si>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</si>
  <si>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</si>
  <si>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</si>
  <si>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</si>
  <si>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</si>
  <si>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</si>
  <si>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</si>
  <si>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</si>
  <si>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</si>
  <si>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</si>
  <si>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</si>
  <si>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</si>
  <si>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</si>
  <si>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</si>
  <si>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</si>
  <si>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</si>
  <si>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</si>
  <si>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</si>
  <si>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</si>
  <si>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</si>
  <si>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</si>
  <si>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</si>
  <si>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</si>
  <si>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</si>
  <si>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</si>
  <si>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</si>
  <si>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</si>
  <si>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</si>
  <si>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</si>
  <si>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</si>
  <si>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</si>
  <si>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</si>
  <si>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</si>
  <si>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</si>
  <si>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</si>
  <si>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</si>
  <si>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</si>
  <si>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</si>
  <si>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</si>
  <si>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</si>
  <si>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</si>
  <si>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</si>
  <si>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</si>
  <si>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</si>
  <si>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</si>
  <si>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</si>
  <si>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</si>
  <si>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</si>
  <si>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</si>
  <si>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</si>
  <si>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</si>
  <si>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</si>
  <si>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</si>
  <si>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</si>
  <si>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</si>
  <si>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</si>
  <si>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</si>
  <si>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</si>
  <si>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</si>
  <si>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</si>
  <si>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</si>
  <si>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</si>
  <si>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</si>
  <si>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</si>
  <si>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</si>
  <si>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</si>
  <si>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</si>
  <si>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</si>
  <si>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</si>
  <si>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</si>
  <si>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</si>
  <si>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</si>
  <si>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</si>
  <si>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</si>
  <si>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</si>
  <si>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</si>
  <si>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</si>
  <si>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</si>
  <si>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</si>
  <si>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</si>
  <si>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</si>
  <si>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</si>
  <si>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</si>
  <si>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</si>
  <si>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</si>
  <si>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</si>
  <si>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</si>
  <si>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</si>
  <si>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</si>
  <si>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</si>
  <si>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</si>
  <si>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</si>
  <si>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</si>
  <si>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</si>
  <si>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</si>
  <si>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</si>
  <si>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</si>
  <si>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</si>
  <si>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</si>
  <si>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</si>
  <si>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</si>
  <si>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</si>
  <si>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</si>
  <si>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</si>
  <si>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</si>
  <si>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</si>
  <si>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</si>
  <si>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</si>
  <si>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</si>
  <si>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</si>
  <si>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</si>
  <si>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</si>
  <si>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</si>
  <si>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</si>
  <si>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</si>
  <si>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</si>
  <si>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</si>
  <si>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</si>
  <si>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</si>
  <si>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</si>
  <si>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</si>
  <si>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</si>
  <si>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</si>
  <si>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</si>
  <si>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</si>
  <si>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</si>
  <si>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</si>
  <si>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</si>
  <si>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</si>
  <si>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</si>
  <si>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</si>
  <si>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</si>
  <si>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</si>
  <si>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</si>
  <si>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</si>
  <si>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</si>
  <si>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</si>
  <si>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</si>
  <si>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</si>
  <si>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</si>
  <si>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</si>
  <si>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</si>
  <si>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</si>
  <si>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</si>
  <si>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</si>
  <si>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</si>
  <si>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</si>
  <si>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</si>
  <si>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</si>
  <si>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</si>
  <si>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</si>
  <si>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</si>
  <si>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</si>
  <si>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</si>
  <si>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</si>
  <si>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</si>
  <si>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</si>
  <si>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</si>
  <si>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</si>
  <si>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</si>
  <si>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</si>
  <si>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</si>
  <si>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</si>
  <si>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</si>
  <si>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</si>
  <si>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</si>
  <si>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</si>
  <si>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</si>
  <si>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</si>
  <si>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</si>
  <si>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</si>
  <si>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</si>
  <si>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</si>
  <si>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</si>
  <si>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</si>
  <si>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</si>
  <si>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</si>
  <si>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</si>
  <si>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</si>
  <si>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</si>
  <si>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</si>
  <si>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</si>
  <si>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</si>
  <si>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</si>
  <si>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</si>
  <si>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</si>
  <si>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</si>
  <si>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</si>
  <si>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</si>
  <si>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</si>
  <si>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</si>
  <si>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</si>
  <si>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</si>
  <si>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</si>
  <si>
    <t>Sat, 01 Jun 2024</t>
  </si>
  <si>
    <t>Sun, 02 Jun 2024</t>
  </si>
  <si>
    <t>Mon, 03 Jun 2024</t>
  </si>
  <si>
    <t>Tue, 04 Jun 2024</t>
  </si>
  <si>
    <t>Wed, 05 Jun 2024</t>
  </si>
  <si>
    <t>Thu, 06 Jun 2024</t>
  </si>
  <si>
    <t>Fri, 07 Jun 2024</t>
  </si>
  <si>
    <t>Sat, 08 Jun 2024</t>
  </si>
  <si>
    <t>Sun, 09 Jun 2024</t>
  </si>
  <si>
    <t>Mon, 10 Jun 2024</t>
  </si>
  <si>
    <t>Tue, 11 Jun 2024</t>
  </si>
  <si>
    <t>Wed, 12 Jun 2024</t>
  </si>
  <si>
    <t>Thu, 13 Jun 2024</t>
  </si>
  <si>
    <t>Fri, 14 Jun 2024</t>
  </si>
  <si>
    <t>Sat, 15 Jun 2024</t>
  </si>
  <si>
    <t>Sun, 16 Jun 2024</t>
  </si>
  <si>
    <t>Mon, 17 Jun 2024</t>
  </si>
  <si>
    <t>Tue, 18 Jun 2024</t>
  </si>
  <si>
    <t>Wed, 19 Jun 2024</t>
  </si>
  <si>
    <t>Thu, 20 Jun 2024</t>
  </si>
  <si>
    <t>Fri, 21 Jun 2024</t>
  </si>
  <si>
    <t>Sat, 22 Jun 2024</t>
  </si>
  <si>
    <t>Sun, 23 Jun 2024</t>
  </si>
  <si>
    <t>Mon, 24 Jun 2024</t>
  </si>
  <si>
    <t>Tue, 25 Jun 2024</t>
  </si>
  <si>
    <t>Wed, 26 Jun 2024</t>
  </si>
  <si>
    <t>Thu, 27 Jun 2024</t>
  </si>
  <si>
    <t>Fri, 28 Jun 2024</t>
  </si>
  <si>
    <t>Sat, 29 Jun 2024</t>
  </si>
  <si>
    <t>Sun, 30 Jun 2024</t>
  </si>
  <si>
    <t>180h 1m</t>
  </si>
  <si>
    <t>8h 29m</t>
  </si>
  <si>
    <t>8h 25m</t>
  </si>
  <si>
    <t>8h 32m</t>
  </si>
  <si>
    <t>5h 35m</t>
  </si>
  <si>
    <t>3h 56m</t>
  </si>
  <si>
    <t>3h 46m</t>
  </si>
  <si>
    <t>136h 39m</t>
  </si>
  <si>
    <t>4h 51m</t>
  </si>
  <si>
    <t>23m</t>
  </si>
  <si>
    <t>2h 8m</t>
  </si>
  <si>
    <t>49m</t>
  </si>
  <si>
    <t>37m</t>
  </si>
  <si>
    <t>56m</t>
  </si>
  <si>
    <t>1h 10m</t>
  </si>
  <si>
    <t>1h 36m</t>
  </si>
  <si>
    <t>149h 53m</t>
  </si>
  <si>
    <t>8h</t>
  </si>
  <si>
    <t>11h 15m</t>
  </si>
  <si>
    <t>11h 45m</t>
  </si>
  <si>
    <t>8h 43m</t>
  </si>
  <si>
    <t>8h 20m</t>
  </si>
  <si>
    <t>86h 41m</t>
  </si>
  <si>
    <t>10h 20m</t>
  </si>
  <si>
    <t>6h 6m</t>
  </si>
  <si>
    <t>88h 32m</t>
  </si>
  <si>
    <t>103h 14m</t>
  </si>
  <si>
    <t>8h 24m</t>
  </si>
  <si>
    <t>11h 32m</t>
  </si>
  <si>
    <t>57m</t>
  </si>
  <si>
    <t>139h 30m</t>
  </si>
  <si>
    <t>16h 2m</t>
  </si>
  <si>
    <t>4h 8m</t>
  </si>
  <si>
    <t>5h 27m</t>
  </si>
  <si>
    <t>7h 9m</t>
  </si>
  <si>
    <t>884h 30m</t>
  </si>
  <si>
    <t>15h 45m</t>
  </si>
  <si>
    <t>15h 55m</t>
  </si>
  <si>
    <t>24h 10m</t>
  </si>
  <si>
    <t>21h 15m</t>
  </si>
  <si>
    <t>8h 55m</t>
  </si>
  <si>
    <t>11h 50m</t>
  </si>
  <si>
    <t>11h 40m</t>
  </si>
  <si>
    <t>39h 36m</t>
  </si>
  <si>
    <t>14h 21m</t>
  </si>
  <si>
    <t>18h 10m</t>
  </si>
  <si>
    <t>30h 13m</t>
  </si>
  <si>
    <t>8h 22m</t>
  </si>
  <si>
    <t>9h 16m</t>
  </si>
  <si>
    <t>33h 16m</t>
  </si>
  <si>
    <t>35h 28m</t>
  </si>
  <si>
    <t>15h 13m</t>
  </si>
  <si>
    <t>9h 35m</t>
  </si>
  <si>
    <t>19h 56m</t>
  </si>
  <si>
    <t>18h 31m</t>
  </si>
  <si>
    <t>10h 45m</t>
  </si>
  <si>
    <t>18h 53m</t>
  </si>
  <si>
    <t>9h 33m</t>
  </si>
  <si>
    <t>15h 17m</t>
  </si>
  <si>
    <t>23h 6m</t>
  </si>
  <si>
    <t>17h 40m</t>
  </si>
  <si>
    <t>9h 54m</t>
  </si>
  <si>
    <t>38h 26m</t>
  </si>
  <si>
    <t>34h 52m</t>
  </si>
  <si>
    <t>14h 44m</t>
  </si>
  <si>
    <t>18h 23m</t>
  </si>
  <si>
    <t>18h 41m</t>
  </si>
  <si>
    <t>28h 30m</t>
  </si>
  <si>
    <t>29h 1m</t>
  </si>
  <si>
    <t>14h 56m</t>
  </si>
  <si>
    <t>13h 11m</t>
  </si>
  <si>
    <t>13h 49m</t>
  </si>
  <si>
    <t>15h 54m</t>
  </si>
  <si>
    <t>20h 7m</t>
  </si>
  <si>
    <t>9h 55m</t>
  </si>
  <si>
    <t>13h 36m</t>
  </si>
  <si>
    <t>6h 38m</t>
  </si>
  <si>
    <t>13h 59m</t>
  </si>
  <si>
    <t>7h 29m</t>
  </si>
  <si>
    <t>16h 6m</t>
  </si>
  <si>
    <t>13h 20m</t>
  </si>
  <si>
    <t>4h 42m</t>
  </si>
  <si>
    <t>7h 13m</t>
  </si>
  <si>
    <t>13h 40m</t>
  </si>
  <si>
    <t>Sprint 5</t>
  </si>
  <si>
    <t>29.05.2024</t>
  </si>
  <si>
    <t>29.05.2024 10:20:00</t>
  </si>
  <si>
    <t>Externes Interface erstellt für die Verbindung</t>
  </si>
  <si>
    <t>SWTP Sprint 3 SWTP Sprint 4 SWTP Sprint 5</t>
  </si>
  <si>
    <t>02.06.2024</t>
  </si>
  <si>
    <t>02.06.2024 13:06:00</t>
  </si>
  <si>
    <t>03.06.2024</t>
  </si>
  <si>
    <t>03.06.2024 11:48:00</t>
  </si>
  <si>
    <t>Meeting #12 Mo 03.06 Zwischenpräsentation Probe</t>
  </si>
  <si>
    <t>SWTP Sprint 1 SWTP Sprint 2 SWTP Sprint 3 SWTP Sprint 4 SWTP Sprint 5</t>
  </si>
  <si>
    <t>04.06.2024</t>
  </si>
  <si>
    <t>04.06.2024 14:41:00</t>
  </si>
  <si>
    <t>Thread Lock Player Class anpassen</t>
  </si>
  <si>
    <t>04.06.2024 20:26:00</t>
  </si>
  <si>
    <t>Server Rework</t>
  </si>
  <si>
    <t>Suche wie man den RAM verbrauch reduziert</t>
  </si>
  <si>
    <t>05.06.2024</t>
  </si>
  <si>
    <t>05.06.2024 09:41:00</t>
  </si>
  <si>
    <t>05.06.2024 13:29:00</t>
  </si>
  <si>
    <t>09.06.2024</t>
  </si>
  <si>
    <t>09.06.2024 20:34:00</t>
  </si>
  <si>
    <t>Server rework</t>
  </si>
  <si>
    <t>SWTP Sprint 4 SWTP Sprint 5</t>
  </si>
  <si>
    <t>10.06.2024</t>
  </si>
  <si>
    <t>10.06.2024 11:44:00</t>
  </si>
  <si>
    <t>Meeting #13 Mo 10.06</t>
  </si>
  <si>
    <t>10.06.2024 19:51:00</t>
  </si>
  <si>
    <t>10.06.2024 23:36:00</t>
  </si>
  <si>
    <t>11.06.2024</t>
  </si>
  <si>
    <t>11.06.2024 08:43:00</t>
  </si>
  <si>
    <t>Pit Rework</t>
  </si>
  <si>
    <t>11.06.2024 14:48:00</t>
  </si>
  <si>
    <t>Arena Rework - Player vs Player</t>
  </si>
  <si>
    <t>30.05.2024</t>
  </si>
  <si>
    <t>30.05.2024 14:26:00</t>
  </si>
  <si>
    <t>Texte formulieren</t>
  </si>
  <si>
    <t>Projektfeutures Stichpunkte</t>
  </si>
  <si>
    <t>30.05.2024 20:43:00</t>
  </si>
  <si>
    <t>Frontend</t>
  </si>
  <si>
    <t>31.05.2024</t>
  </si>
  <si>
    <t>31.05.2024 00:05:00</t>
  </si>
  <si>
    <t>Frontend fertig</t>
  </si>
  <si>
    <t>31.05.2024 11:55:00</t>
  </si>
  <si>
    <t>Einüben</t>
  </si>
  <si>
    <t>1. Probe</t>
  </si>
  <si>
    <t>31.05.2024 16:15:00</t>
  </si>
  <si>
    <t>02.06.2024 16:15:00</t>
  </si>
  <si>
    <t>03.06.2024 11:25:00</t>
  </si>
  <si>
    <t>Generalprobe</t>
  </si>
  <si>
    <t>03.06.2024 16:50:00</t>
  </si>
  <si>
    <t>If-Time-Allows</t>
  </si>
  <si>
    <t>04.06.2024 10:45:00</t>
  </si>
  <si>
    <t>Prototyp Demo vorbereiten</t>
  </si>
  <si>
    <t>04.06.2024 23:03:00</t>
  </si>
  <si>
    <t>05.06.2024 14:48:00</t>
  </si>
  <si>
    <t>Go</t>
  </si>
  <si>
    <t>Ordnerstruktur aufsetzen, GitHub durchforschen</t>
  </si>
  <si>
    <t>SWTP Sprint 5</t>
  </si>
  <si>
    <t>06.06.2024</t>
  </si>
  <si>
    <t>06.06.2024 08:00:00</t>
  </si>
  <si>
    <t>Kammer - Meeting #06.06 (Zwischenpräsentation)</t>
  </si>
  <si>
    <t>09.06.2024 22:27:00</t>
  </si>
  <si>
    <t>GitHub Bsp Hinzufügen</t>
  </si>
  <si>
    <t>10.06.2024 11:32:00</t>
  </si>
  <si>
    <t>11.06.2024 14:32:00</t>
  </si>
  <si>
    <t>11.06.2024 14:49:00</t>
  </si>
  <si>
    <t>Dame</t>
  </si>
  <si>
    <t>Ordnerstruktur</t>
  </si>
  <si>
    <t>11.06.2024 15:55:00</t>
  </si>
  <si>
    <t>Spiele-Implementierung (GitHub)</t>
  </si>
  <si>
    <t>change imports</t>
  </si>
  <si>
    <t>29.05.2024 09:30:00</t>
  </si>
  <si>
    <t>Verknüpfen von Vue mit Bootstrap</t>
  </si>
  <si>
    <t>Bootstrap und Vue mit einander kombinieren um mit Beiden zusammen arbeiten zu können</t>
  </si>
  <si>
    <t>SWTP Sprint 2 SWTP Sprint 3 SWTP Sprint 4 SWTP Sprint 5</t>
  </si>
  <si>
    <t>29.05.2024 09:40:00</t>
  </si>
  <si>
    <t>Verknüpfung von Vue mit CSS</t>
  </si>
  <si>
    <t>recherche wie man Vue und Css am besten einbindet</t>
  </si>
  <si>
    <t>29.05.2024 10:36:00</t>
  </si>
  <si>
    <t>einbindung von Vue und Css</t>
  </si>
  <si>
    <t>29.05.2024 20:00:00</t>
  </si>
  <si>
    <t>Startseite überarbeiten</t>
  </si>
  <si>
    <t>Für die Startseite ein Grundgerüst erstellt um nach und nach die vorhandenen Funktionen einzubinden</t>
  </si>
  <si>
    <t>30.05.2024 15:40:00</t>
  </si>
  <si>
    <t>Ein Problem mit der Startseite beheben.
Die Startseite nimmt über 100% des Fensters ein und es ist daher nicht alles darauf zu erkennen</t>
  </si>
  <si>
    <t>30.05.2024 21:00:00</t>
  </si>
  <si>
    <t xml:space="preserve">Mockups von der Spielseite für die Zwischenpräsentation erstellen </t>
  </si>
  <si>
    <t>02.06.2024 15:30:00</t>
  </si>
  <si>
    <t>03.06.2024 01:15:00</t>
  </si>
  <si>
    <t>03.06.2024 10:20:00</t>
  </si>
  <si>
    <t>03.06.2024 11:47:00</t>
  </si>
  <si>
    <t>03.06.2024 14:19:00</t>
  </si>
  <si>
    <t>03.06.2024 17:29:00</t>
  </si>
  <si>
    <t>03.06.2024 19:00:00</t>
  </si>
  <si>
    <t>05.06.2024 13:13:00</t>
  </si>
  <si>
    <t>05.06.2024 21:25:00</t>
  </si>
  <si>
    <t>05.06.2024 21:58:00</t>
  </si>
  <si>
    <t>05.06.2024 22:53:00</t>
  </si>
  <si>
    <t>29.05.2024 09:43:00</t>
  </si>
  <si>
    <t>Versuch Frontend mit bestehendem Stylings zu verbinden</t>
  </si>
  <si>
    <t>29.05.2024 13:07:00</t>
  </si>
  <si>
    <t>Rechere Vue best Practices mit externem Styling</t>
  </si>
  <si>
    <t>30.05.2024 18:00:00</t>
  </si>
  <si>
    <t>31.05.2024 12:00:00</t>
  </si>
  <si>
    <t>03.06.2024 11:30:00</t>
  </si>
  <si>
    <t>03.06.2024 13:00:00</t>
  </si>
  <si>
    <t>Mergen vom Frontend Skelet mit Design</t>
  </si>
  <si>
    <t>27.05.2024 16:00:00</t>
  </si>
  <si>
    <t>Diagramm über unsere Docker Architektur erstellen</t>
  </si>
  <si>
    <t>31.05.2024 09:00:00</t>
  </si>
  <si>
    <t>Folien und Diagramme für Zwischenpräsi</t>
  </si>
  <si>
    <t>29.05.2024 06:14:00</t>
  </si>
  <si>
    <t>28.05.24</t>
  </si>
  <si>
    <t>29.05.2024 09:46:00</t>
  </si>
  <si>
    <t>Frontend Meeting 29.05.24</t>
  </si>
  <si>
    <t>31.05.2024 12:12:00</t>
  </si>
  <si>
    <t>03.06.2024 11:46:00</t>
  </si>
  <si>
    <t>04.06.2024 19:45:00</t>
  </si>
  <si>
    <t>05.06.2024 12:18:00</t>
  </si>
  <si>
    <t>Component Communication</t>
  </si>
  <si>
    <t>05.06.2024 16:16:00</t>
  </si>
  <si>
    <t>Component Communication pt.2</t>
  </si>
  <si>
    <t>07.06.2024</t>
  </si>
  <si>
    <t>07.06.2024 12:29:00</t>
  </si>
  <si>
    <t>07.06.2024 14:06:00</t>
  </si>
  <si>
    <t>07.06.2024 14:50:00</t>
  </si>
  <si>
    <t>Deep Diving in Components</t>
  </si>
  <si>
    <t>11.06.2024 09:36:00</t>
  </si>
  <si>
    <t>11.06.2024 14:33:00</t>
  </si>
  <si>
    <t>Übungsprojekt: The Learning  Resources App</t>
  </si>
  <si>
    <t>11.06.2024 18:24:00</t>
  </si>
  <si>
    <t>11.06.2024 18:51:00</t>
  </si>
  <si>
    <t>KAN-234</t>
  </si>
  <si>
    <t>KAN-243</t>
  </si>
  <si>
    <t>KAN-242</t>
  </si>
  <si>
    <t>KAN-208</t>
  </si>
  <si>
    <t>KAN-233</t>
  </si>
  <si>
    <t>KAN-230</t>
  </si>
  <si>
    <t>KAN-248</t>
  </si>
  <si>
    <t>KAN-249</t>
  </si>
  <si>
    <t>KAN-236</t>
  </si>
  <si>
    <t>KAN-238</t>
  </si>
  <si>
    <t>KAN-224</t>
  </si>
  <si>
    <t>KAN-235</t>
  </si>
  <si>
    <t>KAN-223</t>
  </si>
  <si>
    <t>KAN-226</t>
  </si>
  <si>
    <t>KAN-221</t>
  </si>
  <si>
    <t>KAN-225</t>
  </si>
  <si>
    <t>KAN-246</t>
  </si>
  <si>
    <t>KAN-240</t>
  </si>
  <si>
    <t>KAN-237</t>
  </si>
  <si>
    <t>KAN-218</t>
  </si>
  <si>
    <t>KAN-229</t>
  </si>
  <si>
    <t>KAN-219</t>
  </si>
  <si>
    <t>KAN-222</t>
  </si>
  <si>
    <t>KAN-220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</si>
</sst>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3" borderId="0" xfId="0" applyNumberFormat="1" applyFill="1"/>
    <xf numFmtId="2" fontId="0" fillId="0" borderId="0" xfId="0" applyNumberFormat="1"/>
    <xf numFmtId="14" fontId="0" fillId="3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CE9"/>
  <sheetViews>
    <sheetView workbookViewId="0">
      <selection activeCell="B14" sqref="B14"/>
    </sheetView>
  </sheetViews>
  <sheetFormatPr baseColWidth="10" defaultColWidth="19.3984375" defaultRowHeight="15.6" x14ac:dyDescent="0.3"/>
  <cols>
    <col min="1" max="1" width="19.8984375" style="1" customWidth="1"/>
    <col min="2" max="2" width="19.5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83" s="7" customFormat="1" x14ac:dyDescent="0.3">
      <c r="A1" s="7" t="s">
        <v>0</v>
      </c>
      <c r="B1" s="7" t="s">
        <v>1</v>
      </c>
      <c r="C1" s="7" t="s">
        <v>869</v>
      </c>
      <c r="D1" s="7" t="s">
        <v>870</v>
      </c>
      <c r="E1" s="7" t="s">
        <v>871</v>
      </c>
      <c r="F1" s="7" t="s">
        <v>872</v>
      </c>
      <c r="G1" s="7" t="s">
        <v>873</v>
      </c>
      <c r="H1" s="7" t="s">
        <v>874</v>
      </c>
      <c r="I1" s="7" t="s">
        <v>875</v>
      </c>
      <c r="J1" s="7" t="s">
        <v>876</v>
      </c>
      <c r="K1" s="7" t="s">
        <v>877</v>
      </c>
      <c r="L1" s="7" t="s">
        <v>878</v>
      </c>
      <c r="M1" s="7" t="s">
        <v>879</v>
      </c>
      <c r="N1" s="7" t="s">
        <v>880</v>
      </c>
      <c r="O1" s="7" t="s">
        <v>881</v>
      </c>
      <c r="P1" s="7" t="s">
        <v>882</v>
      </c>
      <c r="Q1" s="7" t="s">
        <v>883</v>
      </c>
      <c r="R1" s="7" t="s">
        <v>884</v>
      </c>
      <c r="S1" s="7" t="s">
        <v>885</v>
      </c>
      <c r="T1" s="7" t="s">
        <v>886</v>
      </c>
      <c r="U1" s="7" t="s">
        <v>887</v>
      </c>
      <c r="V1" s="7" t="s">
        <v>888</v>
      </c>
      <c r="W1" s="7" t="s">
        <v>889</v>
      </c>
      <c r="X1" s="7" t="s">
        <v>890</v>
      </c>
      <c r="Y1" s="7" t="s">
        <v>891</v>
      </c>
      <c r="Z1" s="7" t="s">
        <v>892</v>
      </c>
      <c r="AA1" s="7" t="s">
        <v>893</v>
      </c>
      <c r="AB1" s="7" t="s">
        <v>894</v>
      </c>
      <c r="AC1" s="7" t="s">
        <v>895</v>
      </c>
      <c r="AD1" s="7" t="s">
        <v>896</v>
      </c>
      <c r="AE1" s="7" t="s">
        <v>897</v>
      </c>
      <c r="AF1" s="7" t="s">
        <v>898</v>
      </c>
      <c r="AG1" s="7" t="s">
        <v>899</v>
      </c>
      <c r="AH1" s="7" t="s">
        <v>900</v>
      </c>
      <c r="AI1" s="7" t="s">
        <v>901</v>
      </c>
      <c r="AJ1" s="7" t="s">
        <v>902</v>
      </c>
      <c r="AK1" s="7" t="s">
        <v>903</v>
      </c>
      <c r="AL1" s="7" t="s">
        <v>904</v>
      </c>
      <c r="AM1" s="7" t="s">
        <v>905</v>
      </c>
      <c r="AN1" s="7" t="s">
        <v>906</v>
      </c>
      <c r="AO1" s="7" t="s">
        <v>907</v>
      </c>
      <c r="AP1" s="7" t="s">
        <v>908</v>
      </c>
      <c r="AQ1" s="7" t="s">
        <v>909</v>
      </c>
      <c r="AR1" s="7" t="s">
        <v>910</v>
      </c>
      <c r="AS1" s="7" t="s">
        <v>911</v>
      </c>
      <c r="AT1" s="7" t="s">
        <v>912</v>
      </c>
      <c r="AU1" s="7" t="s">
        <v>913</v>
      </c>
      <c r="AV1" s="7" t="s">
        <v>914</v>
      </c>
      <c r="AW1" s="7" t="s">
        <v>915</v>
      </c>
      <c r="AX1" s="7" t="s">
        <v>916</v>
      </c>
      <c r="AY1" s="7" t="s">
        <v>917</v>
      </c>
      <c r="AZ1" s="7" t="s">
        <v>918</v>
      </c>
      <c r="BA1" s="7" t="s">
        <v>919</v>
      </c>
      <c r="BB1" s="7" t="s">
        <v>1237</v>
      </c>
      <c r="BC1" s="7" t="s">
        <v>1238</v>
      </c>
      <c r="BD1" s="7" t="s">
        <v>1239</v>
      </c>
      <c r="BE1" s="7" t="s">
        <v>1240</v>
      </c>
      <c r="BF1" s="7" t="s">
        <v>1241</v>
      </c>
      <c r="BG1" s="7" t="s">
        <v>1242</v>
      </c>
      <c r="BH1" s="7" t="s">
        <v>1243</v>
      </c>
      <c r="BI1" s="7" t="s">
        <v>1244</v>
      </c>
      <c r="BJ1" s="7" t="s">
        <v>1245</v>
      </c>
      <c r="BK1" s="7" t="s">
        <v>1246</v>
      </c>
      <c r="BL1" s="7" t="s">
        <v>1247</v>
      </c>
      <c r="BM1" s="7" t="s">
        <v>1248</v>
      </c>
      <c r="BN1" s="7" t="s">
        <v>1249</v>
      </c>
      <c r="BO1" s="7" t="s">
        <v>1250</v>
      </c>
      <c r="BP1" s="7" t="s">
        <v>1251</v>
      </c>
      <c r="BQ1" s="7" t="s">
        <v>1252</v>
      </c>
      <c r="BR1" s="7" t="s">
        <v>1253</v>
      </c>
      <c r="BS1" s="7" t="s">
        <v>1254</v>
      </c>
      <c r="BT1" s="7" t="s">
        <v>1255</v>
      </c>
      <c r="BU1" s="7" t="s">
        <v>1256</v>
      </c>
      <c r="BV1" s="7" t="s">
        <v>1257</v>
      </c>
      <c r="BW1" s="7" t="s">
        <v>1258</v>
      </c>
      <c r="BX1" s="7" t="s">
        <v>1259</v>
      </c>
      <c r="BY1" s="7" t="s">
        <v>1260</v>
      </c>
      <c r="BZ1" s="7" t="s">
        <v>1261</v>
      </c>
      <c r="CA1" s="7" t="s">
        <v>1262</v>
      </c>
      <c r="CB1" s="7" t="s">
        <v>1263</v>
      </c>
      <c r="CC1" s="7" t="s">
        <v>1264</v>
      </c>
      <c r="CD1" s="7" t="s">
        <v>1265</v>
      </c>
      <c r="CE1" s="7" t="s">
        <v>1266</v>
      </c>
    </row>
    <row r="2" spans="1:83" x14ac:dyDescent="0.3">
      <c r="A2" s="1" t="s">
        <v>553</v>
      </c>
      <c r="B2" s="7" t="s">
        <v>1267</v>
      </c>
      <c r="C2" t="s">
        <v>2</v>
      </c>
      <c r="D2" t="s">
        <v>920</v>
      </c>
      <c r="E2" t="s">
        <v>921</v>
      </c>
      <c r="F2" t="s">
        <v>922</v>
      </c>
      <c r="G2" t="s">
        <v>923</v>
      </c>
      <c r="H2" t="s">
        <v>920</v>
      </c>
      <c r="I2" t="s">
        <v>924</v>
      </c>
      <c r="J2" t="s">
        <v>925</v>
      </c>
      <c r="K2" t="s">
        <v>926</v>
      </c>
      <c r="L2" t="s">
        <v>927</v>
      </c>
      <c r="M2" t="s">
        <v>928</v>
      </c>
      <c r="N2" t="s">
        <v>929</v>
      </c>
      <c r="O2" t="s">
        <v>930</v>
      </c>
      <c r="P2" t="s">
        <v>920</v>
      </c>
      <c r="Q2" t="s">
        <v>931</v>
      </c>
      <c r="R2" t="s">
        <v>932</v>
      </c>
      <c r="S2" t="s">
        <v>933</v>
      </c>
      <c r="T2" t="s">
        <v>934</v>
      </c>
      <c r="U2" t="s">
        <v>935</v>
      </c>
      <c r="V2" t="s">
        <v>936</v>
      </c>
      <c r="W2" t="s">
        <v>920</v>
      </c>
      <c r="X2" t="s">
        <v>937</v>
      </c>
      <c r="Y2" t="s">
        <v>938</v>
      </c>
      <c r="Z2" t="s">
        <v>939</v>
      </c>
      <c r="AA2" t="s">
        <v>920</v>
      </c>
      <c r="AB2" t="s">
        <v>940</v>
      </c>
      <c r="AC2" t="s">
        <v>941</v>
      </c>
      <c r="AD2" t="s">
        <v>942</v>
      </c>
      <c r="AE2" t="s">
        <v>920</v>
      </c>
      <c r="AF2" t="s">
        <v>943</v>
      </c>
      <c r="AG2" t="s">
        <v>7</v>
      </c>
      <c r="AH2" t="s">
        <v>920</v>
      </c>
      <c r="AI2" t="s">
        <v>1268</v>
      </c>
      <c r="AJ2" t="s">
        <v>1016</v>
      </c>
      <c r="AK2" t="s">
        <v>920</v>
      </c>
      <c r="AL2" t="s">
        <v>1269</v>
      </c>
      <c r="AM2" t="s">
        <v>944</v>
      </c>
      <c r="AN2" t="s">
        <v>945</v>
      </c>
      <c r="AO2" t="s">
        <v>946</v>
      </c>
      <c r="AP2" t="s">
        <v>947</v>
      </c>
      <c r="AQ2" t="s">
        <v>948</v>
      </c>
      <c r="AR2" t="s">
        <v>971</v>
      </c>
      <c r="AS2" t="s">
        <v>1270</v>
      </c>
      <c r="AT2" t="s">
        <v>1017</v>
      </c>
      <c r="AU2" t="s">
        <v>1018</v>
      </c>
      <c r="AV2" t="s">
        <v>1019</v>
      </c>
      <c r="AW2" t="s">
        <v>1020</v>
      </c>
      <c r="AX2" t="s">
        <v>1021</v>
      </c>
      <c r="AY2" t="s">
        <v>557</v>
      </c>
      <c r="AZ2" t="s">
        <v>920</v>
      </c>
      <c r="BA2" t="s">
        <v>920</v>
      </c>
      <c r="BB2" t="s">
        <v>920</v>
      </c>
      <c r="BC2" t="s">
        <v>953</v>
      </c>
      <c r="BD2" t="s">
        <v>1021</v>
      </c>
      <c r="BE2" t="s">
        <v>1271</v>
      </c>
      <c r="BF2" t="s">
        <v>1272</v>
      </c>
      <c r="BG2" t="s">
        <v>920</v>
      </c>
      <c r="BH2" t="s">
        <v>920</v>
      </c>
      <c r="BI2" t="s">
        <v>920</v>
      </c>
      <c r="BJ2" t="s">
        <v>1273</v>
      </c>
      <c r="BK2" t="s">
        <v>950</v>
      </c>
      <c r="BL2" t="s">
        <v>950</v>
      </c>
      <c r="BM2" t="s">
        <v>920</v>
      </c>
      <c r="BN2" t="s">
        <v>920</v>
      </c>
      <c r="BO2" t="s">
        <v>920</v>
      </c>
      <c r="BP2" t="s">
        <v>920</v>
      </c>
      <c r="BQ2" t="s">
        <v>920</v>
      </c>
      <c r="BR2" t="s">
        <v>920</v>
      </c>
      <c r="BS2" t="s">
        <v>920</v>
      </c>
      <c r="BT2" t="s">
        <v>920</v>
      </c>
      <c r="BU2" t="s">
        <v>920</v>
      </c>
      <c r="BV2" t="s">
        <v>920</v>
      </c>
      <c r="BW2" t="s">
        <v>920</v>
      </c>
      <c r="BX2" t="s">
        <v>920</v>
      </c>
      <c r="BY2" t="s">
        <v>920</v>
      </c>
      <c r="BZ2" t="s">
        <v>920</v>
      </c>
      <c r="CA2" t="s">
        <v>920</v>
      </c>
      <c r="CB2" t="s">
        <v>920</v>
      </c>
      <c r="CC2" t="s">
        <v>920</v>
      </c>
      <c r="CD2" t="s">
        <v>920</v>
      </c>
      <c r="CE2" t="s">
        <v>920</v>
      </c>
    </row>
    <row r="3" spans="1:83" x14ac:dyDescent="0.3">
      <c r="A3" s="1" t="s">
        <v>842</v>
      </c>
      <c r="B3" s="7" t="s">
        <v>1274</v>
      </c>
      <c r="C3" t="s">
        <v>2</v>
      </c>
      <c r="D3" t="s">
        <v>920</v>
      </c>
      <c r="E3" t="s">
        <v>949</v>
      </c>
      <c r="F3" t="s">
        <v>950</v>
      </c>
      <c r="G3" t="s">
        <v>951</v>
      </c>
      <c r="H3" t="s">
        <v>920</v>
      </c>
      <c r="I3" t="s">
        <v>920</v>
      </c>
      <c r="J3" t="s">
        <v>952</v>
      </c>
      <c r="K3" t="s">
        <v>920</v>
      </c>
      <c r="L3" t="s">
        <v>953</v>
      </c>
      <c r="M3" t="s">
        <v>920</v>
      </c>
      <c r="N3" t="s">
        <v>929</v>
      </c>
      <c r="O3" t="s">
        <v>954</v>
      </c>
      <c r="P3" t="s">
        <v>955</v>
      </c>
      <c r="Q3" t="s">
        <v>956</v>
      </c>
      <c r="R3" t="s">
        <v>957</v>
      </c>
      <c r="S3" t="s">
        <v>958</v>
      </c>
      <c r="T3" t="s">
        <v>959</v>
      </c>
      <c r="U3" t="s">
        <v>960</v>
      </c>
      <c r="V3" t="s">
        <v>961</v>
      </c>
      <c r="W3" t="s">
        <v>962</v>
      </c>
      <c r="X3" t="s">
        <v>963</v>
      </c>
      <c r="Y3" t="s">
        <v>964</v>
      </c>
      <c r="Z3" t="s">
        <v>920</v>
      </c>
      <c r="AA3" t="s">
        <v>12</v>
      </c>
      <c r="AB3" t="s">
        <v>965</v>
      </c>
      <c r="AC3" t="s">
        <v>966</v>
      </c>
      <c r="AD3" t="s">
        <v>920</v>
      </c>
      <c r="AE3" t="s">
        <v>920</v>
      </c>
      <c r="AF3" t="s">
        <v>929</v>
      </c>
      <c r="AG3" t="s">
        <v>967</v>
      </c>
      <c r="AH3" t="s">
        <v>968</v>
      </c>
      <c r="AI3" t="s">
        <v>969</v>
      </c>
      <c r="AJ3" t="s">
        <v>970</v>
      </c>
      <c r="AK3" t="s">
        <v>943</v>
      </c>
      <c r="AL3" t="s">
        <v>971</v>
      </c>
      <c r="AM3" t="s">
        <v>928</v>
      </c>
      <c r="AN3" t="s">
        <v>920</v>
      </c>
      <c r="AO3" t="s">
        <v>972</v>
      </c>
      <c r="AP3" t="s">
        <v>973</v>
      </c>
      <c r="AQ3" t="s">
        <v>974</v>
      </c>
      <c r="AR3" t="s">
        <v>1022</v>
      </c>
      <c r="AS3" t="s">
        <v>1023</v>
      </c>
      <c r="AT3" t="s">
        <v>1024</v>
      </c>
      <c r="AU3" t="s">
        <v>1025</v>
      </c>
      <c r="AV3" t="s">
        <v>958</v>
      </c>
      <c r="AW3" t="s">
        <v>954</v>
      </c>
      <c r="AX3" t="s">
        <v>920</v>
      </c>
      <c r="AY3" t="s">
        <v>920</v>
      </c>
      <c r="AZ3" t="s">
        <v>964</v>
      </c>
      <c r="BA3" t="s">
        <v>1275</v>
      </c>
      <c r="BB3" t="s">
        <v>920</v>
      </c>
      <c r="BC3" t="s">
        <v>1276</v>
      </c>
      <c r="BD3" t="s">
        <v>1277</v>
      </c>
      <c r="BE3" t="s">
        <v>1278</v>
      </c>
      <c r="BF3" t="s">
        <v>1279</v>
      </c>
      <c r="BG3" t="s">
        <v>6</v>
      </c>
      <c r="BH3" t="s">
        <v>920</v>
      </c>
      <c r="BI3" t="s">
        <v>920</v>
      </c>
      <c r="BJ3" t="s">
        <v>1280</v>
      </c>
      <c r="BK3" t="s">
        <v>1281</v>
      </c>
      <c r="BL3" t="s">
        <v>1282</v>
      </c>
      <c r="BM3" t="s">
        <v>920</v>
      </c>
      <c r="BN3" t="s">
        <v>920</v>
      </c>
      <c r="BO3" t="s">
        <v>920</v>
      </c>
      <c r="BP3" t="s">
        <v>920</v>
      </c>
      <c r="BQ3" t="s">
        <v>920</v>
      </c>
      <c r="BR3" t="s">
        <v>920</v>
      </c>
      <c r="BS3" t="s">
        <v>920</v>
      </c>
      <c r="BT3" t="s">
        <v>920</v>
      </c>
      <c r="BU3" t="s">
        <v>920</v>
      </c>
      <c r="BV3" t="s">
        <v>920</v>
      </c>
      <c r="BW3" t="s">
        <v>920</v>
      </c>
      <c r="BX3" t="s">
        <v>920</v>
      </c>
      <c r="BY3" t="s">
        <v>920</v>
      </c>
      <c r="BZ3" t="s">
        <v>920</v>
      </c>
      <c r="CA3" t="s">
        <v>920</v>
      </c>
      <c r="CB3" t="s">
        <v>920</v>
      </c>
      <c r="CC3" t="s">
        <v>920</v>
      </c>
      <c r="CD3" t="s">
        <v>920</v>
      </c>
      <c r="CE3" t="s">
        <v>920</v>
      </c>
    </row>
    <row r="4" spans="1:83" x14ac:dyDescent="0.3">
      <c r="A4" s="1" t="s">
        <v>3</v>
      </c>
      <c r="B4" s="7" t="s">
        <v>1283</v>
      </c>
      <c r="C4" t="s">
        <v>2</v>
      </c>
      <c r="D4" t="s">
        <v>920</v>
      </c>
      <c r="E4" t="s">
        <v>920</v>
      </c>
      <c r="F4" t="s">
        <v>975</v>
      </c>
      <c r="G4" t="s">
        <v>1284</v>
      </c>
      <c r="H4" t="s">
        <v>920</v>
      </c>
      <c r="I4" t="s">
        <v>920</v>
      </c>
      <c r="J4" t="s">
        <v>925</v>
      </c>
      <c r="K4" t="s">
        <v>920</v>
      </c>
      <c r="L4" t="s">
        <v>920</v>
      </c>
      <c r="M4" t="s">
        <v>976</v>
      </c>
      <c r="N4" t="s">
        <v>953</v>
      </c>
      <c r="O4" t="s">
        <v>920</v>
      </c>
      <c r="P4" t="s">
        <v>977</v>
      </c>
      <c r="Q4" t="s">
        <v>978</v>
      </c>
      <c r="R4" t="s">
        <v>920</v>
      </c>
      <c r="S4" t="s">
        <v>979</v>
      </c>
      <c r="T4" t="s">
        <v>980</v>
      </c>
      <c r="U4" t="s">
        <v>1285</v>
      </c>
      <c r="V4" t="s">
        <v>930</v>
      </c>
      <c r="W4" t="s">
        <v>921</v>
      </c>
      <c r="X4" t="s">
        <v>976</v>
      </c>
      <c r="Y4" t="s">
        <v>1286</v>
      </c>
      <c r="Z4" t="s">
        <v>981</v>
      </c>
      <c r="AA4" t="s">
        <v>920</v>
      </c>
      <c r="AB4" t="s">
        <v>929</v>
      </c>
      <c r="AC4" t="s">
        <v>920</v>
      </c>
      <c r="AD4" t="s">
        <v>920</v>
      </c>
      <c r="AE4" t="s">
        <v>920</v>
      </c>
      <c r="AF4" t="s">
        <v>1287</v>
      </c>
      <c r="AG4" t="s">
        <v>7</v>
      </c>
      <c r="AH4" t="s">
        <v>535</v>
      </c>
      <c r="AI4" t="s">
        <v>554</v>
      </c>
      <c r="AJ4" t="s">
        <v>1288</v>
      </c>
      <c r="AK4" t="s">
        <v>920</v>
      </c>
      <c r="AL4" t="s">
        <v>7</v>
      </c>
      <c r="AM4" t="s">
        <v>534</v>
      </c>
      <c r="AN4" t="s">
        <v>949</v>
      </c>
      <c r="AO4" t="s">
        <v>982</v>
      </c>
      <c r="AP4" t="s">
        <v>1026</v>
      </c>
      <c r="AQ4" t="s">
        <v>1284</v>
      </c>
      <c r="AR4" t="s">
        <v>1027</v>
      </c>
      <c r="AS4" t="s">
        <v>920</v>
      </c>
      <c r="AT4" t="s">
        <v>920</v>
      </c>
      <c r="AU4" t="s">
        <v>920</v>
      </c>
      <c r="AV4" t="s">
        <v>920</v>
      </c>
      <c r="AW4" t="s">
        <v>920</v>
      </c>
      <c r="AX4" t="s">
        <v>920</v>
      </c>
      <c r="AY4" t="s">
        <v>920</v>
      </c>
      <c r="AZ4" t="s">
        <v>920</v>
      </c>
      <c r="BA4" t="s">
        <v>920</v>
      </c>
      <c r="BB4" t="s">
        <v>920</v>
      </c>
      <c r="BC4" t="s">
        <v>920</v>
      </c>
      <c r="BD4" t="s">
        <v>920</v>
      </c>
      <c r="BE4" t="s">
        <v>920</v>
      </c>
      <c r="BF4" t="s">
        <v>920</v>
      </c>
      <c r="BG4" t="s">
        <v>920</v>
      </c>
      <c r="BH4" t="s">
        <v>920</v>
      </c>
      <c r="BI4" t="s">
        <v>920</v>
      </c>
      <c r="BJ4" t="s">
        <v>920</v>
      </c>
      <c r="BK4" t="s">
        <v>920</v>
      </c>
      <c r="BL4" t="s">
        <v>920</v>
      </c>
      <c r="BM4" t="s">
        <v>920</v>
      </c>
      <c r="BN4" t="s">
        <v>920</v>
      </c>
      <c r="BO4" t="s">
        <v>920</v>
      </c>
      <c r="BP4" t="s">
        <v>920</v>
      </c>
      <c r="BQ4" t="s">
        <v>920</v>
      </c>
      <c r="BR4" t="s">
        <v>920</v>
      </c>
      <c r="BS4" t="s">
        <v>920</v>
      </c>
      <c r="BT4" t="s">
        <v>920</v>
      </c>
      <c r="BU4" t="s">
        <v>920</v>
      </c>
      <c r="BV4" t="s">
        <v>920</v>
      </c>
      <c r="BW4" t="s">
        <v>920</v>
      </c>
      <c r="BX4" t="s">
        <v>920</v>
      </c>
      <c r="BY4" t="s">
        <v>920</v>
      </c>
      <c r="BZ4" t="s">
        <v>920</v>
      </c>
      <c r="CA4" t="s">
        <v>920</v>
      </c>
      <c r="CB4" t="s">
        <v>920</v>
      </c>
      <c r="CC4" t="s">
        <v>920</v>
      </c>
      <c r="CD4" t="s">
        <v>920</v>
      </c>
      <c r="CE4" t="s">
        <v>920</v>
      </c>
    </row>
    <row r="5" spans="1:83" x14ac:dyDescent="0.3">
      <c r="A5" s="1" t="s">
        <v>4</v>
      </c>
      <c r="B5" s="7" t="s">
        <v>1289</v>
      </c>
      <c r="C5" t="s">
        <v>983</v>
      </c>
      <c r="D5" t="s">
        <v>984</v>
      </c>
      <c r="E5" t="s">
        <v>920</v>
      </c>
      <c r="F5" t="s">
        <v>920</v>
      </c>
      <c r="G5" t="s">
        <v>985</v>
      </c>
      <c r="H5" t="s">
        <v>986</v>
      </c>
      <c r="I5" t="s">
        <v>920</v>
      </c>
      <c r="J5" t="s">
        <v>987</v>
      </c>
      <c r="K5" t="s">
        <v>976</v>
      </c>
      <c r="L5" t="s">
        <v>920</v>
      </c>
      <c r="M5" t="s">
        <v>920</v>
      </c>
      <c r="N5" t="s">
        <v>920</v>
      </c>
      <c r="O5" t="s">
        <v>988</v>
      </c>
      <c r="P5" t="s">
        <v>920</v>
      </c>
      <c r="Q5" t="s">
        <v>989</v>
      </c>
      <c r="R5" t="s">
        <v>988</v>
      </c>
      <c r="S5" t="s">
        <v>990</v>
      </c>
      <c r="T5" t="s">
        <v>988</v>
      </c>
      <c r="U5" t="s">
        <v>988</v>
      </c>
      <c r="V5" t="s">
        <v>920</v>
      </c>
      <c r="W5" t="s">
        <v>7</v>
      </c>
      <c r="X5" t="s">
        <v>991</v>
      </c>
      <c r="Y5" t="s">
        <v>992</v>
      </c>
      <c r="Z5" t="s">
        <v>977</v>
      </c>
      <c r="AA5" t="s">
        <v>993</v>
      </c>
      <c r="AB5" t="s">
        <v>994</v>
      </c>
      <c r="AC5" t="s">
        <v>995</v>
      </c>
      <c r="AD5" t="s">
        <v>920</v>
      </c>
      <c r="AE5" t="s">
        <v>920</v>
      </c>
      <c r="AF5" t="s">
        <v>920</v>
      </c>
      <c r="AG5" t="s">
        <v>920</v>
      </c>
      <c r="AH5" t="s">
        <v>920</v>
      </c>
      <c r="AI5" t="s">
        <v>555</v>
      </c>
      <c r="AJ5" t="s">
        <v>920</v>
      </c>
      <c r="AK5" t="s">
        <v>920</v>
      </c>
      <c r="AL5" t="s">
        <v>2</v>
      </c>
      <c r="AM5" t="s">
        <v>920</v>
      </c>
      <c r="AN5" t="s">
        <v>920</v>
      </c>
      <c r="AO5" t="s">
        <v>920</v>
      </c>
      <c r="AP5" t="s">
        <v>996</v>
      </c>
      <c r="AQ5" t="s">
        <v>928</v>
      </c>
      <c r="AR5" t="s">
        <v>920</v>
      </c>
      <c r="AS5" t="s">
        <v>1028</v>
      </c>
      <c r="AT5" t="s">
        <v>920</v>
      </c>
      <c r="AU5" t="s">
        <v>920</v>
      </c>
      <c r="AV5" t="s">
        <v>920</v>
      </c>
      <c r="AW5" t="s">
        <v>920</v>
      </c>
      <c r="AX5" t="s">
        <v>1029</v>
      </c>
      <c r="AY5" t="s">
        <v>1290</v>
      </c>
      <c r="AZ5" t="s">
        <v>979</v>
      </c>
      <c r="BA5" t="s">
        <v>920</v>
      </c>
      <c r="BB5" t="s">
        <v>920</v>
      </c>
      <c r="BC5" t="s">
        <v>925</v>
      </c>
      <c r="BD5" t="s">
        <v>1022</v>
      </c>
      <c r="BE5" t="s">
        <v>920</v>
      </c>
      <c r="BF5" t="s">
        <v>1291</v>
      </c>
      <c r="BG5" t="s">
        <v>920</v>
      </c>
      <c r="BH5" t="s">
        <v>920</v>
      </c>
      <c r="BI5" t="s">
        <v>920</v>
      </c>
      <c r="BJ5" t="s">
        <v>920</v>
      </c>
      <c r="BK5" t="s">
        <v>920</v>
      </c>
      <c r="BL5" t="s">
        <v>920</v>
      </c>
      <c r="BM5" t="s">
        <v>920</v>
      </c>
      <c r="BN5" t="s">
        <v>920</v>
      </c>
      <c r="BO5" t="s">
        <v>920</v>
      </c>
      <c r="BP5" t="s">
        <v>920</v>
      </c>
      <c r="BQ5" t="s">
        <v>920</v>
      </c>
      <c r="BR5" t="s">
        <v>920</v>
      </c>
      <c r="BS5" t="s">
        <v>920</v>
      </c>
      <c r="BT5" t="s">
        <v>920</v>
      </c>
      <c r="BU5" t="s">
        <v>920</v>
      </c>
      <c r="BV5" t="s">
        <v>920</v>
      </c>
      <c r="BW5" t="s">
        <v>920</v>
      </c>
      <c r="BX5" t="s">
        <v>920</v>
      </c>
      <c r="BY5" t="s">
        <v>920</v>
      </c>
      <c r="BZ5" t="s">
        <v>920</v>
      </c>
      <c r="CA5" t="s">
        <v>920</v>
      </c>
      <c r="CB5" t="s">
        <v>920</v>
      </c>
      <c r="CC5" t="s">
        <v>920</v>
      </c>
      <c r="CD5" t="s">
        <v>920</v>
      </c>
      <c r="CE5" t="s">
        <v>920</v>
      </c>
    </row>
    <row r="6" spans="1:83" x14ac:dyDescent="0.3">
      <c r="A6" s="1" t="s">
        <v>5</v>
      </c>
      <c r="B6" s="7" t="s">
        <v>1292</v>
      </c>
      <c r="C6" t="s">
        <v>2</v>
      </c>
      <c r="D6" t="s">
        <v>920</v>
      </c>
      <c r="E6" t="s">
        <v>920</v>
      </c>
      <c r="F6" t="s">
        <v>920</v>
      </c>
      <c r="G6" t="s">
        <v>988</v>
      </c>
      <c r="H6" t="s">
        <v>920</v>
      </c>
      <c r="I6" t="s">
        <v>920</v>
      </c>
      <c r="J6" t="s">
        <v>925</v>
      </c>
      <c r="K6" t="s">
        <v>925</v>
      </c>
      <c r="L6" t="s">
        <v>920</v>
      </c>
      <c r="M6" t="s">
        <v>954</v>
      </c>
      <c r="N6" t="s">
        <v>6</v>
      </c>
      <c r="O6" t="s">
        <v>988</v>
      </c>
      <c r="P6" t="s">
        <v>7</v>
      </c>
      <c r="Q6" t="s">
        <v>925</v>
      </c>
      <c r="R6" t="s">
        <v>920</v>
      </c>
      <c r="S6" t="s">
        <v>920</v>
      </c>
      <c r="T6" t="s">
        <v>977</v>
      </c>
      <c r="U6" t="s">
        <v>996</v>
      </c>
      <c r="V6" t="s">
        <v>920</v>
      </c>
      <c r="W6" t="s">
        <v>997</v>
      </c>
      <c r="X6" t="s">
        <v>979</v>
      </c>
      <c r="Y6" t="s">
        <v>556</v>
      </c>
      <c r="Z6" t="s">
        <v>920</v>
      </c>
      <c r="AA6" t="s">
        <v>954</v>
      </c>
      <c r="AB6" t="s">
        <v>929</v>
      </c>
      <c r="AC6" t="s">
        <v>920</v>
      </c>
      <c r="AD6" t="s">
        <v>920</v>
      </c>
      <c r="AE6" t="s">
        <v>920</v>
      </c>
      <c r="AF6" t="s">
        <v>920</v>
      </c>
      <c r="AG6" t="s">
        <v>920</v>
      </c>
      <c r="AH6" t="s">
        <v>7</v>
      </c>
      <c r="AI6" t="s">
        <v>557</v>
      </c>
      <c r="AJ6" t="s">
        <v>920</v>
      </c>
      <c r="AK6" t="s">
        <v>2</v>
      </c>
      <c r="AL6" t="s">
        <v>998</v>
      </c>
      <c r="AM6" t="s">
        <v>536</v>
      </c>
      <c r="AN6" t="s">
        <v>920</v>
      </c>
      <c r="AO6" t="s">
        <v>920</v>
      </c>
      <c r="AP6" t="s">
        <v>999</v>
      </c>
      <c r="AQ6" t="s">
        <v>930</v>
      </c>
      <c r="AR6" t="s">
        <v>7</v>
      </c>
      <c r="AS6" t="s">
        <v>979</v>
      </c>
      <c r="AT6" t="s">
        <v>999</v>
      </c>
      <c r="AU6" t="s">
        <v>920</v>
      </c>
      <c r="AV6" t="s">
        <v>920</v>
      </c>
      <c r="AW6" t="s">
        <v>920</v>
      </c>
      <c r="AX6" t="s">
        <v>987</v>
      </c>
      <c r="AY6" t="s">
        <v>1016</v>
      </c>
      <c r="AZ6" t="s">
        <v>953</v>
      </c>
      <c r="BA6" t="s">
        <v>7</v>
      </c>
      <c r="BB6" t="s">
        <v>920</v>
      </c>
      <c r="BC6" t="s">
        <v>920</v>
      </c>
      <c r="BD6" t="s">
        <v>980</v>
      </c>
      <c r="BE6" t="s">
        <v>920</v>
      </c>
      <c r="BF6" t="s">
        <v>920</v>
      </c>
      <c r="BG6" t="s">
        <v>6</v>
      </c>
      <c r="BH6" t="s">
        <v>920</v>
      </c>
      <c r="BI6" t="s">
        <v>920</v>
      </c>
      <c r="BJ6" t="s">
        <v>920</v>
      </c>
      <c r="BK6" t="s">
        <v>920</v>
      </c>
      <c r="BL6" t="s">
        <v>920</v>
      </c>
      <c r="BM6" t="s">
        <v>920</v>
      </c>
      <c r="BN6" t="s">
        <v>920</v>
      </c>
      <c r="BO6" t="s">
        <v>920</v>
      </c>
      <c r="BP6" t="s">
        <v>920</v>
      </c>
      <c r="BQ6" t="s">
        <v>920</v>
      </c>
      <c r="BR6" t="s">
        <v>920</v>
      </c>
      <c r="BS6" t="s">
        <v>920</v>
      </c>
      <c r="BT6" t="s">
        <v>920</v>
      </c>
      <c r="BU6" t="s">
        <v>920</v>
      </c>
      <c r="BV6" t="s">
        <v>920</v>
      </c>
      <c r="BW6" t="s">
        <v>920</v>
      </c>
      <c r="BX6" t="s">
        <v>920</v>
      </c>
      <c r="BY6" t="s">
        <v>920</v>
      </c>
      <c r="BZ6" t="s">
        <v>920</v>
      </c>
      <c r="CA6" t="s">
        <v>920</v>
      </c>
      <c r="CB6" t="s">
        <v>920</v>
      </c>
      <c r="CC6" t="s">
        <v>920</v>
      </c>
      <c r="CD6" t="s">
        <v>920</v>
      </c>
      <c r="CE6" t="s">
        <v>920</v>
      </c>
    </row>
    <row r="7" spans="1:83" x14ac:dyDescent="0.3">
      <c r="A7" s="1" t="s">
        <v>8</v>
      </c>
      <c r="B7" s="7" t="s">
        <v>1293</v>
      </c>
      <c r="C7" t="s">
        <v>2</v>
      </c>
      <c r="D7" t="s">
        <v>920</v>
      </c>
      <c r="E7" t="s">
        <v>920</v>
      </c>
      <c r="F7" t="s">
        <v>920</v>
      </c>
      <c r="G7" t="s">
        <v>984</v>
      </c>
      <c r="H7" t="s">
        <v>920</v>
      </c>
      <c r="I7" t="s">
        <v>920</v>
      </c>
      <c r="J7" t="s">
        <v>954</v>
      </c>
      <c r="K7" t="s">
        <v>920</v>
      </c>
      <c r="L7" t="s">
        <v>920</v>
      </c>
      <c r="M7" t="s">
        <v>920</v>
      </c>
      <c r="N7" t="s">
        <v>953</v>
      </c>
      <c r="O7" t="s">
        <v>1000</v>
      </c>
      <c r="P7" t="s">
        <v>980</v>
      </c>
      <c r="Q7" t="s">
        <v>981</v>
      </c>
      <c r="R7" t="s">
        <v>920</v>
      </c>
      <c r="S7" t="s">
        <v>920</v>
      </c>
      <c r="T7" t="s">
        <v>977</v>
      </c>
      <c r="U7" t="s">
        <v>1001</v>
      </c>
      <c r="V7" t="s">
        <v>920</v>
      </c>
      <c r="W7" t="s">
        <v>920</v>
      </c>
      <c r="X7" t="s">
        <v>1294</v>
      </c>
      <c r="Y7" t="s">
        <v>1284</v>
      </c>
      <c r="Z7" t="s">
        <v>920</v>
      </c>
      <c r="AA7" t="s">
        <v>963</v>
      </c>
      <c r="AB7" t="s">
        <v>1002</v>
      </c>
      <c r="AC7" t="s">
        <v>920</v>
      </c>
      <c r="AD7" t="s">
        <v>930</v>
      </c>
      <c r="AE7" t="s">
        <v>920</v>
      </c>
      <c r="AF7" t="s">
        <v>920</v>
      </c>
      <c r="AG7" t="s">
        <v>920</v>
      </c>
      <c r="AH7" t="s">
        <v>977</v>
      </c>
      <c r="AI7" t="s">
        <v>558</v>
      </c>
      <c r="AJ7" t="s">
        <v>920</v>
      </c>
      <c r="AK7" t="s">
        <v>954</v>
      </c>
      <c r="AL7" t="s">
        <v>535</v>
      </c>
      <c r="AM7" t="s">
        <v>1295</v>
      </c>
      <c r="AN7" t="s">
        <v>920</v>
      </c>
      <c r="AO7" t="s">
        <v>975</v>
      </c>
      <c r="AP7" t="s">
        <v>996</v>
      </c>
      <c r="AQ7" t="s">
        <v>920</v>
      </c>
      <c r="AR7" t="s">
        <v>930</v>
      </c>
      <c r="AS7" t="s">
        <v>1030</v>
      </c>
      <c r="AT7" t="s">
        <v>920</v>
      </c>
      <c r="AU7" t="s">
        <v>920</v>
      </c>
      <c r="AV7" t="s">
        <v>920</v>
      </c>
      <c r="AW7" t="s">
        <v>930</v>
      </c>
      <c r="AX7" t="s">
        <v>920</v>
      </c>
      <c r="AY7" t="s">
        <v>920</v>
      </c>
      <c r="AZ7" t="s">
        <v>920</v>
      </c>
      <c r="BA7" t="s">
        <v>7</v>
      </c>
      <c r="BB7" t="s">
        <v>920</v>
      </c>
      <c r="BC7" t="s">
        <v>920</v>
      </c>
      <c r="BD7" t="s">
        <v>1296</v>
      </c>
      <c r="BE7" t="s">
        <v>920</v>
      </c>
      <c r="BF7" t="s">
        <v>920</v>
      </c>
      <c r="BG7" t="s">
        <v>6</v>
      </c>
      <c r="BH7" t="s">
        <v>920</v>
      </c>
      <c r="BI7" t="s">
        <v>920</v>
      </c>
      <c r="BJ7" t="s">
        <v>920</v>
      </c>
      <c r="BK7" t="s">
        <v>920</v>
      </c>
      <c r="BL7" t="s">
        <v>920</v>
      </c>
      <c r="BM7" t="s">
        <v>920</v>
      </c>
      <c r="BN7" t="s">
        <v>920</v>
      </c>
      <c r="BO7" t="s">
        <v>920</v>
      </c>
      <c r="BP7" t="s">
        <v>920</v>
      </c>
      <c r="BQ7" t="s">
        <v>920</v>
      </c>
      <c r="BR7" t="s">
        <v>920</v>
      </c>
      <c r="BS7" t="s">
        <v>920</v>
      </c>
      <c r="BT7" t="s">
        <v>920</v>
      </c>
      <c r="BU7" t="s">
        <v>920</v>
      </c>
      <c r="BV7" t="s">
        <v>920</v>
      </c>
      <c r="BW7" t="s">
        <v>920</v>
      </c>
      <c r="BX7" t="s">
        <v>920</v>
      </c>
      <c r="BY7" t="s">
        <v>920</v>
      </c>
      <c r="BZ7" t="s">
        <v>920</v>
      </c>
      <c r="CA7" t="s">
        <v>920</v>
      </c>
      <c r="CB7" t="s">
        <v>920</v>
      </c>
      <c r="CC7" t="s">
        <v>920</v>
      </c>
      <c r="CD7" t="s">
        <v>920</v>
      </c>
      <c r="CE7" t="s">
        <v>920</v>
      </c>
    </row>
    <row r="8" spans="1:83" x14ac:dyDescent="0.3">
      <c r="A8" s="1" t="s">
        <v>9</v>
      </c>
      <c r="B8" s="7" t="s">
        <v>1297</v>
      </c>
      <c r="C8" t="s">
        <v>2</v>
      </c>
      <c r="D8" t="s">
        <v>954</v>
      </c>
      <c r="E8" t="s">
        <v>920</v>
      </c>
      <c r="F8" t="s">
        <v>920</v>
      </c>
      <c r="G8" t="s">
        <v>10</v>
      </c>
      <c r="H8" t="s">
        <v>920</v>
      </c>
      <c r="I8" t="s">
        <v>920</v>
      </c>
      <c r="J8" t="s">
        <v>925</v>
      </c>
      <c r="K8" t="s">
        <v>920</v>
      </c>
      <c r="L8" t="s">
        <v>920</v>
      </c>
      <c r="M8" t="s">
        <v>920</v>
      </c>
      <c r="N8" t="s">
        <v>929</v>
      </c>
      <c r="O8" t="s">
        <v>920</v>
      </c>
      <c r="P8" t="s">
        <v>920</v>
      </c>
      <c r="Q8" t="s">
        <v>1298</v>
      </c>
      <c r="R8" t="s">
        <v>11</v>
      </c>
      <c r="S8" t="s">
        <v>920</v>
      </c>
      <c r="T8" t="s">
        <v>920</v>
      </c>
      <c r="U8" t="s">
        <v>12</v>
      </c>
      <c r="V8" t="s">
        <v>920</v>
      </c>
      <c r="W8" t="s">
        <v>920</v>
      </c>
      <c r="X8" t="s">
        <v>920</v>
      </c>
      <c r="Y8" t="s">
        <v>920</v>
      </c>
      <c r="Z8" t="s">
        <v>920</v>
      </c>
      <c r="AA8" t="s">
        <v>920</v>
      </c>
      <c r="AB8" t="s">
        <v>994</v>
      </c>
      <c r="AC8" t="s">
        <v>1003</v>
      </c>
      <c r="AD8" t="s">
        <v>1004</v>
      </c>
      <c r="AE8" t="s">
        <v>920</v>
      </c>
      <c r="AF8" t="s">
        <v>1005</v>
      </c>
      <c r="AG8" t="s">
        <v>920</v>
      </c>
      <c r="AH8" t="s">
        <v>920</v>
      </c>
      <c r="AI8" t="s">
        <v>1006</v>
      </c>
      <c r="AJ8" t="s">
        <v>1007</v>
      </c>
      <c r="AK8" t="s">
        <v>1008</v>
      </c>
      <c r="AL8" t="s">
        <v>1009</v>
      </c>
      <c r="AM8" t="s">
        <v>1010</v>
      </c>
      <c r="AN8" t="s">
        <v>920</v>
      </c>
      <c r="AO8" t="s">
        <v>920</v>
      </c>
      <c r="AP8" t="s">
        <v>1011</v>
      </c>
      <c r="AQ8" t="s">
        <v>1031</v>
      </c>
      <c r="AR8" t="s">
        <v>1032</v>
      </c>
      <c r="AS8" t="s">
        <v>1012</v>
      </c>
      <c r="AT8" t="s">
        <v>973</v>
      </c>
      <c r="AU8" t="s">
        <v>920</v>
      </c>
      <c r="AV8" t="s">
        <v>7</v>
      </c>
      <c r="AW8" t="s">
        <v>1034</v>
      </c>
      <c r="AX8" t="s">
        <v>1035</v>
      </c>
      <c r="AY8" t="s">
        <v>1299</v>
      </c>
      <c r="AZ8" t="s">
        <v>920</v>
      </c>
      <c r="BA8" t="s">
        <v>949</v>
      </c>
      <c r="BB8" t="s">
        <v>920</v>
      </c>
      <c r="BC8" t="s">
        <v>980</v>
      </c>
      <c r="BD8" t="s">
        <v>1021</v>
      </c>
      <c r="BE8" t="s">
        <v>955</v>
      </c>
      <c r="BF8" t="s">
        <v>1300</v>
      </c>
      <c r="BG8" t="s">
        <v>6</v>
      </c>
      <c r="BH8" t="s">
        <v>1033</v>
      </c>
      <c r="BI8" t="s">
        <v>920</v>
      </c>
      <c r="BJ8" t="s">
        <v>920</v>
      </c>
      <c r="BK8" t="s">
        <v>995</v>
      </c>
      <c r="BL8" t="s">
        <v>1301</v>
      </c>
      <c r="BM8" t="s">
        <v>920</v>
      </c>
      <c r="BN8" t="s">
        <v>920</v>
      </c>
      <c r="BO8" t="s">
        <v>920</v>
      </c>
      <c r="BP8" t="s">
        <v>920</v>
      </c>
      <c r="BQ8" t="s">
        <v>920</v>
      </c>
      <c r="BR8" t="s">
        <v>920</v>
      </c>
      <c r="BS8" t="s">
        <v>920</v>
      </c>
      <c r="BT8" t="s">
        <v>920</v>
      </c>
      <c r="BU8" t="s">
        <v>920</v>
      </c>
      <c r="BV8" t="s">
        <v>920</v>
      </c>
      <c r="BW8" t="s">
        <v>920</v>
      </c>
      <c r="BX8" t="s">
        <v>920</v>
      </c>
      <c r="BY8" t="s">
        <v>920</v>
      </c>
      <c r="BZ8" t="s">
        <v>920</v>
      </c>
      <c r="CA8" t="s">
        <v>920</v>
      </c>
      <c r="CB8" t="s">
        <v>920</v>
      </c>
      <c r="CC8" t="s">
        <v>920</v>
      </c>
      <c r="CD8" t="s">
        <v>920</v>
      </c>
      <c r="CE8" t="s">
        <v>920</v>
      </c>
    </row>
    <row r="9" spans="1:83" s="7" customFormat="1" x14ac:dyDescent="0.3">
      <c r="A9" s="7" t="s">
        <v>13</v>
      </c>
      <c r="B9" s="7" t="s">
        <v>1302</v>
      </c>
      <c r="C9" s="7" t="s">
        <v>1303</v>
      </c>
      <c r="D9" s="7" t="s">
        <v>10</v>
      </c>
      <c r="E9" s="7" t="s">
        <v>976</v>
      </c>
      <c r="F9" s="7" t="s">
        <v>1304</v>
      </c>
      <c r="G9" s="7" t="s">
        <v>1305</v>
      </c>
      <c r="H9" s="7" t="s">
        <v>986</v>
      </c>
      <c r="I9" s="7" t="s">
        <v>924</v>
      </c>
      <c r="J9" s="7" t="s">
        <v>1306</v>
      </c>
      <c r="K9" s="7" t="s">
        <v>1307</v>
      </c>
      <c r="L9" s="7" t="s">
        <v>1012</v>
      </c>
      <c r="M9" s="7" t="s">
        <v>1013</v>
      </c>
      <c r="N9" s="7" t="s">
        <v>1308</v>
      </c>
      <c r="O9" s="7" t="s">
        <v>1309</v>
      </c>
      <c r="P9" s="7" t="s">
        <v>1290</v>
      </c>
      <c r="Q9" s="7" t="s">
        <v>1310</v>
      </c>
      <c r="R9" s="7" t="s">
        <v>1014</v>
      </c>
      <c r="S9" s="7" t="s">
        <v>1311</v>
      </c>
      <c r="T9" s="7" t="s">
        <v>1312</v>
      </c>
      <c r="U9" s="7" t="s">
        <v>1313</v>
      </c>
      <c r="V9" s="7" t="s">
        <v>1314</v>
      </c>
      <c r="W9" s="7" t="s">
        <v>1315</v>
      </c>
      <c r="X9" s="7" t="s">
        <v>1316</v>
      </c>
      <c r="Y9" s="7" t="s">
        <v>1317</v>
      </c>
      <c r="Z9" s="7" t="s">
        <v>1318</v>
      </c>
      <c r="AA9" s="7" t="s">
        <v>1319</v>
      </c>
      <c r="AB9" s="7" t="s">
        <v>1320</v>
      </c>
      <c r="AC9" s="7" t="s">
        <v>1321</v>
      </c>
      <c r="AD9" s="7" t="s">
        <v>1322</v>
      </c>
      <c r="AE9" s="7" t="s">
        <v>920</v>
      </c>
      <c r="AF9" s="7" t="s">
        <v>1323</v>
      </c>
      <c r="AG9" s="7" t="s">
        <v>1324</v>
      </c>
      <c r="AH9" s="7" t="s">
        <v>1325</v>
      </c>
      <c r="AI9" s="7" t="s">
        <v>1326</v>
      </c>
      <c r="AJ9" s="7" t="s">
        <v>1327</v>
      </c>
      <c r="AK9" s="7" t="s">
        <v>1328</v>
      </c>
      <c r="AL9" s="7" t="s">
        <v>1329</v>
      </c>
      <c r="AM9" s="7" t="s">
        <v>1330</v>
      </c>
      <c r="AN9" s="7" t="s">
        <v>1015</v>
      </c>
      <c r="AO9" s="7" t="s">
        <v>1331</v>
      </c>
      <c r="AP9" s="7" t="s">
        <v>1332</v>
      </c>
      <c r="AQ9" s="7" t="s">
        <v>1333</v>
      </c>
      <c r="AR9" s="7" t="s">
        <v>1334</v>
      </c>
      <c r="AS9" s="7" t="s">
        <v>1335</v>
      </c>
      <c r="AT9" s="7" t="s">
        <v>1336</v>
      </c>
      <c r="AU9" s="7" t="s">
        <v>1036</v>
      </c>
      <c r="AV9" s="7" t="s">
        <v>1337</v>
      </c>
      <c r="AW9" s="7" t="s">
        <v>1338</v>
      </c>
      <c r="AX9" s="7" t="s">
        <v>1339</v>
      </c>
      <c r="AY9" s="7" t="s">
        <v>1340</v>
      </c>
      <c r="AZ9" s="7" t="s">
        <v>1341</v>
      </c>
      <c r="BA9" s="7" t="s">
        <v>1342</v>
      </c>
      <c r="BB9" s="7" t="s">
        <v>920</v>
      </c>
      <c r="BC9" s="7" t="s">
        <v>1343</v>
      </c>
      <c r="BD9" s="7" t="s">
        <v>1344</v>
      </c>
      <c r="BE9" s="7" t="s">
        <v>1345</v>
      </c>
      <c r="BF9" s="7" t="s">
        <v>1346</v>
      </c>
      <c r="BG9" s="7" t="s">
        <v>1347</v>
      </c>
      <c r="BH9" s="7" t="s">
        <v>1033</v>
      </c>
      <c r="BI9" s="7" t="s">
        <v>920</v>
      </c>
      <c r="BJ9" s="7" t="s">
        <v>1348</v>
      </c>
      <c r="BK9" s="7" t="s">
        <v>1349</v>
      </c>
      <c r="BL9" s="7" t="s">
        <v>1350</v>
      </c>
      <c r="BM9" s="7" t="s">
        <v>920</v>
      </c>
      <c r="BN9" s="7" t="s">
        <v>920</v>
      </c>
      <c r="BO9" s="7" t="s">
        <v>920</v>
      </c>
      <c r="BP9" s="7" t="s">
        <v>920</v>
      </c>
      <c r="BQ9" s="7" t="s">
        <v>920</v>
      </c>
      <c r="BR9" s="7" t="s">
        <v>920</v>
      </c>
      <c r="BS9" s="7" t="s">
        <v>920</v>
      </c>
      <c r="BT9" s="7" t="s">
        <v>920</v>
      </c>
      <c r="BU9" s="7" t="s">
        <v>920</v>
      </c>
      <c r="BV9" s="7" t="s">
        <v>920</v>
      </c>
      <c r="BW9" s="7" t="s">
        <v>920</v>
      </c>
      <c r="BX9" s="7" t="s">
        <v>920</v>
      </c>
      <c r="BY9" s="7" t="s">
        <v>920</v>
      </c>
      <c r="BZ9" s="7" t="s">
        <v>920</v>
      </c>
      <c r="CA9" s="7" t="s">
        <v>920</v>
      </c>
      <c r="CB9" s="7" t="s">
        <v>920</v>
      </c>
      <c r="CC9" s="7" t="s">
        <v>920</v>
      </c>
      <c r="CD9" s="7" t="s">
        <v>920</v>
      </c>
      <c r="CE9" s="7" t="s">
        <v>920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84"/>
  <sheetViews>
    <sheetView workbookViewId="0">
      <selection activeCell="A2" sqref="A2:XFD84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17.5" bestFit="1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s="7" customFormat="1" x14ac:dyDescent="0.3">
      <c r="A3" t="s">
        <v>9</v>
      </c>
      <c r="B3" t="s">
        <v>1380</v>
      </c>
      <c r="C3" t="s">
        <v>1483</v>
      </c>
      <c r="D3" s="2">
        <v>0.43</v>
      </c>
      <c r="E3" t="s">
        <v>1500</v>
      </c>
      <c r="F3" t="s">
        <v>658</v>
      </c>
      <c r="G3" t="s">
        <v>1481</v>
      </c>
      <c r="H3"/>
      <c r="I3" t="s">
        <v>32</v>
      </c>
      <c r="J3" t="s">
        <v>1355</v>
      </c>
    </row>
    <row r="4" spans="1:10" s="10" customFormat="1" x14ac:dyDescent="0.3">
      <c r="A4" t="s">
        <v>9</v>
      </c>
      <c r="B4" t="s">
        <v>1380</v>
      </c>
      <c r="C4" t="s">
        <v>1482</v>
      </c>
      <c r="D4" s="2">
        <v>0.38</v>
      </c>
      <c r="E4" t="s">
        <v>1500</v>
      </c>
      <c r="F4" t="s">
        <v>658</v>
      </c>
      <c r="G4" t="s">
        <v>1481</v>
      </c>
      <c r="H4"/>
      <c r="I4" t="s">
        <v>32</v>
      </c>
      <c r="J4" t="s">
        <v>1355</v>
      </c>
    </row>
    <row r="5" spans="1:10" x14ac:dyDescent="0.3">
      <c r="A5" t="s">
        <v>9</v>
      </c>
      <c r="B5" t="s">
        <v>1380</v>
      </c>
      <c r="C5" t="s">
        <v>1480</v>
      </c>
      <c r="D5" s="2">
        <v>3.73</v>
      </c>
      <c r="E5" t="s">
        <v>1500</v>
      </c>
      <c r="F5" t="s">
        <v>658</v>
      </c>
      <c r="G5" t="s">
        <v>1481</v>
      </c>
      <c r="I5" t="s">
        <v>32</v>
      </c>
      <c r="J5" t="s">
        <v>1355</v>
      </c>
    </row>
    <row r="6" spans="1:10" x14ac:dyDescent="0.3">
      <c r="A6" t="s">
        <v>9</v>
      </c>
      <c r="B6" t="s">
        <v>1380</v>
      </c>
      <c r="C6" t="s">
        <v>1479</v>
      </c>
      <c r="D6" s="2">
        <v>2.6</v>
      </c>
      <c r="E6" t="s">
        <v>1501</v>
      </c>
      <c r="F6" t="s">
        <v>658</v>
      </c>
      <c r="G6" t="s">
        <v>1478</v>
      </c>
      <c r="I6" t="s">
        <v>32</v>
      </c>
      <c r="J6" t="s">
        <v>1355</v>
      </c>
    </row>
    <row r="7" spans="1:10" x14ac:dyDescent="0.3">
      <c r="A7" t="s">
        <v>9</v>
      </c>
      <c r="B7" t="s">
        <v>1375</v>
      </c>
      <c r="C7" t="s">
        <v>1376</v>
      </c>
      <c r="D7" s="2">
        <v>1.1299999999999999</v>
      </c>
      <c r="E7" t="s">
        <v>1485</v>
      </c>
      <c r="F7" t="s">
        <v>341</v>
      </c>
      <c r="G7" t="s">
        <v>1377</v>
      </c>
      <c r="I7" t="s">
        <v>27</v>
      </c>
      <c r="J7" t="s">
        <v>1361</v>
      </c>
    </row>
    <row r="8" spans="1:10" x14ac:dyDescent="0.3">
      <c r="A8" t="s">
        <v>9</v>
      </c>
      <c r="B8" t="s">
        <v>1474</v>
      </c>
      <c r="C8" t="s">
        <v>1477</v>
      </c>
      <c r="D8" s="2">
        <v>0.93</v>
      </c>
      <c r="E8" t="s">
        <v>1501</v>
      </c>
      <c r="F8" t="s">
        <v>658</v>
      </c>
      <c r="G8" t="s">
        <v>1478</v>
      </c>
      <c r="I8" t="s">
        <v>32</v>
      </c>
      <c r="J8" t="s">
        <v>1355</v>
      </c>
    </row>
    <row r="9" spans="1:10" x14ac:dyDescent="0.3">
      <c r="A9" t="s">
        <v>9</v>
      </c>
      <c r="B9" t="s">
        <v>1474</v>
      </c>
      <c r="C9" t="s">
        <v>1476</v>
      </c>
      <c r="D9" s="2">
        <v>0.67</v>
      </c>
      <c r="E9" t="s">
        <v>1502</v>
      </c>
      <c r="F9" t="s">
        <v>658</v>
      </c>
      <c r="G9" t="s">
        <v>1473</v>
      </c>
      <c r="I9" t="s">
        <v>32</v>
      </c>
      <c r="J9" t="s">
        <v>1355</v>
      </c>
    </row>
    <row r="10" spans="1:10" x14ac:dyDescent="0.3">
      <c r="A10" t="s">
        <v>9</v>
      </c>
      <c r="B10" t="s">
        <v>1474</v>
      </c>
      <c r="C10" t="s">
        <v>1475</v>
      </c>
      <c r="D10" s="2">
        <v>0.52</v>
      </c>
      <c r="E10" t="s">
        <v>1502</v>
      </c>
      <c r="F10" t="s">
        <v>658</v>
      </c>
      <c r="G10" t="s">
        <v>1473</v>
      </c>
      <c r="I10" t="s">
        <v>32</v>
      </c>
      <c r="J10" t="s">
        <v>1355</v>
      </c>
    </row>
    <row r="11" spans="1:10" x14ac:dyDescent="0.3">
      <c r="A11" s="13" t="s">
        <v>323</v>
      </c>
      <c r="B11" s="7"/>
      <c r="C11" s="7"/>
      <c r="D11" s="14"/>
      <c r="E11" s="7"/>
      <c r="F11" s="7"/>
      <c r="G11" s="7"/>
      <c r="H11" s="7"/>
      <c r="I11" s="7"/>
      <c r="J11" s="7"/>
    </row>
    <row r="12" spans="1:10" x14ac:dyDescent="0.3">
      <c r="A12" t="s">
        <v>9</v>
      </c>
      <c r="B12" t="s">
        <v>1410</v>
      </c>
      <c r="C12" t="s">
        <v>1411</v>
      </c>
      <c r="D12" s="2">
        <v>3.33</v>
      </c>
      <c r="E12" t="s">
        <v>1493</v>
      </c>
      <c r="F12" t="s">
        <v>328</v>
      </c>
      <c r="G12" t="s">
        <v>1412</v>
      </c>
      <c r="I12" t="s">
        <v>27</v>
      </c>
      <c r="J12" t="s">
        <v>1361</v>
      </c>
    </row>
    <row r="13" spans="1:10" x14ac:dyDescent="0.3">
      <c r="A13" t="s">
        <v>9</v>
      </c>
      <c r="B13" t="s">
        <v>1368</v>
      </c>
      <c r="C13" t="s">
        <v>1472</v>
      </c>
      <c r="D13" s="2">
        <v>1.5</v>
      </c>
      <c r="E13" t="s">
        <v>1502</v>
      </c>
      <c r="F13" t="s">
        <v>658</v>
      </c>
      <c r="G13" t="s">
        <v>1473</v>
      </c>
      <c r="I13" t="s">
        <v>32</v>
      </c>
      <c r="J13" t="s">
        <v>1355</v>
      </c>
    </row>
    <row r="14" spans="1:10" x14ac:dyDescent="0.3">
      <c r="A14" t="s">
        <v>9</v>
      </c>
      <c r="B14" t="s">
        <v>1368</v>
      </c>
      <c r="C14" t="s">
        <v>1470</v>
      </c>
      <c r="D14" s="2">
        <v>3.95</v>
      </c>
      <c r="E14" t="s">
        <v>1503</v>
      </c>
      <c r="F14" t="s">
        <v>658</v>
      </c>
      <c r="G14" t="s">
        <v>1471</v>
      </c>
      <c r="I14" t="s">
        <v>32</v>
      </c>
      <c r="J14" t="s">
        <v>1355</v>
      </c>
    </row>
    <row r="15" spans="1:10" x14ac:dyDescent="0.3">
      <c r="A15" t="s">
        <v>9</v>
      </c>
      <c r="B15" t="s">
        <v>1362</v>
      </c>
      <c r="C15" t="s">
        <v>1469</v>
      </c>
      <c r="D15" s="2">
        <v>1.08</v>
      </c>
      <c r="E15" t="s">
        <v>1504</v>
      </c>
      <c r="F15" t="s">
        <v>1505</v>
      </c>
      <c r="G15" t="s">
        <v>1362</v>
      </c>
      <c r="I15" t="s">
        <v>156</v>
      </c>
      <c r="J15" t="s">
        <v>1053</v>
      </c>
    </row>
    <row r="16" spans="1:10" x14ac:dyDescent="0.3">
      <c r="A16" t="s">
        <v>9</v>
      </c>
      <c r="B16" t="s">
        <v>1358</v>
      </c>
      <c r="C16" t="s">
        <v>1468</v>
      </c>
      <c r="D16" s="2">
        <v>1.23</v>
      </c>
      <c r="E16" t="s">
        <v>1489</v>
      </c>
      <c r="F16" t="s">
        <v>341</v>
      </c>
      <c r="G16" t="s">
        <v>1360</v>
      </c>
      <c r="I16" t="s">
        <v>27</v>
      </c>
      <c r="J16" t="s">
        <v>1361</v>
      </c>
    </row>
    <row r="17" spans="1:10" x14ac:dyDescent="0.3">
      <c r="A17" t="s">
        <v>9</v>
      </c>
      <c r="B17" t="s">
        <v>1356</v>
      </c>
      <c r="C17" t="s">
        <v>1439</v>
      </c>
      <c r="D17" s="2">
        <v>2.25</v>
      </c>
      <c r="E17" t="s">
        <v>1494</v>
      </c>
      <c r="F17" t="s">
        <v>858</v>
      </c>
      <c r="G17" t="s">
        <v>1395</v>
      </c>
      <c r="I17" t="s">
        <v>37</v>
      </c>
      <c r="J17" t="s">
        <v>1053</v>
      </c>
    </row>
    <row r="18" spans="1:10" x14ac:dyDescent="0.3">
      <c r="A18" t="s">
        <v>9</v>
      </c>
      <c r="B18" t="s">
        <v>1391</v>
      </c>
      <c r="C18" t="s">
        <v>1467</v>
      </c>
      <c r="D18" s="2">
        <v>2.75</v>
      </c>
      <c r="E18" t="s">
        <v>1494</v>
      </c>
      <c r="F18" t="s">
        <v>858</v>
      </c>
      <c r="G18" t="s">
        <v>1395</v>
      </c>
      <c r="I18" t="s">
        <v>37</v>
      </c>
      <c r="J18" t="s">
        <v>1053</v>
      </c>
    </row>
    <row r="19" spans="1:10" x14ac:dyDescent="0.3">
      <c r="A19" t="s">
        <v>9</v>
      </c>
      <c r="B19" t="s">
        <v>1352</v>
      </c>
      <c r="C19" t="s">
        <v>1465</v>
      </c>
      <c r="D19" s="2">
        <v>2.95</v>
      </c>
      <c r="E19" t="s">
        <v>1506</v>
      </c>
      <c r="F19" t="s">
        <v>359</v>
      </c>
      <c r="G19" t="s">
        <v>1466</v>
      </c>
      <c r="I19" t="s">
        <v>27</v>
      </c>
      <c r="J19" t="s">
        <v>1361</v>
      </c>
    </row>
    <row r="20" spans="1:10" x14ac:dyDescent="0.3">
      <c r="A20" t="s">
        <v>9</v>
      </c>
      <c r="B20" t="s">
        <v>1352</v>
      </c>
      <c r="C20" t="s">
        <v>1463</v>
      </c>
      <c r="D20" s="2">
        <v>1.18</v>
      </c>
      <c r="E20" t="s">
        <v>1507</v>
      </c>
      <c r="F20" t="s">
        <v>1505</v>
      </c>
      <c r="G20" t="s">
        <v>1464</v>
      </c>
      <c r="I20" t="s">
        <v>156</v>
      </c>
      <c r="J20" t="s">
        <v>1053</v>
      </c>
    </row>
    <row r="21" spans="1:10" x14ac:dyDescent="0.3">
      <c r="A21" t="s">
        <v>9</v>
      </c>
      <c r="B21" t="s">
        <v>1110</v>
      </c>
      <c r="C21" t="s">
        <v>1212</v>
      </c>
      <c r="D21" s="2">
        <v>2.4</v>
      </c>
      <c r="E21" t="s">
        <v>1231</v>
      </c>
      <c r="F21" t="s">
        <v>658</v>
      </c>
      <c r="G21" t="s">
        <v>1211</v>
      </c>
      <c r="I21" t="s">
        <v>32</v>
      </c>
      <c r="J21" t="s">
        <v>1041</v>
      </c>
    </row>
    <row r="22" spans="1:10" x14ac:dyDescent="0.3">
      <c r="A22" t="s">
        <v>9</v>
      </c>
      <c r="B22" t="s">
        <v>1110</v>
      </c>
      <c r="C22" t="s">
        <v>1210</v>
      </c>
      <c r="D22" s="2">
        <v>1.35</v>
      </c>
      <c r="E22" t="s">
        <v>1231</v>
      </c>
      <c r="F22" t="s">
        <v>658</v>
      </c>
      <c r="G22" t="s">
        <v>1211</v>
      </c>
      <c r="I22" t="s">
        <v>32</v>
      </c>
      <c r="J22" t="s">
        <v>1041</v>
      </c>
    </row>
    <row r="23" spans="1:10" x14ac:dyDescent="0.3">
      <c r="A23" t="s">
        <v>9</v>
      </c>
      <c r="B23" t="s">
        <v>1110</v>
      </c>
      <c r="C23" t="s">
        <v>1208</v>
      </c>
      <c r="D23" s="2">
        <v>1.77</v>
      </c>
      <c r="E23" t="s">
        <v>1232</v>
      </c>
      <c r="F23" t="s">
        <v>658</v>
      </c>
      <c r="G23" t="s">
        <v>1209</v>
      </c>
      <c r="I23" t="s">
        <v>32</v>
      </c>
      <c r="J23" t="s">
        <v>1041</v>
      </c>
    </row>
    <row r="24" spans="1:10" x14ac:dyDescent="0.3">
      <c r="A24" t="s">
        <v>9</v>
      </c>
      <c r="B24" t="s">
        <v>1110</v>
      </c>
      <c r="C24" t="s">
        <v>1207</v>
      </c>
      <c r="D24" s="2">
        <v>2</v>
      </c>
      <c r="E24" t="s">
        <v>1233</v>
      </c>
      <c r="F24" t="s">
        <v>862</v>
      </c>
      <c r="G24" t="s">
        <v>1206</v>
      </c>
      <c r="I24" t="s">
        <v>32</v>
      </c>
      <c r="J24" t="s">
        <v>1041</v>
      </c>
    </row>
    <row r="25" spans="1:10" x14ac:dyDescent="0.3">
      <c r="A25" t="s">
        <v>9</v>
      </c>
      <c r="B25" t="s">
        <v>1097</v>
      </c>
      <c r="C25" t="s">
        <v>1205</v>
      </c>
      <c r="D25" s="2">
        <v>1.65</v>
      </c>
      <c r="E25" t="s">
        <v>1233</v>
      </c>
      <c r="F25" t="s">
        <v>862</v>
      </c>
      <c r="G25" t="s">
        <v>1206</v>
      </c>
      <c r="I25" t="s">
        <v>32</v>
      </c>
      <c r="J25" t="s">
        <v>1041</v>
      </c>
    </row>
    <row r="26" spans="1:10" x14ac:dyDescent="0.3">
      <c r="A26" t="s">
        <v>9</v>
      </c>
      <c r="B26" t="s">
        <v>1097</v>
      </c>
      <c r="C26" t="s">
        <v>1203</v>
      </c>
      <c r="D26" s="2">
        <v>2.17</v>
      </c>
      <c r="E26" t="s">
        <v>1234</v>
      </c>
      <c r="F26" t="s">
        <v>658</v>
      </c>
      <c r="G26" t="s">
        <v>1204</v>
      </c>
      <c r="I26" t="s">
        <v>32</v>
      </c>
      <c r="J26" t="s">
        <v>1041</v>
      </c>
    </row>
    <row r="27" spans="1:10" x14ac:dyDescent="0.3">
      <c r="A27" t="s">
        <v>9</v>
      </c>
      <c r="B27" t="s">
        <v>1097</v>
      </c>
      <c r="C27" t="s">
        <v>1201</v>
      </c>
      <c r="D27" s="2">
        <v>2.1</v>
      </c>
      <c r="E27" t="s">
        <v>1235</v>
      </c>
      <c r="F27" t="s">
        <v>658</v>
      </c>
      <c r="G27" t="s">
        <v>1202</v>
      </c>
      <c r="I27" t="s">
        <v>32</v>
      </c>
      <c r="J27" t="s">
        <v>1041</v>
      </c>
    </row>
    <row r="28" spans="1:10" x14ac:dyDescent="0.3">
      <c r="A28" t="s">
        <v>9</v>
      </c>
      <c r="B28" t="s">
        <v>1089</v>
      </c>
      <c r="C28" t="s">
        <v>1200</v>
      </c>
      <c r="D28" s="2">
        <v>3</v>
      </c>
      <c r="E28" t="s">
        <v>1228</v>
      </c>
      <c r="F28" t="s">
        <v>658</v>
      </c>
      <c r="G28" t="s">
        <v>1164</v>
      </c>
      <c r="I28" t="s">
        <v>32</v>
      </c>
      <c r="J28" t="s">
        <v>1041</v>
      </c>
    </row>
    <row r="29" spans="1:10" x14ac:dyDescent="0.3">
      <c r="A29" t="s">
        <v>9</v>
      </c>
      <c r="B29" t="s">
        <v>1070</v>
      </c>
      <c r="C29" t="s">
        <v>1199</v>
      </c>
      <c r="D29" s="2">
        <v>0.67</v>
      </c>
      <c r="E29" t="s">
        <v>1228</v>
      </c>
      <c r="F29" t="s">
        <v>658</v>
      </c>
      <c r="G29" t="s">
        <v>1164</v>
      </c>
      <c r="I29" t="s">
        <v>32</v>
      </c>
      <c r="J29" t="s">
        <v>1041</v>
      </c>
    </row>
    <row r="30" spans="1:10" x14ac:dyDescent="0.3">
      <c r="A30" t="s">
        <v>9</v>
      </c>
      <c r="B30" t="s">
        <v>1070</v>
      </c>
      <c r="C30" t="s">
        <v>1198</v>
      </c>
      <c r="D30" s="2">
        <v>1.75</v>
      </c>
      <c r="E30" t="s">
        <v>1228</v>
      </c>
      <c r="F30" t="s">
        <v>658</v>
      </c>
      <c r="G30" t="s">
        <v>1164</v>
      </c>
      <c r="I30" t="s">
        <v>32</v>
      </c>
      <c r="J30" t="s">
        <v>1041</v>
      </c>
    </row>
    <row r="31" spans="1:10" x14ac:dyDescent="0.3">
      <c r="A31" t="s">
        <v>9</v>
      </c>
      <c r="B31" t="s">
        <v>1070</v>
      </c>
      <c r="C31" t="s">
        <v>1197</v>
      </c>
      <c r="D31" s="2">
        <v>0.48</v>
      </c>
      <c r="E31" t="s">
        <v>657</v>
      </c>
      <c r="F31" t="s">
        <v>658</v>
      </c>
      <c r="G31" t="s">
        <v>625</v>
      </c>
      <c r="I31" t="s">
        <v>32</v>
      </c>
      <c r="J31" t="s">
        <v>1041</v>
      </c>
    </row>
    <row r="32" spans="1:10" x14ac:dyDescent="0.3">
      <c r="A32" t="s">
        <v>9</v>
      </c>
      <c r="B32" t="s">
        <v>1070</v>
      </c>
      <c r="C32" t="s">
        <v>1196</v>
      </c>
      <c r="D32" s="2">
        <v>3.55</v>
      </c>
      <c r="E32" t="s">
        <v>657</v>
      </c>
      <c r="F32" t="s">
        <v>658</v>
      </c>
      <c r="G32" t="s">
        <v>625</v>
      </c>
      <c r="I32" t="s">
        <v>32</v>
      </c>
      <c r="J32" t="s">
        <v>1041</v>
      </c>
    </row>
    <row r="33" spans="1:10" x14ac:dyDescent="0.3">
      <c r="A33" t="s">
        <v>9</v>
      </c>
      <c r="B33" t="s">
        <v>1055</v>
      </c>
      <c r="C33" t="s">
        <v>1161</v>
      </c>
      <c r="D33" s="2">
        <v>1.1200000000000001</v>
      </c>
      <c r="E33" t="s">
        <v>1222</v>
      </c>
      <c r="F33" t="s">
        <v>341</v>
      </c>
      <c r="G33" t="s">
        <v>1060</v>
      </c>
      <c r="I33" t="s">
        <v>27</v>
      </c>
      <c r="J33" t="s">
        <v>1058</v>
      </c>
    </row>
    <row r="34" spans="1:10" x14ac:dyDescent="0.3">
      <c r="A34" s="12" t="s">
        <v>322</v>
      </c>
      <c r="B34" s="10"/>
      <c r="C34" s="10"/>
      <c r="D34" s="11"/>
      <c r="E34" s="10"/>
      <c r="F34" s="10"/>
      <c r="G34" s="10"/>
      <c r="H34" s="10"/>
      <c r="I34" s="10"/>
      <c r="J34" s="10"/>
    </row>
    <row r="35" spans="1:10" x14ac:dyDescent="0.3">
      <c r="A35" t="s">
        <v>9</v>
      </c>
      <c r="B35" t="s">
        <v>1055</v>
      </c>
      <c r="C35" t="s">
        <v>1130</v>
      </c>
      <c r="D35" s="2">
        <v>1</v>
      </c>
      <c r="E35" t="s">
        <v>1223</v>
      </c>
      <c r="F35" t="s">
        <v>328</v>
      </c>
      <c r="G35" t="s">
        <v>1057</v>
      </c>
      <c r="I35" t="s">
        <v>27</v>
      </c>
      <c r="J35" t="s">
        <v>1058</v>
      </c>
    </row>
    <row r="36" spans="1:10" x14ac:dyDescent="0.3">
      <c r="A36" t="s">
        <v>9</v>
      </c>
      <c r="B36" t="s">
        <v>1037</v>
      </c>
      <c r="C36" t="s">
        <v>1119</v>
      </c>
      <c r="D36" s="2">
        <v>2</v>
      </c>
      <c r="E36" t="s">
        <v>845</v>
      </c>
      <c r="F36" t="s">
        <v>858</v>
      </c>
      <c r="G36" t="s">
        <v>704</v>
      </c>
      <c r="H36" t="s">
        <v>1195</v>
      </c>
      <c r="I36" t="s">
        <v>37</v>
      </c>
      <c r="J36" t="s">
        <v>1053</v>
      </c>
    </row>
    <row r="37" spans="1:10" x14ac:dyDescent="0.3">
      <c r="A37" t="s">
        <v>9</v>
      </c>
      <c r="B37" t="s">
        <v>1037</v>
      </c>
      <c r="C37" t="s">
        <v>1193</v>
      </c>
      <c r="D37" s="2">
        <v>1.68</v>
      </c>
      <c r="E37" t="s">
        <v>1236</v>
      </c>
      <c r="F37" t="s">
        <v>663</v>
      </c>
      <c r="G37" t="s">
        <v>1194</v>
      </c>
      <c r="I37" t="s">
        <v>32</v>
      </c>
      <c r="J37" t="s">
        <v>1041</v>
      </c>
    </row>
    <row r="38" spans="1:10" x14ac:dyDescent="0.3">
      <c r="A38" t="s">
        <v>9</v>
      </c>
      <c r="B38" t="s">
        <v>1037</v>
      </c>
      <c r="C38" t="s">
        <v>1192</v>
      </c>
      <c r="D38" s="2">
        <v>2.65</v>
      </c>
      <c r="E38" t="s">
        <v>845</v>
      </c>
      <c r="F38" t="s">
        <v>858</v>
      </c>
      <c r="G38" t="s">
        <v>704</v>
      </c>
      <c r="I38" t="s">
        <v>37</v>
      </c>
      <c r="J38" t="s">
        <v>1053</v>
      </c>
    </row>
    <row r="39" spans="1:10" x14ac:dyDescent="0.3">
      <c r="A39" t="s">
        <v>9</v>
      </c>
      <c r="B39" t="s">
        <v>702</v>
      </c>
      <c r="C39" t="s">
        <v>1191</v>
      </c>
      <c r="D39" s="2">
        <v>3.28</v>
      </c>
      <c r="E39" t="s">
        <v>1227</v>
      </c>
      <c r="F39" t="s">
        <v>373</v>
      </c>
      <c r="G39" t="s">
        <v>1117</v>
      </c>
      <c r="I39" t="s">
        <v>156</v>
      </c>
      <c r="J39" t="s">
        <v>559</v>
      </c>
    </row>
    <row r="40" spans="1:10" x14ac:dyDescent="0.3">
      <c r="A40" t="s">
        <v>9</v>
      </c>
      <c r="B40" t="s">
        <v>699</v>
      </c>
      <c r="C40" t="s">
        <v>700</v>
      </c>
      <c r="D40" s="2">
        <v>1.18</v>
      </c>
      <c r="E40" t="s">
        <v>846</v>
      </c>
      <c r="F40" t="s">
        <v>341</v>
      </c>
      <c r="G40" t="s">
        <v>701</v>
      </c>
      <c r="I40" t="s">
        <v>27</v>
      </c>
      <c r="J40" t="s">
        <v>559</v>
      </c>
    </row>
    <row r="41" spans="1:10" x14ac:dyDescent="0.3">
      <c r="A41" t="s">
        <v>9</v>
      </c>
      <c r="B41" t="s">
        <v>682</v>
      </c>
      <c r="C41" t="s">
        <v>841</v>
      </c>
      <c r="D41" s="2">
        <v>1.02</v>
      </c>
      <c r="E41" t="s">
        <v>847</v>
      </c>
      <c r="F41" t="s">
        <v>844</v>
      </c>
      <c r="G41" t="s">
        <v>691</v>
      </c>
      <c r="I41" t="s">
        <v>32</v>
      </c>
      <c r="J41" t="s">
        <v>626</v>
      </c>
    </row>
    <row r="42" spans="1:10" x14ac:dyDescent="0.3">
      <c r="A42" t="s">
        <v>9</v>
      </c>
      <c r="B42" t="s">
        <v>682</v>
      </c>
      <c r="C42" t="s">
        <v>840</v>
      </c>
      <c r="D42" s="2">
        <v>0.53</v>
      </c>
      <c r="E42" t="s">
        <v>848</v>
      </c>
      <c r="F42" t="s">
        <v>844</v>
      </c>
      <c r="G42" t="s">
        <v>687</v>
      </c>
      <c r="I42" t="s">
        <v>32</v>
      </c>
      <c r="J42" t="s">
        <v>626</v>
      </c>
    </row>
    <row r="43" spans="1:10" x14ac:dyDescent="0.3">
      <c r="A43" t="s">
        <v>9</v>
      </c>
      <c r="B43" t="s">
        <v>682</v>
      </c>
      <c r="C43" t="s">
        <v>773</v>
      </c>
      <c r="D43" s="2">
        <v>0.83</v>
      </c>
      <c r="E43" t="s">
        <v>863</v>
      </c>
      <c r="F43" t="s">
        <v>844</v>
      </c>
      <c r="G43" t="s">
        <v>810</v>
      </c>
      <c r="I43" t="s">
        <v>32</v>
      </c>
      <c r="J43" t="s">
        <v>626</v>
      </c>
    </row>
    <row r="44" spans="1:10" x14ac:dyDescent="0.3">
      <c r="A44" t="s">
        <v>9</v>
      </c>
      <c r="B44" t="s">
        <v>682</v>
      </c>
      <c r="C44" t="s">
        <v>686</v>
      </c>
      <c r="D44" s="2">
        <v>2.0299999999999998</v>
      </c>
      <c r="E44" t="s">
        <v>848</v>
      </c>
      <c r="F44" t="s">
        <v>844</v>
      </c>
      <c r="G44" t="s">
        <v>687</v>
      </c>
      <c r="I44" t="s">
        <v>32</v>
      </c>
      <c r="J44" t="s">
        <v>626</v>
      </c>
    </row>
    <row r="45" spans="1:10" x14ac:dyDescent="0.3">
      <c r="A45" t="s">
        <v>9</v>
      </c>
      <c r="B45" t="s">
        <v>682</v>
      </c>
      <c r="C45" t="s">
        <v>684</v>
      </c>
      <c r="D45" s="2">
        <v>0.75</v>
      </c>
      <c r="E45" t="s">
        <v>849</v>
      </c>
      <c r="F45" t="s">
        <v>359</v>
      </c>
      <c r="G45" t="s">
        <v>685</v>
      </c>
      <c r="I45" t="s">
        <v>27</v>
      </c>
      <c r="J45" t="s">
        <v>559</v>
      </c>
    </row>
    <row r="46" spans="1:10" x14ac:dyDescent="0.3">
      <c r="A46" t="s">
        <v>9</v>
      </c>
      <c r="B46" t="s">
        <v>667</v>
      </c>
      <c r="C46" t="s">
        <v>838</v>
      </c>
      <c r="D46" s="2">
        <v>0.75</v>
      </c>
      <c r="E46" t="s">
        <v>866</v>
      </c>
      <c r="F46" t="s">
        <v>663</v>
      </c>
      <c r="G46" t="s">
        <v>839</v>
      </c>
      <c r="I46" t="s">
        <v>32</v>
      </c>
      <c r="J46" t="s">
        <v>626</v>
      </c>
    </row>
    <row r="47" spans="1:10" x14ac:dyDescent="0.3">
      <c r="A47" t="s">
        <v>9</v>
      </c>
      <c r="B47" t="s">
        <v>667</v>
      </c>
      <c r="C47" t="s">
        <v>837</v>
      </c>
      <c r="D47" s="2">
        <v>2.15</v>
      </c>
      <c r="E47" t="s">
        <v>867</v>
      </c>
      <c r="F47" t="s">
        <v>663</v>
      </c>
      <c r="G47" t="s">
        <v>836</v>
      </c>
      <c r="I47" t="s">
        <v>32</v>
      </c>
      <c r="J47" t="s">
        <v>626</v>
      </c>
    </row>
    <row r="48" spans="1:10" x14ac:dyDescent="0.3">
      <c r="A48" t="s">
        <v>9</v>
      </c>
      <c r="B48" t="s">
        <v>667</v>
      </c>
      <c r="C48" t="s">
        <v>670</v>
      </c>
      <c r="D48" s="2">
        <v>1.1499999999999999</v>
      </c>
      <c r="E48" t="s">
        <v>853</v>
      </c>
      <c r="F48" t="s">
        <v>341</v>
      </c>
      <c r="G48" t="s">
        <v>671</v>
      </c>
      <c r="I48" t="s">
        <v>27</v>
      </c>
      <c r="J48" t="s">
        <v>559</v>
      </c>
    </row>
    <row r="49" spans="1:10" x14ac:dyDescent="0.3">
      <c r="A49" t="s">
        <v>9</v>
      </c>
      <c r="B49" t="s">
        <v>667</v>
      </c>
      <c r="C49" t="s">
        <v>715</v>
      </c>
      <c r="D49" s="2">
        <v>1</v>
      </c>
      <c r="E49" t="s">
        <v>854</v>
      </c>
      <c r="F49" t="s">
        <v>328</v>
      </c>
      <c r="G49" t="s">
        <v>669</v>
      </c>
      <c r="I49" t="s">
        <v>27</v>
      </c>
      <c r="J49" t="s">
        <v>559</v>
      </c>
    </row>
    <row r="50" spans="1:10" x14ac:dyDescent="0.3">
      <c r="A50" t="s">
        <v>9</v>
      </c>
      <c r="B50" t="s">
        <v>709</v>
      </c>
      <c r="C50" t="s">
        <v>835</v>
      </c>
      <c r="D50" s="2">
        <v>0.65</v>
      </c>
      <c r="E50" t="s">
        <v>867</v>
      </c>
      <c r="F50" t="s">
        <v>663</v>
      </c>
      <c r="G50" t="s">
        <v>836</v>
      </c>
      <c r="I50" t="s">
        <v>32</v>
      </c>
      <c r="J50" t="s">
        <v>626</v>
      </c>
    </row>
    <row r="51" spans="1:10" x14ac:dyDescent="0.3">
      <c r="A51" t="s">
        <v>9</v>
      </c>
      <c r="B51" t="s">
        <v>709</v>
      </c>
      <c r="C51" t="s">
        <v>834</v>
      </c>
      <c r="D51" s="2">
        <v>2.0299999999999998</v>
      </c>
      <c r="E51" t="s">
        <v>662</v>
      </c>
      <c r="F51" t="s">
        <v>663</v>
      </c>
      <c r="G51" t="s">
        <v>648</v>
      </c>
      <c r="I51" t="s">
        <v>32</v>
      </c>
      <c r="J51" t="s">
        <v>626</v>
      </c>
    </row>
    <row r="52" spans="1:10" x14ac:dyDescent="0.3">
      <c r="A52" t="s">
        <v>9</v>
      </c>
      <c r="B52" t="s">
        <v>709</v>
      </c>
      <c r="C52" t="s">
        <v>832</v>
      </c>
      <c r="D52" s="2">
        <v>1.67</v>
      </c>
      <c r="E52" t="s">
        <v>868</v>
      </c>
      <c r="F52" t="s">
        <v>373</v>
      </c>
      <c r="G52" t="s">
        <v>833</v>
      </c>
      <c r="I52" t="s">
        <v>156</v>
      </c>
      <c r="J52" t="s">
        <v>559</v>
      </c>
    </row>
    <row r="53" spans="1:10" x14ac:dyDescent="0.3">
      <c r="A53" t="s">
        <v>9</v>
      </c>
      <c r="B53" t="s">
        <v>579</v>
      </c>
      <c r="C53" t="s">
        <v>649</v>
      </c>
      <c r="D53" s="2">
        <v>3.9</v>
      </c>
      <c r="E53" t="s">
        <v>661</v>
      </c>
      <c r="F53" t="s">
        <v>373</v>
      </c>
      <c r="G53" t="s">
        <v>650</v>
      </c>
      <c r="I53" t="s">
        <v>156</v>
      </c>
      <c r="J53" t="s">
        <v>559</v>
      </c>
    </row>
    <row r="54" spans="1:10" x14ac:dyDescent="0.3">
      <c r="A54" t="s">
        <v>9</v>
      </c>
      <c r="B54" t="s">
        <v>570</v>
      </c>
      <c r="C54" t="s">
        <v>599</v>
      </c>
      <c r="D54" s="2">
        <v>1.45</v>
      </c>
      <c r="E54" t="s">
        <v>651</v>
      </c>
      <c r="F54" t="s">
        <v>341</v>
      </c>
      <c r="G54" t="s">
        <v>572</v>
      </c>
      <c r="I54" t="s">
        <v>27</v>
      </c>
      <c r="J54" t="s">
        <v>559</v>
      </c>
    </row>
    <row r="55" spans="1:10" x14ac:dyDescent="0.3">
      <c r="A55" t="s">
        <v>9</v>
      </c>
      <c r="B55" t="s">
        <v>565</v>
      </c>
      <c r="C55" t="s">
        <v>647</v>
      </c>
      <c r="D55" s="2">
        <v>2.0699999999999998</v>
      </c>
      <c r="E55" t="s">
        <v>662</v>
      </c>
      <c r="F55" t="s">
        <v>663</v>
      </c>
      <c r="G55" t="s">
        <v>648</v>
      </c>
      <c r="I55" t="s">
        <v>32</v>
      </c>
      <c r="J55" t="s">
        <v>626</v>
      </c>
    </row>
    <row r="56" spans="1:10" x14ac:dyDescent="0.3">
      <c r="A56" t="s">
        <v>9</v>
      </c>
      <c r="B56" t="s">
        <v>565</v>
      </c>
      <c r="C56" t="s">
        <v>646</v>
      </c>
      <c r="D56" s="2">
        <v>2.4500000000000002</v>
      </c>
      <c r="E56" t="s">
        <v>664</v>
      </c>
      <c r="F56" t="s">
        <v>357</v>
      </c>
      <c r="G56" t="s">
        <v>645</v>
      </c>
      <c r="I56" t="s">
        <v>32</v>
      </c>
      <c r="J56" t="s">
        <v>626</v>
      </c>
    </row>
    <row r="57" spans="1:10" x14ac:dyDescent="0.3">
      <c r="A57" t="s">
        <v>9</v>
      </c>
      <c r="B57" t="s">
        <v>565</v>
      </c>
      <c r="C57" t="s">
        <v>644</v>
      </c>
      <c r="D57" s="2">
        <v>1.6</v>
      </c>
      <c r="E57" t="s">
        <v>664</v>
      </c>
      <c r="F57" t="s">
        <v>357</v>
      </c>
      <c r="G57" t="s">
        <v>645</v>
      </c>
      <c r="I57" t="s">
        <v>32</v>
      </c>
      <c r="J57" t="s">
        <v>626</v>
      </c>
    </row>
    <row r="58" spans="1:10" x14ac:dyDescent="0.3">
      <c r="A58" s="13" t="s">
        <v>321</v>
      </c>
      <c r="B58" s="7"/>
      <c r="C58" s="7"/>
      <c r="D58" s="14"/>
      <c r="E58" s="7"/>
      <c r="F58" s="7"/>
      <c r="G58" s="7"/>
      <c r="H58" s="7"/>
      <c r="I58" s="7"/>
      <c r="J58" s="7"/>
    </row>
    <row r="59" spans="1:10" x14ac:dyDescent="0.3">
      <c r="A59" t="s">
        <v>9</v>
      </c>
      <c r="B59" t="s">
        <v>563</v>
      </c>
      <c r="C59" t="s">
        <v>643</v>
      </c>
      <c r="D59" s="2">
        <v>1</v>
      </c>
      <c r="E59" t="s">
        <v>653</v>
      </c>
      <c r="F59" t="s">
        <v>359</v>
      </c>
      <c r="G59" t="s">
        <v>586</v>
      </c>
      <c r="I59" t="s">
        <v>27</v>
      </c>
      <c r="J59" t="s">
        <v>559</v>
      </c>
    </row>
    <row r="60" spans="1:10" x14ac:dyDescent="0.3">
      <c r="A60" t="s">
        <v>9</v>
      </c>
      <c r="B60" t="s">
        <v>563</v>
      </c>
      <c r="C60" t="s">
        <v>641</v>
      </c>
      <c r="D60" s="2">
        <v>1.5</v>
      </c>
      <c r="E60" t="s">
        <v>665</v>
      </c>
      <c r="F60" t="s">
        <v>552</v>
      </c>
      <c r="G60" t="s">
        <v>642</v>
      </c>
      <c r="I60" t="s">
        <v>55</v>
      </c>
      <c r="J60" t="s">
        <v>50</v>
      </c>
    </row>
    <row r="61" spans="1:10" x14ac:dyDescent="0.3">
      <c r="A61" t="s">
        <v>9</v>
      </c>
      <c r="B61" t="s">
        <v>563</v>
      </c>
      <c r="C61" t="s">
        <v>640</v>
      </c>
      <c r="D61" s="2">
        <v>1.97</v>
      </c>
      <c r="E61" t="s">
        <v>666</v>
      </c>
      <c r="F61" t="s">
        <v>552</v>
      </c>
      <c r="G61" t="s">
        <v>639</v>
      </c>
      <c r="I61" t="s">
        <v>55</v>
      </c>
      <c r="J61" t="s">
        <v>50</v>
      </c>
    </row>
    <row r="62" spans="1:10" x14ac:dyDescent="0.3">
      <c r="A62" t="s">
        <v>9</v>
      </c>
      <c r="B62" t="s">
        <v>563</v>
      </c>
      <c r="C62" t="s">
        <v>631</v>
      </c>
      <c r="D62" s="2">
        <v>2</v>
      </c>
      <c r="E62" t="s">
        <v>660</v>
      </c>
      <c r="F62" t="s">
        <v>359</v>
      </c>
      <c r="G62" t="s">
        <v>632</v>
      </c>
      <c r="I62" t="s">
        <v>27</v>
      </c>
      <c r="J62" t="s">
        <v>559</v>
      </c>
    </row>
    <row r="63" spans="1:10" x14ac:dyDescent="0.3">
      <c r="A63" t="s">
        <v>9</v>
      </c>
      <c r="B63" t="s">
        <v>412</v>
      </c>
      <c r="C63" t="s">
        <v>638</v>
      </c>
      <c r="D63" s="2">
        <v>2.0699999999999998</v>
      </c>
      <c r="E63" t="s">
        <v>666</v>
      </c>
      <c r="F63" t="s">
        <v>552</v>
      </c>
      <c r="G63" t="s">
        <v>639</v>
      </c>
      <c r="I63" t="s">
        <v>55</v>
      </c>
      <c r="J63" t="s">
        <v>50</v>
      </c>
    </row>
    <row r="64" spans="1:10" x14ac:dyDescent="0.3">
      <c r="A64" t="s">
        <v>9</v>
      </c>
      <c r="B64" t="s">
        <v>412</v>
      </c>
      <c r="C64" t="s">
        <v>532</v>
      </c>
      <c r="D64" s="2">
        <v>1.08</v>
      </c>
      <c r="E64" t="s">
        <v>551</v>
      </c>
      <c r="F64" t="s">
        <v>552</v>
      </c>
      <c r="G64" t="s">
        <v>533</v>
      </c>
      <c r="I64" t="s">
        <v>55</v>
      </c>
      <c r="J64" t="s">
        <v>50</v>
      </c>
    </row>
    <row r="65" spans="1:10" s="7" customFormat="1" x14ac:dyDescent="0.3">
      <c r="A65" t="s">
        <v>9</v>
      </c>
      <c r="B65" t="s">
        <v>412</v>
      </c>
      <c r="C65" t="s">
        <v>531</v>
      </c>
      <c r="D65" s="2">
        <v>3</v>
      </c>
      <c r="E65" t="s">
        <v>383</v>
      </c>
      <c r="F65" t="s">
        <v>350</v>
      </c>
      <c r="G65" t="s">
        <v>285</v>
      </c>
      <c r="H65"/>
      <c r="I65" t="s">
        <v>55</v>
      </c>
      <c r="J65" t="s">
        <v>559</v>
      </c>
    </row>
    <row r="66" spans="1:10" x14ac:dyDescent="0.3">
      <c r="A66" t="s">
        <v>9</v>
      </c>
      <c r="B66" t="s">
        <v>407</v>
      </c>
      <c r="C66" t="s">
        <v>530</v>
      </c>
      <c r="D66" s="2">
        <v>1.87</v>
      </c>
      <c r="E66" t="s">
        <v>538</v>
      </c>
      <c r="F66" t="s">
        <v>341</v>
      </c>
      <c r="G66" t="s">
        <v>409</v>
      </c>
      <c r="I66" t="s">
        <v>27</v>
      </c>
      <c r="J66" t="s">
        <v>559</v>
      </c>
    </row>
    <row r="67" spans="1:10" x14ac:dyDescent="0.3">
      <c r="A67" t="s">
        <v>9</v>
      </c>
      <c r="B67" t="s">
        <v>113</v>
      </c>
      <c r="C67" t="s">
        <v>314</v>
      </c>
      <c r="D67" s="2">
        <v>1.47</v>
      </c>
      <c r="E67" t="s">
        <v>383</v>
      </c>
      <c r="F67" t="s">
        <v>350</v>
      </c>
      <c r="G67" t="s">
        <v>285</v>
      </c>
      <c r="I67" t="s">
        <v>55</v>
      </c>
      <c r="J67" t="s">
        <v>559</v>
      </c>
    </row>
    <row r="68" spans="1:10" x14ac:dyDescent="0.3">
      <c r="A68" t="s">
        <v>9</v>
      </c>
      <c r="B68" t="s">
        <v>113</v>
      </c>
      <c r="C68" t="s">
        <v>313</v>
      </c>
      <c r="D68" s="2">
        <v>0.78</v>
      </c>
      <c r="E68" t="s">
        <v>383</v>
      </c>
      <c r="F68" t="s">
        <v>350</v>
      </c>
      <c r="G68" t="s">
        <v>285</v>
      </c>
      <c r="I68" t="s">
        <v>55</v>
      </c>
      <c r="J68" t="s">
        <v>559</v>
      </c>
    </row>
    <row r="69" spans="1:10" x14ac:dyDescent="0.3">
      <c r="A69" t="s">
        <v>9</v>
      </c>
      <c r="B69" t="s">
        <v>113</v>
      </c>
      <c r="C69" t="s">
        <v>312</v>
      </c>
      <c r="D69" s="2">
        <v>1.02</v>
      </c>
      <c r="E69" t="s">
        <v>362</v>
      </c>
      <c r="F69" t="s">
        <v>341</v>
      </c>
      <c r="G69" t="s">
        <v>120</v>
      </c>
      <c r="I69" t="s">
        <v>27</v>
      </c>
      <c r="J69" t="s">
        <v>559</v>
      </c>
    </row>
    <row r="70" spans="1:10" x14ac:dyDescent="0.3">
      <c r="A70" t="s">
        <v>9</v>
      </c>
      <c r="B70" t="s">
        <v>92</v>
      </c>
      <c r="C70" t="s">
        <v>311</v>
      </c>
      <c r="D70" s="2">
        <v>0.67</v>
      </c>
      <c r="E70" t="s">
        <v>369</v>
      </c>
      <c r="F70" t="s">
        <v>364</v>
      </c>
      <c r="G70" t="s">
        <v>153</v>
      </c>
      <c r="I70" t="s">
        <v>156</v>
      </c>
      <c r="J70" t="s">
        <v>28</v>
      </c>
    </row>
    <row r="71" spans="1:10" x14ac:dyDescent="0.3">
      <c r="A71" t="s">
        <v>9</v>
      </c>
      <c r="B71" t="s">
        <v>92</v>
      </c>
      <c r="C71" t="s">
        <v>310</v>
      </c>
      <c r="D71" s="2">
        <v>2</v>
      </c>
      <c r="E71" t="s">
        <v>364</v>
      </c>
      <c r="F71" t="s">
        <v>371</v>
      </c>
      <c r="G71" t="s">
        <v>213</v>
      </c>
      <c r="I71" t="s">
        <v>156</v>
      </c>
      <c r="J71" t="s">
        <v>28</v>
      </c>
    </row>
    <row r="72" spans="1:10" x14ac:dyDescent="0.3">
      <c r="A72" t="s">
        <v>9</v>
      </c>
      <c r="B72" t="s">
        <v>82</v>
      </c>
      <c r="C72" t="s">
        <v>309</v>
      </c>
      <c r="D72" s="2">
        <v>3.67</v>
      </c>
      <c r="E72" t="s">
        <v>364</v>
      </c>
      <c r="F72" t="s">
        <v>371</v>
      </c>
      <c r="G72" t="s">
        <v>213</v>
      </c>
      <c r="I72" t="s">
        <v>156</v>
      </c>
      <c r="J72" t="s">
        <v>28</v>
      </c>
    </row>
    <row r="73" spans="1:10" x14ac:dyDescent="0.3">
      <c r="A73" t="s">
        <v>9</v>
      </c>
      <c r="B73" t="s">
        <v>82</v>
      </c>
      <c r="C73" t="s">
        <v>308</v>
      </c>
      <c r="D73" s="2">
        <v>2.33</v>
      </c>
      <c r="E73" t="s">
        <v>365</v>
      </c>
      <c r="F73" t="s">
        <v>366</v>
      </c>
      <c r="G73" t="s">
        <v>136</v>
      </c>
      <c r="I73" t="s">
        <v>55</v>
      </c>
      <c r="J73" t="s">
        <v>138</v>
      </c>
    </row>
    <row r="74" spans="1:10" x14ac:dyDescent="0.3">
      <c r="A74" t="s">
        <v>9</v>
      </c>
      <c r="B74" t="s">
        <v>82</v>
      </c>
      <c r="C74" t="s">
        <v>307</v>
      </c>
      <c r="D74" s="2">
        <v>4.7</v>
      </c>
      <c r="E74" t="s">
        <v>383</v>
      </c>
      <c r="F74" t="s">
        <v>350</v>
      </c>
      <c r="G74" t="s">
        <v>285</v>
      </c>
      <c r="I74" t="s">
        <v>55</v>
      </c>
      <c r="J74" t="s">
        <v>559</v>
      </c>
    </row>
    <row r="75" spans="1:10" x14ac:dyDescent="0.3">
      <c r="A75" t="s">
        <v>9</v>
      </c>
      <c r="B75" t="s">
        <v>82</v>
      </c>
      <c r="C75" t="s">
        <v>306</v>
      </c>
      <c r="D75" s="2">
        <v>3.67</v>
      </c>
      <c r="E75" t="s">
        <v>369</v>
      </c>
      <c r="F75" t="s">
        <v>364</v>
      </c>
      <c r="G75" t="s">
        <v>153</v>
      </c>
      <c r="I75" t="s">
        <v>156</v>
      </c>
      <c r="J75" t="s">
        <v>28</v>
      </c>
    </row>
    <row r="76" spans="1:10" x14ac:dyDescent="0.3">
      <c r="A76" t="s">
        <v>9</v>
      </c>
      <c r="B76" t="s">
        <v>82</v>
      </c>
      <c r="C76" t="s">
        <v>178</v>
      </c>
      <c r="D76" s="2">
        <v>0.67</v>
      </c>
      <c r="E76" t="s">
        <v>361</v>
      </c>
      <c r="F76" t="s">
        <v>341</v>
      </c>
      <c r="G76" t="s">
        <v>115</v>
      </c>
      <c r="I76" t="s">
        <v>27</v>
      </c>
      <c r="J76" t="s">
        <v>559</v>
      </c>
    </row>
    <row r="77" spans="1:10" x14ac:dyDescent="0.3">
      <c r="A77" s="13" t="s">
        <v>320</v>
      </c>
      <c r="B77" s="7"/>
      <c r="C77" s="7"/>
      <c r="D77" s="14"/>
      <c r="E77" s="7"/>
      <c r="F77" s="7"/>
      <c r="G77" s="7"/>
      <c r="H77" s="7"/>
      <c r="I77" s="7"/>
      <c r="J77" s="7"/>
    </row>
    <row r="78" spans="1:10" x14ac:dyDescent="0.3">
      <c r="A78" t="s">
        <v>9</v>
      </c>
      <c r="B78" t="s">
        <v>82</v>
      </c>
      <c r="C78" t="s">
        <v>83</v>
      </c>
      <c r="D78" s="2">
        <v>1</v>
      </c>
      <c r="E78" t="s">
        <v>358</v>
      </c>
      <c r="F78" t="s">
        <v>328</v>
      </c>
      <c r="G78" t="s">
        <v>84</v>
      </c>
      <c r="I78" t="s">
        <v>27</v>
      </c>
      <c r="J78" t="s">
        <v>559</v>
      </c>
    </row>
    <row r="79" spans="1:10" x14ac:dyDescent="0.3">
      <c r="A79" t="s">
        <v>9</v>
      </c>
      <c r="B79" t="s">
        <v>75</v>
      </c>
      <c r="C79" t="s">
        <v>167</v>
      </c>
      <c r="D79" s="2">
        <v>1.83</v>
      </c>
      <c r="E79" t="s">
        <v>353</v>
      </c>
      <c r="F79" t="s">
        <v>341</v>
      </c>
      <c r="G79" t="s">
        <v>77</v>
      </c>
      <c r="I79" t="s">
        <v>27</v>
      </c>
      <c r="J79" t="s">
        <v>559</v>
      </c>
    </row>
    <row r="80" spans="1:10" x14ac:dyDescent="0.3">
      <c r="A80" t="s">
        <v>9</v>
      </c>
      <c r="B80" t="s">
        <v>59</v>
      </c>
      <c r="C80" t="s">
        <v>62</v>
      </c>
      <c r="D80" s="2">
        <v>1.5</v>
      </c>
      <c r="E80" t="s">
        <v>351</v>
      </c>
      <c r="F80" t="s">
        <v>341</v>
      </c>
      <c r="G80" t="s">
        <v>63</v>
      </c>
      <c r="I80" t="s">
        <v>27</v>
      </c>
      <c r="J80" t="s">
        <v>559</v>
      </c>
    </row>
    <row r="81" spans="1:10" x14ac:dyDescent="0.3">
      <c r="A81" t="s">
        <v>9</v>
      </c>
      <c r="B81" t="s">
        <v>59</v>
      </c>
      <c r="C81" t="s">
        <v>60</v>
      </c>
      <c r="D81" s="2">
        <v>1</v>
      </c>
      <c r="E81" t="s">
        <v>345</v>
      </c>
      <c r="F81" t="s">
        <v>328</v>
      </c>
      <c r="G81" t="s">
        <v>61</v>
      </c>
      <c r="I81" t="s">
        <v>27</v>
      </c>
      <c r="J81" t="s">
        <v>559</v>
      </c>
    </row>
    <row r="82" spans="1:10" x14ac:dyDescent="0.3">
      <c r="A82" t="s">
        <v>9</v>
      </c>
      <c r="B82" t="s">
        <v>41</v>
      </c>
      <c r="C82" t="s">
        <v>304</v>
      </c>
      <c r="D82" s="2">
        <v>1</v>
      </c>
      <c r="E82" t="s">
        <v>334</v>
      </c>
      <c r="F82" t="s">
        <v>386</v>
      </c>
      <c r="G82" t="s">
        <v>305</v>
      </c>
      <c r="I82" t="s">
        <v>37</v>
      </c>
      <c r="J82" t="s">
        <v>28</v>
      </c>
    </row>
    <row r="83" spans="1:10" x14ac:dyDescent="0.3">
      <c r="A83" t="s">
        <v>9</v>
      </c>
      <c r="B83" t="s">
        <v>41</v>
      </c>
      <c r="C83" t="s">
        <v>42</v>
      </c>
      <c r="D83" s="2">
        <v>0.92</v>
      </c>
      <c r="E83" t="s">
        <v>340</v>
      </c>
      <c r="F83" t="s">
        <v>341</v>
      </c>
      <c r="G83" t="s">
        <v>43</v>
      </c>
      <c r="I83" t="s">
        <v>27</v>
      </c>
      <c r="J83" t="s">
        <v>559</v>
      </c>
    </row>
    <row r="84" spans="1:10" x14ac:dyDescent="0.3">
      <c r="A84" t="s">
        <v>9</v>
      </c>
      <c r="B84" t="s">
        <v>250</v>
      </c>
      <c r="C84" t="s">
        <v>303</v>
      </c>
      <c r="D84" s="2">
        <v>1</v>
      </c>
      <c r="E84" t="s">
        <v>365</v>
      </c>
      <c r="F84" t="s">
        <v>366</v>
      </c>
      <c r="G84" t="s">
        <v>136</v>
      </c>
      <c r="I84" t="s">
        <v>55</v>
      </c>
      <c r="J84" t="s">
        <v>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workbookViewId="0">
      <selection activeCell="K9" sqref="K9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4">
        <v>45393</v>
      </c>
      <c r="C2" s="4">
        <v>45407</v>
      </c>
      <c r="D2" s="5">
        <f>SUM(Details!D414,Details!D405,Details!D391,Details!D383,Details!D381,Details!D367,Details!D366,Details!D365,Details!D363,Details!D362,Details!D360,Details!D359,Details!D356,Details!D347,Details!D341,Details!D340,Details!D338,Details!D335)</f>
        <v>29.89</v>
      </c>
      <c r="E2" s="5">
        <v>0</v>
      </c>
      <c r="F2" s="5">
        <f>SUM(Details!D407,Details!D406,Details!D401,Details!D388,Details!D387,Details!D386,Details!D364,Details!D361,Details!D357,Details!D354,Details!D345,Details!D344,Details!D339,Details!D336)</f>
        <v>23.650000000000006</v>
      </c>
      <c r="G2">
        <f>SUM(Details!D417,Details!D415,Details!D413,Details!D412,Details!D411,Details!D410,Details!D409,Details!D408,Details!D404,Details!D402,Details!D400,Details!D399,Details!D389,Details!D382,Details!D368,Details!D358,Details!D355,Details!D346,Details!D343,Details!D342)</f>
        <v>18.63</v>
      </c>
      <c r="H2" s="5">
        <f>SUM(Details!D403,Details!D398,Details!D390,Details!D385,Details!D384,Details!D337)</f>
        <v>7.63</v>
      </c>
      <c r="I2" s="5">
        <f>SUM(Details!D425,Details!D424,Details!D423,Details!D422,Details!D421,Details!D420,Details!D418,Details!D416,Details!D397,Details!D396,Details!D395,Details!D394,Details!D393,Details!D380:D392,Details!D380,Details!D379,Details!D378,Details!D377,Details!D376,Details!D375,Details!D374,Details!D373,Details!D372,Details!D371,Details!D370,Details!D369,Details!D353,Details!D352,Details!D351,Details!D350,Details!D349,Details!D348,Details!D334,Details!D333,Details!D332,Details!D331,Details!D330,Details!D329,Details!D328)</f>
        <v>77.779999999999987</v>
      </c>
      <c r="J2" s="5">
        <f>SUM(D2,E2,F2,G2,H2,I2)</f>
        <v>157.57999999999998</v>
      </c>
      <c r="K2" s="8">
        <f xml:space="preserve"> J2/24</f>
        <v>6.565833333333333</v>
      </c>
    </row>
    <row r="3" spans="1:11" x14ac:dyDescent="0.3">
      <c r="A3" s="1" t="s">
        <v>321</v>
      </c>
      <c r="B3" s="6">
        <v>45407</v>
      </c>
      <c r="C3" s="4">
        <v>45421</v>
      </c>
      <c r="D3" s="5">
        <f>SUM(Details!D310,Details!D308,Details!D304,Details!D295,Details!D294,Details!D293,Details!D291,Details!D290,Details!D283,Details!D281,Details!D280,Details!D279,Details!D278,Details!D266,Details!D262,Details!D260,Details!D256,Details!D255,Details!D253,Details!D249,Details!D248,Details!D247,Details!D242,Details!D241,Details!D238,Details!D224,Details!D223,Details!D220,Details!D218,Details!D216,Details!D215,Details!D213,Details!D212,Details!D211,Details!D210,Details!D208,Details!D207,Details!D206,Details!D205,Details!D204,Details!D203,Details!D202,Details!D201,Details!D200,Details!D199,Details!D196,Details!D195,Details!D194,Details!D193,Details!D192,Details!D191,Details!D190,Details!D189,Details!D188,Details!D187,Details!D186,Details!D185,Details!D184,Details!D183,Details!D182,Details!D176,Details!D167,Details!D160,Details!D156,Details!D147)</f>
        <v>96.7</v>
      </c>
      <c r="E3" s="5">
        <v>0</v>
      </c>
      <c r="F3" s="5">
        <f>SUM(Details!D321,Details!D311,Details!D309,Details!D307,Details!D306,Details!D305,Details!D298,Details!D297,Details!D296,Details!D288,Details!D287,Details!D265,Details!D261,Details!D258,Details!D254,Details!D250,Details!D245,Details!D244,Details!D222,Details!D180,Details!D178,Details!D177,Details!D175,Details!D166,Details!D165,Details!D163,Details!D162,Details!D159,Details!D158,Details!D157)</f>
        <v>43.519999999999996</v>
      </c>
      <c r="G3">
        <f>SUM(Details!D149,Details!D150,Details!D153,Details!D155,Details!D161,Details!D164,Details!D179,Details!D181,Details!D209,Details!D214,Details!D217,Details!D219,Details!D219,Details!D221,Details!D237,Details!D240,Details!D246,Details!D257,Details!D267,Details!D277,Details!D285,Details!D286:D292,Details!D292,Details!D302,Details!D314,Details!D315,Details!D316,Details!D317)</f>
        <v>45.660000000000004</v>
      </c>
      <c r="H3">
        <f>SUM(Details!D320,Details!D319,Details!D318,Details!D313,Details!D303,Details!D301,Details!D300,Details!D299,Details!D282,Details!D264,Details!D263,Details!D259,Details!D243,Details!D154)</f>
        <v>26.580000000000002</v>
      </c>
      <c r="I3" s="5">
        <f>SUM(Details!D148,Details!D151,Details!D152,Details!D168,Details!D169,Details!D170,Details!D171,Details!D172,Details!D173,Details!D174,Details!D197,Details!D198,Details!D225,Details!D226,Details!D227,Details!D228,Details!D229,Details!D230,Details!D231,Details!D232,Details!D233,Details!D234,Details!D235,Details!D236,Details!D251,Details!D252,Details!D268,Details!D269,Details!D270,Details!D271,Details!D272,Details!D273,Details!D274,Details!D275,Details!D276,Details!D284,Details!D289,Details!D322,Details!D323,Details!D324,Details!D325,Details!D326)</f>
        <v>70.369999999999976</v>
      </c>
      <c r="J3" s="5">
        <f xml:space="preserve"> SUM(D3,E3,F3,G3,H3,I3)</f>
        <v>282.83</v>
      </c>
      <c r="K3" s="8">
        <f t="shared" ref="K3:K6" si="0" xml:space="preserve"> J3/24</f>
        <v>11.784583333333332</v>
      </c>
    </row>
    <row r="4" spans="1:11" x14ac:dyDescent="0.3">
      <c r="A4" s="1" t="s">
        <v>322</v>
      </c>
      <c r="B4" s="4">
        <v>45421</v>
      </c>
      <c r="C4" s="4">
        <v>45435</v>
      </c>
      <c r="D4">
        <f>SUM(Details!D234,Details!D233,Details!D232,Details!D231,Details!D230,Details!D224,Details!D221,Details!D220,Details!D219,Details!D211,Details!D210,Details!D209,Details!D207,Details!D206,Details!D203,Details!D202,Details!D201,Details!D199,Details!D198,Details!D197,Details!D193,Details!D192,Details!D191,Details!D190,Details!D187,Details!D172,Details!D169,Details!D168,Details!D166,Details!D165,Details!D163,Details!D160,Details!D159,Details!D157,Details!D156,Details!D155,Details!D154,Details!D149,Details!D148,Details!D147,Details!D146,Details!D145,Details!D144,Details!D143,Details!D142,Details!D141,Details!D139,Details!D138,Details!D137,Details!D136,Details!D135,Details!D134,Details!D133,Details!D132,Details!D131,Details!D129,Details!D126,Details!D125,Details!D124,Details!D123,Details!D122,Details!D121,Details!D120,Details!D119,Details!D118,Details!D117,Details!D108,Details!D107,Details!D106,Details!D105,Details!D101,Details!D99,Details!D94,Details!D91,Details!D89,Details!D88,Details!D86,Details!D85,Details!D80,Details!D79,Details!D78,Details!D75)</f>
        <v>125.13999999999997</v>
      </c>
      <c r="E4">
        <v>0</v>
      </c>
      <c r="F4">
        <f>SUM(Details!D72,Details!D73,Details!D74,Details!D76,Details!D77,Details!D81,Details!D82,Details!D83,Details!D84,Details!D87,Details!D90,Details!D93,Details!D97,Details!D98,Details!D100,Details!D104,Details!D116,Details!D127,Details!D130,Details!D158,Details!D164,Details!D170,Details!D188,Details!D195,Details!D208)</f>
        <v>39.619999999999997</v>
      </c>
      <c r="G4">
        <f>SUM(Details!D135,Details!D132,Details!D131,Details!D129,Details!D128,Details!D111,Details!D110)</f>
        <v>8.59</v>
      </c>
      <c r="H4">
        <f>SUM(Details!D235,Details!D196,Details!D194,Details!D189,Details!D128,Details!D103,Details!D102,Details!D96,Details!D95,Details!D92)</f>
        <v>17.920000000000002</v>
      </c>
      <c r="I4">
        <f>SUM(Details!D238,Details!D237,Details!D236,Details!D228,Details!D227,Details!D218,Details!D217,Details!D216,Details!D215,Details!D214,Details!D213,Details!D212,Details!D200,Details!D186,Details!D185,Details!D184,Details!D183,Details!D182,Details!D181,Details!D180,Details!D179,Details!D178,Details!D177,Details!D176,Details!D175,Details!D174,Details!D173,Details!D171,Details!D167,Details!D162,Details!D161,Details!D153,Details!D152,Details!D151,Details!D150,Details!D115,Details!D114,Details!D113,Details!D112,Details!D111,Details!D110,Details!D109,Details!D71,Details!D70,Details!D69,Details!D68,Details!D67)</f>
        <v>61.99</v>
      </c>
      <c r="J4">
        <f>SUM(D4,E4,F4,G4,H4,I4)</f>
        <v>253.26</v>
      </c>
      <c r="K4" s="8">
        <f t="shared" si="0"/>
        <v>10.5525</v>
      </c>
    </row>
    <row r="5" spans="1:11" x14ac:dyDescent="0.3">
      <c r="A5" s="1" t="s">
        <v>323</v>
      </c>
      <c r="B5" s="4">
        <v>45435</v>
      </c>
      <c r="C5" s="4">
        <v>45449</v>
      </c>
      <c r="D5">
        <f>SUM(Details!D58,Details!D56,Details!D55,Details!D53,Details!D52,Details!D51,Details!D49,Details!D48,Details!D46,Details!D45,Details!D44,Details!D43,Details!D42,Details!D41,Details!D40,Details!D38,Details!D37,Details!D35,Details!D32,Details!D31,Details!D29,Details!D28,Details!D25,Details!D24,Details!D23,Details!D21,Details!D20,Details!D19,Details!D18,Details!D17,Details!D16,Details!D15,Details!D14,Details!D13,Details!D12,Details!D11,Details!D10,Details!D9,Details!D8,Details!D7,Details!D5,Details!D4)</f>
        <v>61.340000000000011</v>
      </c>
      <c r="E5">
        <v>0</v>
      </c>
      <c r="F5">
        <f>SUM(Details!D59,Details!D50,Details!D47,Details!D39,Details!D36,Details!D34,Details!D33,Details!D30,Details!D27,Details!D26)</f>
        <v>23.659999999999997</v>
      </c>
      <c r="G5">
        <v>0</v>
      </c>
      <c r="H5">
        <v>0</v>
      </c>
      <c r="I5">
        <f>SUM(Details!D65,Details!D64,Details!D63,Details!D62,Details!D61,Details!D60,Details!D57,Details!D54)</f>
        <v>16.739999999999998</v>
      </c>
      <c r="J5">
        <f>SUM(D5,E5,F5,G5,H5,I5)</f>
        <v>101.74</v>
      </c>
      <c r="K5" s="8">
        <f t="shared" si="0"/>
        <v>4.2391666666666667</v>
      </c>
    </row>
    <row r="6" spans="1:11" x14ac:dyDescent="0.3">
      <c r="A6" s="1" t="s">
        <v>1351</v>
      </c>
      <c r="B6" s="15">
        <v>45449</v>
      </c>
      <c r="C6" s="15">
        <v>45463</v>
      </c>
      <c r="D6">
        <f>SUM(Details!D21,Details!D20,Details!D19,Details!D18,Details!D17,Details!D13,Details!D12,Details!D11,Details!D10,Details!D9,Details!D8,Details!D7,Details!D5,Details!D4,Details!D3)</f>
        <v>23.249999999999993</v>
      </c>
      <c r="E6">
        <v>0</v>
      </c>
      <c r="F6">
        <v>0</v>
      </c>
      <c r="G6">
        <v>0</v>
      </c>
      <c r="H6">
        <v>0</v>
      </c>
      <c r="I6">
        <f>SUM(Details!D16,Details!D15,Details!D14)</f>
        <v>3.4499999999999997</v>
      </c>
      <c r="J6">
        <f>SUM(D6,E6,F6,G6,H6,I6)</f>
        <v>26.699999999999992</v>
      </c>
      <c r="K6" s="8">
        <f t="shared" si="0"/>
        <v>1.1124999999999996</v>
      </c>
    </row>
    <row r="7" spans="1:11" x14ac:dyDescent="0.3">
      <c r="K7" s="9">
        <f>SUM(K2:K6)</f>
        <v>34.254583333333329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8"/>
  <sheetViews>
    <sheetView tabSelected="1" workbookViewId="0">
      <selection activeCell="AF24" sqref="AF24"/>
    </sheetView>
  </sheetViews>
  <sheetFormatPr baseColWidth="10" defaultRowHeight="15.6" x14ac:dyDescent="0.3"/>
  <cols>
    <col min="1" max="1" width="19" style="1" bestFit="1" customWidth="1"/>
    <col min="2" max="2" width="9.8984375" bestFit="1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8.2968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s="7" customFormat="1" x14ac:dyDescent="0.3">
      <c r="A3" t="s">
        <v>9</v>
      </c>
      <c r="B3" t="s">
        <v>1380</v>
      </c>
      <c r="C3" t="s">
        <v>1483</v>
      </c>
      <c r="D3" s="2">
        <v>0.43</v>
      </c>
      <c r="E3" t="str">
        <f>HYPERLINK("https://swtp-sose24.atlassian.net/browse/KAN-246", "KAN-246")</f>
        <v>KAN-246</v>
      </c>
      <c r="F3" t="str">
        <f>HYPERLINK("https://swtp-sose24.atlassian.net/browse/KAN-149", "KAN-149")</f>
        <v>KAN-149</v>
      </c>
      <c r="G3" t="s">
        <v>1481</v>
      </c>
      <c r="H3"/>
      <c r="I3" t="s">
        <v>32</v>
      </c>
      <c r="J3" t="s">
        <v>1355</v>
      </c>
    </row>
    <row r="4" spans="1:10" s="10" customFormat="1" x14ac:dyDescent="0.3">
      <c r="A4" t="s">
        <v>9</v>
      </c>
      <c r="B4" t="s">
        <v>1380</v>
      </c>
      <c r="C4" t="s">
        <v>1482</v>
      </c>
      <c r="D4" s="2">
        <v>0.38</v>
      </c>
      <c r="E4" t="str">
        <f>HYPERLINK("https://swtp-sose24.atlassian.net/browse/KAN-246", "KAN-246")</f>
        <v>KAN-246</v>
      </c>
      <c r="F4" t="str">
        <f>HYPERLINK("https://swtp-sose24.atlassian.net/browse/KAN-149", "KAN-149")</f>
        <v>KAN-149</v>
      </c>
      <c r="G4" t="s">
        <v>1481</v>
      </c>
      <c r="H4"/>
      <c r="I4" t="s">
        <v>32</v>
      </c>
      <c r="J4" t="s">
        <v>1355</v>
      </c>
    </row>
    <row r="5" spans="1:10" x14ac:dyDescent="0.3">
      <c r="A5" t="s">
        <v>842</v>
      </c>
      <c r="B5" t="s">
        <v>1380</v>
      </c>
      <c r="C5" t="s">
        <v>1420</v>
      </c>
      <c r="D5" s="2">
        <v>0.15</v>
      </c>
      <c r="E5" t="str">
        <f>HYPERLINK("https://swtp-sose24.atlassian.net/browse/KAN-248", "KAN-248")</f>
        <v>KAN-248</v>
      </c>
      <c r="F5" t="str">
        <f>HYPERLINK("https://swtp-sose24.atlassian.net/browse/KAN-3", "KAN-3")</f>
        <v>KAN-3</v>
      </c>
      <c r="G5" t="s">
        <v>1421</v>
      </c>
      <c r="H5" t="s">
        <v>1422</v>
      </c>
      <c r="I5" t="s">
        <v>32</v>
      </c>
      <c r="J5" t="s">
        <v>1409</v>
      </c>
    </row>
    <row r="6" spans="1:10" x14ac:dyDescent="0.3">
      <c r="A6" t="s">
        <v>842</v>
      </c>
      <c r="B6" t="s">
        <v>1380</v>
      </c>
      <c r="C6" t="s">
        <v>1417</v>
      </c>
      <c r="D6" s="2">
        <v>1</v>
      </c>
      <c r="E6" t="str">
        <f>HYPERLINK("https://swtp-sose24.atlassian.net/browse/KAN-249", "KAN-249")</f>
        <v>KAN-249</v>
      </c>
      <c r="F6" t="str">
        <f>HYPERLINK("https://swtp-sose24.atlassian.net/browse/KAN-248", "KAN-248")</f>
        <v>KAN-248</v>
      </c>
      <c r="G6" t="s">
        <v>1418</v>
      </c>
      <c r="H6" t="s">
        <v>1419</v>
      </c>
      <c r="I6" t="s">
        <v>32</v>
      </c>
      <c r="J6" t="s">
        <v>1409</v>
      </c>
    </row>
    <row r="7" spans="1:10" x14ac:dyDescent="0.3">
      <c r="A7" t="s">
        <v>315</v>
      </c>
      <c r="B7" t="s">
        <v>1380</v>
      </c>
      <c r="C7" t="s">
        <v>1383</v>
      </c>
      <c r="D7" s="2">
        <v>3.97</v>
      </c>
      <c r="E7" t="str">
        <f>HYPERLINK("https://swtp-sose24.atlassian.net/browse/KAN-234", "KAN-234")</f>
        <v>KAN-234</v>
      </c>
      <c r="F7" t="str">
        <f>HYPERLINK("https://swtp-sose24.atlassian.net/browse/KAN-183", "KAN-183")</f>
        <v>KAN-183</v>
      </c>
      <c r="G7" t="s">
        <v>1366</v>
      </c>
      <c r="H7" t="s">
        <v>1384</v>
      </c>
      <c r="I7" t="s">
        <v>32</v>
      </c>
      <c r="J7" t="s">
        <v>1355</v>
      </c>
    </row>
    <row r="8" spans="1:10" x14ac:dyDescent="0.3">
      <c r="A8" t="s">
        <v>9</v>
      </c>
      <c r="B8" t="s">
        <v>1380</v>
      </c>
      <c r="C8" t="s">
        <v>1480</v>
      </c>
      <c r="D8" s="2">
        <v>3.73</v>
      </c>
      <c r="E8" t="str">
        <f>HYPERLINK("https://swtp-sose24.atlassian.net/browse/KAN-246", "KAN-246")</f>
        <v>KAN-246</v>
      </c>
      <c r="F8" t="str">
        <f>HYPERLINK("https://swtp-sose24.atlassian.net/browse/KAN-149", "KAN-149")</f>
        <v>KAN-149</v>
      </c>
      <c r="G8" t="s">
        <v>1481</v>
      </c>
      <c r="I8" t="s">
        <v>32</v>
      </c>
      <c r="J8" t="s">
        <v>1355</v>
      </c>
    </row>
    <row r="9" spans="1:10" x14ac:dyDescent="0.3">
      <c r="A9" t="s">
        <v>842</v>
      </c>
      <c r="B9" t="s">
        <v>1380</v>
      </c>
      <c r="C9" t="s">
        <v>1416</v>
      </c>
      <c r="D9" s="2">
        <v>0.45</v>
      </c>
      <c r="E9" t="str">
        <f>HYPERLINK("https://swtp-sose24.atlassian.net/browse/KAN-236", "KAN-236")</f>
        <v>KAN-236</v>
      </c>
      <c r="F9" t="str">
        <f>HYPERLINK("https://swtp-sose24.atlassian.net/browse/KAN-248", "KAN-248")</f>
        <v>KAN-248</v>
      </c>
      <c r="G9" t="s">
        <v>1407</v>
      </c>
      <c r="H9" t="s">
        <v>423</v>
      </c>
      <c r="I9" t="s">
        <v>32</v>
      </c>
      <c r="J9" t="s">
        <v>1409</v>
      </c>
    </row>
    <row r="10" spans="1:10" x14ac:dyDescent="0.3">
      <c r="A10" t="s">
        <v>9</v>
      </c>
      <c r="B10" t="s">
        <v>1380</v>
      </c>
      <c r="C10" t="s">
        <v>1479</v>
      </c>
      <c r="D10" s="2">
        <v>2.6</v>
      </c>
      <c r="E10" t="str">
        <f>HYPERLINK("https://swtp-sose24.atlassian.net/browse/KAN-240", "KAN-240")</f>
        <v>KAN-240</v>
      </c>
      <c r="F10" t="str">
        <f>HYPERLINK("https://swtp-sose24.atlassian.net/browse/KAN-149", "KAN-149")</f>
        <v>KAN-149</v>
      </c>
      <c r="G10" t="s">
        <v>1478</v>
      </c>
      <c r="I10" t="s">
        <v>32</v>
      </c>
      <c r="J10" t="s">
        <v>1355</v>
      </c>
    </row>
    <row r="11" spans="1:10" x14ac:dyDescent="0.3">
      <c r="A11" t="s">
        <v>315</v>
      </c>
      <c r="B11" t="s">
        <v>1380</v>
      </c>
      <c r="C11" t="s">
        <v>1381</v>
      </c>
      <c r="D11" s="2">
        <v>0.95</v>
      </c>
      <c r="E11" t="str">
        <f>HYPERLINK("https://swtp-sose24.atlassian.net/browse/KAN-234", "KAN-234")</f>
        <v>KAN-234</v>
      </c>
      <c r="F11" t="str">
        <f>HYPERLINK("https://swtp-sose24.atlassian.net/browse/KAN-183", "KAN-183")</f>
        <v>KAN-183</v>
      </c>
      <c r="G11" t="s">
        <v>1366</v>
      </c>
      <c r="H11" t="s">
        <v>1382</v>
      </c>
      <c r="I11" t="s">
        <v>32</v>
      </c>
      <c r="J11" t="s">
        <v>1355</v>
      </c>
    </row>
    <row r="12" spans="1:10" x14ac:dyDescent="0.3">
      <c r="A12" t="s">
        <v>315</v>
      </c>
      <c r="B12" t="s">
        <v>1375</v>
      </c>
      <c r="C12" t="s">
        <v>1379</v>
      </c>
      <c r="D12" s="2">
        <v>0.02</v>
      </c>
      <c r="E12" t="str">
        <f>HYPERLINK("https://swtp-sose24.atlassian.net/browse/KAN-234", "KAN-234")</f>
        <v>KAN-234</v>
      </c>
      <c r="F12" t="str">
        <f>HYPERLINK("https://swtp-sose24.atlassian.net/browse/KAN-183", "KAN-183")</f>
        <v>KAN-183</v>
      </c>
      <c r="G12" t="s">
        <v>1366</v>
      </c>
      <c r="I12" t="s">
        <v>32</v>
      </c>
      <c r="J12" t="s">
        <v>1355</v>
      </c>
    </row>
    <row r="13" spans="1:10" x14ac:dyDescent="0.3">
      <c r="A13" t="s">
        <v>315</v>
      </c>
      <c r="B13" t="s">
        <v>1375</v>
      </c>
      <c r="C13" t="s">
        <v>1378</v>
      </c>
      <c r="D13" s="2">
        <v>3.75</v>
      </c>
      <c r="E13" t="str">
        <f>HYPERLINK("https://swtp-sose24.atlassian.net/browse/KAN-234", "KAN-234")</f>
        <v>KAN-234</v>
      </c>
      <c r="F13" t="str">
        <f>HYPERLINK("https://swtp-sose24.atlassian.net/browse/KAN-183", "KAN-183")</f>
        <v>KAN-183</v>
      </c>
      <c r="G13" t="s">
        <v>1366</v>
      </c>
      <c r="H13" t="s">
        <v>1366</v>
      </c>
      <c r="I13" t="s">
        <v>32</v>
      </c>
      <c r="J13" t="s">
        <v>1355</v>
      </c>
    </row>
    <row r="14" spans="1:10" x14ac:dyDescent="0.3">
      <c r="A14" t="s">
        <v>315</v>
      </c>
      <c r="B14" t="s">
        <v>1375</v>
      </c>
      <c r="C14" t="s">
        <v>1376</v>
      </c>
      <c r="D14" s="2">
        <v>1.1499999999999999</v>
      </c>
      <c r="E14" t="str">
        <f>HYPERLINK("https://swtp-sose24.atlassian.net/browse/KAN-243", "KAN-243")</f>
        <v>KAN-243</v>
      </c>
      <c r="F14" t="str">
        <f>HYPERLINK("https://swtp-sose24.atlassian.net/browse/KAN-21", "KAN-21")</f>
        <v>KAN-21</v>
      </c>
      <c r="G14" t="s">
        <v>1377</v>
      </c>
      <c r="I14" t="s">
        <v>27</v>
      </c>
      <c r="J14" t="s">
        <v>1361</v>
      </c>
    </row>
    <row r="15" spans="1:10" x14ac:dyDescent="0.3">
      <c r="A15" t="s">
        <v>9</v>
      </c>
      <c r="B15" t="s">
        <v>1375</v>
      </c>
      <c r="C15" t="s">
        <v>1376</v>
      </c>
      <c r="D15" s="2">
        <v>1.1299999999999999</v>
      </c>
      <c r="E15" t="str">
        <f>HYPERLINK("https://swtp-sose24.atlassian.net/browse/KAN-243", "KAN-243")</f>
        <v>KAN-243</v>
      </c>
      <c r="F15" t="str">
        <f>HYPERLINK("https://swtp-sose24.atlassian.net/browse/KAN-21", "KAN-21")</f>
        <v>KAN-21</v>
      </c>
      <c r="G15" t="s">
        <v>1377</v>
      </c>
      <c r="I15" t="s">
        <v>27</v>
      </c>
      <c r="J15" t="s">
        <v>1361</v>
      </c>
    </row>
    <row r="16" spans="1:10" x14ac:dyDescent="0.3">
      <c r="A16" t="s">
        <v>842</v>
      </c>
      <c r="B16" t="s">
        <v>1375</v>
      </c>
      <c r="C16" t="s">
        <v>1415</v>
      </c>
      <c r="D16" s="2">
        <v>1.17</v>
      </c>
      <c r="E16" t="str">
        <f>HYPERLINK("https://swtp-sose24.atlassian.net/browse/KAN-243", "KAN-243")</f>
        <v>KAN-243</v>
      </c>
      <c r="F16" t="str">
        <f>HYPERLINK("https://swtp-sose24.atlassian.net/browse/KAN-21", "KAN-21")</f>
        <v>KAN-21</v>
      </c>
      <c r="G16" t="s">
        <v>1377</v>
      </c>
      <c r="I16" t="s">
        <v>27</v>
      </c>
      <c r="J16" t="s">
        <v>1361</v>
      </c>
    </row>
    <row r="17" spans="1:10" x14ac:dyDescent="0.3">
      <c r="A17" t="s">
        <v>842</v>
      </c>
      <c r="B17" t="s">
        <v>1371</v>
      </c>
      <c r="C17" t="s">
        <v>1413</v>
      </c>
      <c r="D17" s="2">
        <v>0.93</v>
      </c>
      <c r="E17" t="str">
        <f>HYPERLINK("https://swtp-sose24.atlassian.net/browse/KAN-236", "KAN-236")</f>
        <v>KAN-236</v>
      </c>
      <c r="F17" t="str">
        <f>HYPERLINK("https://swtp-sose24.atlassian.net/browse/KAN-248", "KAN-248")</f>
        <v>KAN-248</v>
      </c>
      <c r="G17" t="s">
        <v>1407</v>
      </c>
      <c r="H17" t="s">
        <v>1414</v>
      </c>
      <c r="I17" t="s">
        <v>32</v>
      </c>
      <c r="J17" t="s">
        <v>1409</v>
      </c>
    </row>
    <row r="18" spans="1:10" x14ac:dyDescent="0.3">
      <c r="A18" t="s">
        <v>315</v>
      </c>
      <c r="B18" t="s">
        <v>1371</v>
      </c>
      <c r="C18" t="s">
        <v>1372</v>
      </c>
      <c r="D18" s="2">
        <v>3.77</v>
      </c>
      <c r="E18" t="str">
        <f>HYPERLINK("https://swtp-sose24.atlassian.net/browse/KAN-242", "KAN-242")</f>
        <v>KAN-242</v>
      </c>
      <c r="F18" t="str">
        <f>HYPERLINK("https://swtp-sose24.atlassian.net/browse/KAN-208", "KAN-208")</f>
        <v>KAN-208</v>
      </c>
      <c r="G18" t="s">
        <v>1373</v>
      </c>
      <c r="I18" t="s">
        <v>32</v>
      </c>
      <c r="J18" t="s">
        <v>1374</v>
      </c>
    </row>
    <row r="19" spans="1:10" x14ac:dyDescent="0.3">
      <c r="A19" t="s">
        <v>9</v>
      </c>
      <c r="B19" t="s">
        <v>1474</v>
      </c>
      <c r="C19" t="s">
        <v>1477</v>
      </c>
      <c r="D19" s="2">
        <v>0.93</v>
      </c>
      <c r="E19" t="str">
        <f>HYPERLINK("https://swtp-sose24.atlassian.net/browse/KAN-240", "KAN-240")</f>
        <v>KAN-240</v>
      </c>
      <c r="F19" t="str">
        <f>HYPERLINK("https://swtp-sose24.atlassian.net/browse/KAN-149", "KAN-149")</f>
        <v>KAN-149</v>
      </c>
      <c r="G19" t="s">
        <v>1478</v>
      </c>
      <c r="I19" t="s">
        <v>32</v>
      </c>
      <c r="J19" t="s">
        <v>1355</v>
      </c>
    </row>
    <row r="20" spans="1:10" x14ac:dyDescent="0.3">
      <c r="A20" t="s">
        <v>9</v>
      </c>
      <c r="B20" t="s">
        <v>1474</v>
      </c>
      <c r="C20" t="s">
        <v>1476</v>
      </c>
      <c r="D20" s="2">
        <v>0.67</v>
      </c>
      <c r="E20" t="str">
        <f>HYPERLINK("https://swtp-sose24.atlassian.net/browse/KAN-237", "KAN-237")</f>
        <v>KAN-237</v>
      </c>
      <c r="F20" t="str">
        <f>HYPERLINK("https://swtp-sose24.atlassian.net/browse/KAN-149", "KAN-149")</f>
        <v>KAN-149</v>
      </c>
      <c r="G20" t="s">
        <v>1473</v>
      </c>
      <c r="I20" t="s">
        <v>32</v>
      </c>
      <c r="J20" t="s">
        <v>1355</v>
      </c>
    </row>
    <row r="21" spans="1:10" x14ac:dyDescent="0.3">
      <c r="A21" t="s">
        <v>9</v>
      </c>
      <c r="B21" t="s">
        <v>1474</v>
      </c>
      <c r="C21" t="s">
        <v>1475</v>
      </c>
      <c r="D21" s="2">
        <v>0.52</v>
      </c>
      <c r="E21" t="str">
        <f>HYPERLINK("https://swtp-sose24.atlassian.net/browse/KAN-237", "KAN-237")</f>
        <v>KAN-237</v>
      </c>
      <c r="F21" t="str">
        <f>HYPERLINK("https://swtp-sose24.atlassian.net/browse/KAN-149", "KAN-149")</f>
        <v>KAN-149</v>
      </c>
      <c r="G21" t="s">
        <v>1473</v>
      </c>
      <c r="I21" t="s">
        <v>32</v>
      </c>
      <c r="J21" t="s">
        <v>1355</v>
      </c>
    </row>
    <row r="22" spans="1:10" x14ac:dyDescent="0.3">
      <c r="A22" s="13" t="s">
        <v>323</v>
      </c>
      <c r="B22" s="7"/>
      <c r="C22" s="7"/>
      <c r="D22" s="14"/>
      <c r="E22" s="7"/>
      <c r="F22" s="7"/>
      <c r="G22" s="7"/>
      <c r="H22" s="7"/>
      <c r="I22" s="7"/>
      <c r="J22" s="7"/>
    </row>
    <row r="23" spans="1:10" x14ac:dyDescent="0.3">
      <c r="A23" t="s">
        <v>842</v>
      </c>
      <c r="B23" t="s">
        <v>1410</v>
      </c>
      <c r="C23" t="s">
        <v>1411</v>
      </c>
      <c r="D23" s="2">
        <v>3.33</v>
      </c>
      <c r="E23" t="str">
        <f>HYPERLINK("https://swtp-sose24.atlassian.net/browse/KAN-238", "KAN-238")</f>
        <v>KAN-238</v>
      </c>
      <c r="F23" t="str">
        <f>HYPERLINK("https://swtp-sose24.atlassian.net/browse/KAN-22", "KAN-22")</f>
        <v>KAN-22</v>
      </c>
      <c r="G23" t="s">
        <v>1412</v>
      </c>
      <c r="I23" t="s">
        <v>27</v>
      </c>
      <c r="J23" t="s">
        <v>1361</v>
      </c>
    </row>
    <row r="24" spans="1:10" x14ac:dyDescent="0.3">
      <c r="A24" t="s">
        <v>5</v>
      </c>
      <c r="B24" t="s">
        <v>1410</v>
      </c>
      <c r="C24" t="s">
        <v>1411</v>
      </c>
      <c r="D24" s="2">
        <v>3.33</v>
      </c>
      <c r="E24" t="str">
        <f>HYPERLINK("https://swtp-sose24.atlassian.net/browse/KAN-238", "KAN-238")</f>
        <v>KAN-238</v>
      </c>
      <c r="F24" t="str">
        <f>HYPERLINK("https://swtp-sose24.atlassian.net/browse/KAN-22", "KAN-22")</f>
        <v>KAN-22</v>
      </c>
      <c r="G24" t="s">
        <v>1412</v>
      </c>
      <c r="I24" t="s">
        <v>27</v>
      </c>
      <c r="J24" t="s">
        <v>1361</v>
      </c>
    </row>
    <row r="25" spans="1:10" x14ac:dyDescent="0.3">
      <c r="A25" t="s">
        <v>8</v>
      </c>
      <c r="B25" t="s">
        <v>1410</v>
      </c>
      <c r="C25" t="s">
        <v>1411</v>
      </c>
      <c r="D25" s="2">
        <v>3.33</v>
      </c>
      <c r="E25" t="str">
        <f>HYPERLINK("https://swtp-sose24.atlassian.net/browse/KAN-238", "KAN-238")</f>
        <v>KAN-238</v>
      </c>
      <c r="F25" t="str">
        <f>HYPERLINK("https://swtp-sose24.atlassian.net/browse/KAN-22", "KAN-22")</f>
        <v>KAN-22</v>
      </c>
      <c r="G25" t="s">
        <v>1412</v>
      </c>
      <c r="I25" t="s">
        <v>27</v>
      </c>
      <c r="J25" t="s">
        <v>1361</v>
      </c>
    </row>
    <row r="26" spans="1:10" x14ac:dyDescent="0.3">
      <c r="A26" t="s">
        <v>9</v>
      </c>
      <c r="B26" t="s">
        <v>1410</v>
      </c>
      <c r="C26" t="s">
        <v>1411</v>
      </c>
      <c r="D26" s="2">
        <v>3.33</v>
      </c>
      <c r="E26" t="str">
        <f>HYPERLINK("https://swtp-sose24.atlassian.net/browse/KAN-238", "KAN-238")</f>
        <v>KAN-238</v>
      </c>
      <c r="F26" t="str">
        <f>HYPERLINK("https://swtp-sose24.atlassian.net/browse/KAN-22", "KAN-22")</f>
        <v>KAN-22</v>
      </c>
      <c r="G26" t="s">
        <v>1412</v>
      </c>
      <c r="I26" t="s">
        <v>27</v>
      </c>
      <c r="J26" t="s">
        <v>1361</v>
      </c>
    </row>
    <row r="27" spans="1:10" x14ac:dyDescent="0.3">
      <c r="A27" t="s">
        <v>4</v>
      </c>
      <c r="B27" t="s">
        <v>1368</v>
      </c>
      <c r="C27" t="s">
        <v>1449</v>
      </c>
      <c r="D27" s="2">
        <v>1.77</v>
      </c>
      <c r="E27" t="str">
        <f>HYPERLINK("https://swtp-sose24.atlassian.net/browse/KAN-224", "KAN-224")</f>
        <v>KAN-224</v>
      </c>
      <c r="F27" t="str">
        <f>HYPERLINK("https://swtp-sose24.atlassian.net/browse/KAN-176", "KAN-176")</f>
        <v>KAN-176</v>
      </c>
      <c r="G27" t="s">
        <v>1395</v>
      </c>
      <c r="I27" t="s">
        <v>37</v>
      </c>
      <c r="J27" t="s">
        <v>1053</v>
      </c>
    </row>
    <row r="28" spans="1:10" x14ac:dyDescent="0.3">
      <c r="A28" t="s">
        <v>4</v>
      </c>
      <c r="B28" t="s">
        <v>1368</v>
      </c>
      <c r="C28" t="s">
        <v>1448</v>
      </c>
      <c r="D28" s="2">
        <v>0.15</v>
      </c>
      <c r="E28" t="str">
        <f>HYPERLINK("https://swtp-sose24.atlassian.net/browse/KAN-224", "KAN-224")</f>
        <v>KAN-224</v>
      </c>
      <c r="F28" t="str">
        <f>HYPERLINK("https://swtp-sose24.atlassian.net/browse/KAN-176", "KAN-176")</f>
        <v>KAN-176</v>
      </c>
      <c r="G28" t="s">
        <v>1395</v>
      </c>
      <c r="I28" t="s">
        <v>37</v>
      </c>
      <c r="J28" t="s">
        <v>1053</v>
      </c>
    </row>
    <row r="29" spans="1:10" x14ac:dyDescent="0.3">
      <c r="A29" t="s">
        <v>4</v>
      </c>
      <c r="B29" t="s">
        <v>1368</v>
      </c>
      <c r="C29" t="s">
        <v>1447</v>
      </c>
      <c r="D29" s="2">
        <v>0.45</v>
      </c>
      <c r="E29" t="str">
        <f>HYPERLINK("https://swtp-sose24.atlassian.net/browse/KAN-224", "KAN-224")</f>
        <v>KAN-224</v>
      </c>
      <c r="F29" t="str">
        <f>HYPERLINK("https://swtp-sose24.atlassian.net/browse/KAN-176", "KAN-176")</f>
        <v>KAN-176</v>
      </c>
      <c r="G29" t="s">
        <v>1395</v>
      </c>
      <c r="I29" t="s">
        <v>37</v>
      </c>
      <c r="J29" t="s">
        <v>1053</v>
      </c>
    </row>
    <row r="30" spans="1:10" x14ac:dyDescent="0.3">
      <c r="A30" t="s">
        <v>9</v>
      </c>
      <c r="B30" t="s">
        <v>1368</v>
      </c>
      <c r="C30" t="s">
        <v>1472</v>
      </c>
      <c r="D30" s="2">
        <v>1.5</v>
      </c>
      <c r="E30" t="str">
        <f>HYPERLINK("https://swtp-sose24.atlassian.net/browse/KAN-237", "KAN-237")</f>
        <v>KAN-237</v>
      </c>
      <c r="F30" t="str">
        <f>HYPERLINK("https://swtp-sose24.atlassian.net/browse/KAN-149", "KAN-149")</f>
        <v>KAN-149</v>
      </c>
      <c r="G30" t="s">
        <v>1473</v>
      </c>
      <c r="I30" t="s">
        <v>32</v>
      </c>
      <c r="J30" t="s">
        <v>1355</v>
      </c>
    </row>
    <row r="31" spans="1:10" x14ac:dyDescent="0.3">
      <c r="A31" t="s">
        <v>842</v>
      </c>
      <c r="B31" t="s">
        <v>1368</v>
      </c>
      <c r="C31" t="s">
        <v>1406</v>
      </c>
      <c r="D31" s="2">
        <v>0.62</v>
      </c>
      <c r="E31" t="str">
        <f>HYPERLINK("https://swtp-sose24.atlassian.net/browse/KAN-236", "KAN-236")</f>
        <v>KAN-236</v>
      </c>
      <c r="F31" t="str">
        <f>HYPERLINK("https://swtp-sose24.atlassian.net/browse/KAN-248", "KAN-248")</f>
        <v>KAN-248</v>
      </c>
      <c r="G31" t="s">
        <v>1407</v>
      </c>
      <c r="H31" t="s">
        <v>1408</v>
      </c>
      <c r="I31" t="s">
        <v>32</v>
      </c>
      <c r="J31" t="s">
        <v>1409</v>
      </c>
    </row>
    <row r="32" spans="1:10" x14ac:dyDescent="0.3">
      <c r="A32" t="s">
        <v>315</v>
      </c>
      <c r="B32" t="s">
        <v>1368</v>
      </c>
      <c r="C32" t="s">
        <v>1370</v>
      </c>
      <c r="D32" s="2">
        <v>0.5</v>
      </c>
      <c r="E32" t="str">
        <f>HYPERLINK("https://swtp-sose24.atlassian.net/browse/KAN-183", "KAN-183")</f>
        <v>KAN-183</v>
      </c>
      <c r="F32" t="str">
        <f>HYPERLINK("https://swtp-sose24.atlassian.net/browse/KAN-3", "KAN-3")</f>
        <v>KAN-3</v>
      </c>
      <c r="G32" t="s">
        <v>1091</v>
      </c>
      <c r="I32" t="s">
        <v>32</v>
      </c>
      <c r="J32" t="s">
        <v>1355</v>
      </c>
    </row>
    <row r="33" spans="1:10" x14ac:dyDescent="0.3">
      <c r="A33" t="s">
        <v>4</v>
      </c>
      <c r="B33" t="s">
        <v>1368</v>
      </c>
      <c r="C33" t="s">
        <v>1446</v>
      </c>
      <c r="D33" s="2">
        <v>3.73</v>
      </c>
      <c r="E33" t="str">
        <f>HYPERLINK("https://swtp-sose24.atlassian.net/browse/KAN-224", "KAN-224")</f>
        <v>KAN-224</v>
      </c>
      <c r="F33" t="str">
        <f>HYPERLINK("https://swtp-sose24.atlassian.net/browse/KAN-176", "KAN-176")</f>
        <v>KAN-176</v>
      </c>
      <c r="G33" t="s">
        <v>1395</v>
      </c>
      <c r="I33" t="s">
        <v>37</v>
      </c>
      <c r="J33" t="s">
        <v>1053</v>
      </c>
    </row>
    <row r="34" spans="1:10" x14ac:dyDescent="0.3">
      <c r="A34" t="s">
        <v>9</v>
      </c>
      <c r="B34" t="s">
        <v>1368</v>
      </c>
      <c r="C34" t="s">
        <v>1470</v>
      </c>
      <c r="D34" s="2">
        <v>3.95</v>
      </c>
      <c r="E34" t="str">
        <f>HYPERLINK("https://swtp-sose24.atlassian.net/browse/KAN-218", "KAN-218")</f>
        <v>KAN-218</v>
      </c>
      <c r="F34" t="str">
        <f>HYPERLINK("https://swtp-sose24.atlassian.net/browse/KAN-149", "KAN-149")</f>
        <v>KAN-149</v>
      </c>
      <c r="G34" t="s">
        <v>1471</v>
      </c>
      <c r="I34" t="s">
        <v>32</v>
      </c>
      <c r="J34" t="s">
        <v>1355</v>
      </c>
    </row>
    <row r="35" spans="1:10" x14ac:dyDescent="0.3">
      <c r="A35" t="s">
        <v>315</v>
      </c>
      <c r="B35" t="s">
        <v>1368</v>
      </c>
      <c r="C35" t="s">
        <v>1369</v>
      </c>
      <c r="D35" s="2">
        <v>3.43</v>
      </c>
      <c r="E35" t="str">
        <f>HYPERLINK("https://swtp-sose24.atlassian.net/browse/KAN-183", "KAN-183")</f>
        <v>KAN-183</v>
      </c>
      <c r="F35" t="str">
        <f>HYPERLINK("https://swtp-sose24.atlassian.net/browse/KAN-3", "KAN-3")</f>
        <v>KAN-3</v>
      </c>
      <c r="G35" t="s">
        <v>1091</v>
      </c>
      <c r="I35" t="s">
        <v>32</v>
      </c>
      <c r="J35" t="s">
        <v>1355</v>
      </c>
    </row>
    <row r="36" spans="1:10" x14ac:dyDescent="0.3">
      <c r="A36" t="s">
        <v>842</v>
      </c>
      <c r="B36" t="s">
        <v>1362</v>
      </c>
      <c r="C36" t="s">
        <v>1405</v>
      </c>
      <c r="D36" s="2">
        <v>0.43</v>
      </c>
      <c r="E36" t="str">
        <f>HYPERLINK("https://swtp-sose24.atlassian.net/browse/KAN-224", "KAN-224")</f>
        <v>KAN-224</v>
      </c>
      <c r="F36" t="str">
        <f>HYPERLINK("https://swtp-sose24.atlassian.net/browse/KAN-176", "KAN-176")</f>
        <v>KAN-176</v>
      </c>
      <c r="G36" t="s">
        <v>1395</v>
      </c>
      <c r="I36" t="s">
        <v>37</v>
      </c>
      <c r="J36" t="s">
        <v>1053</v>
      </c>
    </row>
    <row r="37" spans="1:10" x14ac:dyDescent="0.3">
      <c r="A37" t="s">
        <v>315</v>
      </c>
      <c r="B37" t="s">
        <v>1362</v>
      </c>
      <c r="C37" t="s">
        <v>1365</v>
      </c>
      <c r="D37" s="2">
        <v>1.58</v>
      </c>
      <c r="E37" t="str">
        <f>HYPERLINK("https://swtp-sose24.atlassian.net/browse/KAN-234", "KAN-234")</f>
        <v>KAN-234</v>
      </c>
      <c r="F37" t="str">
        <f>HYPERLINK("https://swtp-sose24.atlassian.net/browse/KAN-183", "KAN-183")</f>
        <v>KAN-183</v>
      </c>
      <c r="G37" t="s">
        <v>1366</v>
      </c>
      <c r="H37" t="s">
        <v>1367</v>
      </c>
      <c r="I37" t="s">
        <v>32</v>
      </c>
      <c r="J37" t="s">
        <v>1355</v>
      </c>
    </row>
    <row r="38" spans="1:10" x14ac:dyDescent="0.3">
      <c r="A38" t="s">
        <v>9</v>
      </c>
      <c r="B38" t="s">
        <v>1362</v>
      </c>
      <c r="C38" t="s">
        <v>1469</v>
      </c>
      <c r="D38" s="2">
        <v>1.08</v>
      </c>
      <c r="E38" t="str">
        <f>HYPERLINK("https://swtp-sose24.atlassian.net/browse/KAN-229", "KAN-229")</f>
        <v>KAN-229</v>
      </c>
      <c r="F38" t="str">
        <f>HYPERLINK("https://swtp-sose24.atlassian.net/browse/KAN-219", "KAN-219")</f>
        <v>KAN-219</v>
      </c>
      <c r="G38" t="s">
        <v>1362</v>
      </c>
      <c r="I38" t="s">
        <v>156</v>
      </c>
      <c r="J38" t="s">
        <v>1053</v>
      </c>
    </row>
    <row r="39" spans="1:10" x14ac:dyDescent="0.3">
      <c r="A39" t="s">
        <v>315</v>
      </c>
      <c r="B39" t="s">
        <v>1362</v>
      </c>
      <c r="C39" t="s">
        <v>1363</v>
      </c>
      <c r="D39" s="2">
        <v>4</v>
      </c>
      <c r="E39" t="str">
        <f>HYPERLINK("https://swtp-sose24.atlassian.net/browse/KAN-233", "KAN-233")</f>
        <v>KAN-233</v>
      </c>
      <c r="F39" t="str">
        <f>HYPERLINK("https://swtp-sose24.atlassian.net/browse/KAN-183", "KAN-183")</f>
        <v>KAN-183</v>
      </c>
      <c r="G39" t="s">
        <v>1364</v>
      </c>
      <c r="I39" t="s">
        <v>32</v>
      </c>
      <c r="J39" t="s">
        <v>1355</v>
      </c>
    </row>
    <row r="40" spans="1:10" x14ac:dyDescent="0.3">
      <c r="A40" t="s">
        <v>842</v>
      </c>
      <c r="B40" t="s">
        <v>1362</v>
      </c>
      <c r="C40" t="s">
        <v>1403</v>
      </c>
      <c r="D40" s="2">
        <v>0.38</v>
      </c>
      <c r="E40" t="str">
        <f>HYPERLINK("https://swtp-sose24.atlassian.net/browse/KAN-235", "KAN-235")</f>
        <v>KAN-235</v>
      </c>
      <c r="F40" t="str">
        <f>HYPERLINK("https://swtp-sose24.atlassian.net/browse/KAN-176", "KAN-176")</f>
        <v>KAN-176</v>
      </c>
      <c r="G40" t="s">
        <v>1404</v>
      </c>
      <c r="I40" t="s">
        <v>37</v>
      </c>
      <c r="J40" t="s">
        <v>1053</v>
      </c>
    </row>
    <row r="41" spans="1:10" x14ac:dyDescent="0.3">
      <c r="A41" t="s">
        <v>4</v>
      </c>
      <c r="B41" t="s">
        <v>1358</v>
      </c>
      <c r="C41" t="s">
        <v>1445</v>
      </c>
      <c r="D41" s="2">
        <v>1.83</v>
      </c>
      <c r="E41" t="str">
        <f>HYPERLINK("https://swtp-sose24.atlassian.net/browse/KAN-224", "KAN-224")</f>
        <v>KAN-224</v>
      </c>
      <c r="F41" t="str">
        <f>HYPERLINK("https://swtp-sose24.atlassian.net/browse/KAN-176", "KAN-176")</f>
        <v>KAN-176</v>
      </c>
      <c r="G41" t="s">
        <v>1395</v>
      </c>
      <c r="I41" t="s">
        <v>37</v>
      </c>
      <c r="J41" t="s">
        <v>1053</v>
      </c>
    </row>
    <row r="42" spans="1:10" x14ac:dyDescent="0.3">
      <c r="A42" t="s">
        <v>4</v>
      </c>
      <c r="B42" t="s">
        <v>1358</v>
      </c>
      <c r="C42" t="s">
        <v>1444</v>
      </c>
      <c r="D42" s="2">
        <v>0.43</v>
      </c>
      <c r="E42" t="str">
        <f>HYPERLINK("https://swtp-sose24.atlassian.net/browse/KAN-226", "KAN-226")</f>
        <v>KAN-226</v>
      </c>
      <c r="F42" t="str">
        <f>HYPERLINK("https://swtp-sose24.atlassian.net/browse/KAN-117", "KAN-117")</f>
        <v>KAN-117</v>
      </c>
      <c r="G42" t="s">
        <v>1433</v>
      </c>
      <c r="I42" t="s">
        <v>32</v>
      </c>
      <c r="J42" t="s">
        <v>1426</v>
      </c>
    </row>
    <row r="43" spans="1:10" x14ac:dyDescent="0.3">
      <c r="A43" t="s">
        <v>842</v>
      </c>
      <c r="B43" t="s">
        <v>1358</v>
      </c>
      <c r="C43" t="s">
        <v>1401</v>
      </c>
      <c r="D43" s="2">
        <v>0.55000000000000004</v>
      </c>
      <c r="E43" t="str">
        <f>HYPERLINK("https://swtp-sose24.atlassian.net/browse/KAN-223", "KAN-223")</f>
        <v>KAN-223</v>
      </c>
      <c r="F43" t="str">
        <f>HYPERLINK("https://swtp-sose24.atlassian.net/browse/KAN-176", "KAN-176")</f>
        <v>KAN-176</v>
      </c>
      <c r="G43" t="s">
        <v>1387</v>
      </c>
      <c r="H43" t="s">
        <v>1402</v>
      </c>
      <c r="I43" t="s">
        <v>37</v>
      </c>
      <c r="J43" t="s">
        <v>1053</v>
      </c>
    </row>
    <row r="44" spans="1:10" x14ac:dyDescent="0.3">
      <c r="A44" t="s">
        <v>4</v>
      </c>
      <c r="B44" t="s">
        <v>1358</v>
      </c>
      <c r="C44" t="s">
        <v>1443</v>
      </c>
      <c r="D44" s="2">
        <v>1</v>
      </c>
      <c r="E44" t="str">
        <f>HYPERLINK("https://swtp-sose24.atlassian.net/browse/KAN-226", "KAN-226")</f>
        <v>KAN-226</v>
      </c>
      <c r="F44" t="str">
        <f>HYPERLINK("https://swtp-sose24.atlassian.net/browse/KAN-117", "KAN-117")</f>
        <v>KAN-117</v>
      </c>
      <c r="G44" t="s">
        <v>1433</v>
      </c>
      <c r="I44" t="s">
        <v>32</v>
      </c>
      <c r="J44" t="s">
        <v>1426</v>
      </c>
    </row>
    <row r="45" spans="1:10" x14ac:dyDescent="0.3">
      <c r="A45" t="s">
        <v>5</v>
      </c>
      <c r="B45" t="s">
        <v>1358</v>
      </c>
      <c r="C45" t="s">
        <v>1457</v>
      </c>
      <c r="D45" s="2">
        <v>1</v>
      </c>
      <c r="E45" t="str">
        <f>HYPERLINK("https://swtp-sose24.atlassian.net/browse/KAN-96", "KAN-96")</f>
        <v>KAN-96</v>
      </c>
      <c r="F45" t="str">
        <f>HYPERLINK("https://swtp-sose24.atlassian.net/browse/KAN-20", "KAN-20")</f>
        <v>KAN-20</v>
      </c>
      <c r="G45" t="s">
        <v>104</v>
      </c>
      <c r="H45" t="s">
        <v>1458</v>
      </c>
      <c r="I45" t="s">
        <v>27</v>
      </c>
      <c r="J45" t="s">
        <v>1361</v>
      </c>
    </row>
    <row r="46" spans="1:10" x14ac:dyDescent="0.3">
      <c r="A46" t="s">
        <v>315</v>
      </c>
      <c r="B46" t="s">
        <v>1358</v>
      </c>
      <c r="C46" t="s">
        <v>1359</v>
      </c>
      <c r="D46" s="2">
        <v>1.23</v>
      </c>
      <c r="E46" t="str">
        <f>HYPERLINK("https://swtp-sose24.atlassian.net/browse/KAN-230", "KAN-230")</f>
        <v>KAN-230</v>
      </c>
      <c r="F46" t="str">
        <f>HYPERLINK("https://swtp-sose24.atlassian.net/browse/KAN-21", "KAN-21")</f>
        <v>KAN-21</v>
      </c>
      <c r="G46" t="s">
        <v>1360</v>
      </c>
      <c r="I46" t="s">
        <v>27</v>
      </c>
      <c r="J46" t="s">
        <v>1361</v>
      </c>
    </row>
    <row r="47" spans="1:10" x14ac:dyDescent="0.3">
      <c r="A47" t="s">
        <v>8</v>
      </c>
      <c r="B47" t="s">
        <v>1358</v>
      </c>
      <c r="C47" t="s">
        <v>1359</v>
      </c>
      <c r="D47" s="2">
        <v>0.95</v>
      </c>
      <c r="E47" t="str">
        <f>HYPERLINK("https://swtp-sose24.atlassian.net/browse/KAN-230", "KAN-230")</f>
        <v>KAN-230</v>
      </c>
      <c r="F47" t="str">
        <f>HYPERLINK("https://swtp-sose24.atlassian.net/browse/KAN-21", "KAN-21")</f>
        <v>KAN-21</v>
      </c>
      <c r="G47" t="s">
        <v>1360</v>
      </c>
      <c r="I47" t="s">
        <v>27</v>
      </c>
      <c r="J47" t="s">
        <v>1361</v>
      </c>
    </row>
    <row r="48" spans="1:10" x14ac:dyDescent="0.3">
      <c r="A48" t="s">
        <v>4</v>
      </c>
      <c r="B48" t="s">
        <v>1358</v>
      </c>
      <c r="C48" t="s">
        <v>1442</v>
      </c>
      <c r="D48" s="2">
        <v>1.23</v>
      </c>
      <c r="E48" t="str">
        <f>HYPERLINK("https://swtp-sose24.atlassian.net/browse/KAN-230", "KAN-230")</f>
        <v>KAN-230</v>
      </c>
      <c r="F48" t="str">
        <f>HYPERLINK("https://swtp-sose24.atlassian.net/browse/KAN-21", "KAN-21")</f>
        <v>KAN-21</v>
      </c>
      <c r="G48" t="s">
        <v>1360</v>
      </c>
      <c r="I48" t="s">
        <v>27</v>
      </c>
      <c r="J48" t="s">
        <v>1361</v>
      </c>
    </row>
    <row r="49" spans="1:10" x14ac:dyDescent="0.3">
      <c r="A49" t="s">
        <v>9</v>
      </c>
      <c r="B49" t="s">
        <v>1358</v>
      </c>
      <c r="C49" t="s">
        <v>1468</v>
      </c>
      <c r="D49" s="2">
        <v>1.23</v>
      </c>
      <c r="E49" t="str">
        <f>HYPERLINK("https://swtp-sose24.atlassian.net/browse/KAN-230", "KAN-230")</f>
        <v>KAN-230</v>
      </c>
      <c r="F49" t="str">
        <f>HYPERLINK("https://swtp-sose24.atlassian.net/browse/KAN-21", "KAN-21")</f>
        <v>KAN-21</v>
      </c>
      <c r="G49" t="s">
        <v>1360</v>
      </c>
      <c r="I49" t="s">
        <v>27</v>
      </c>
      <c r="J49" t="s">
        <v>1361</v>
      </c>
    </row>
    <row r="50" spans="1:10" x14ac:dyDescent="0.3">
      <c r="A50" t="s">
        <v>5</v>
      </c>
      <c r="B50" t="s">
        <v>1358</v>
      </c>
      <c r="C50" t="s">
        <v>1456</v>
      </c>
      <c r="D50" s="2">
        <v>1.25</v>
      </c>
      <c r="E50" t="str">
        <f>HYPERLINK("https://swtp-sose24.atlassian.net/browse/KAN-230", "KAN-230")</f>
        <v>KAN-230</v>
      </c>
      <c r="F50" t="str">
        <f>HYPERLINK("https://swtp-sose24.atlassian.net/browse/KAN-21", "KAN-21")</f>
        <v>KAN-21</v>
      </c>
      <c r="G50" t="s">
        <v>1360</v>
      </c>
      <c r="I50" t="s">
        <v>27</v>
      </c>
      <c r="J50" t="s">
        <v>1361</v>
      </c>
    </row>
    <row r="51" spans="1:10" x14ac:dyDescent="0.3">
      <c r="A51" t="s">
        <v>842</v>
      </c>
      <c r="B51" t="s">
        <v>1358</v>
      </c>
      <c r="C51" t="s">
        <v>1399</v>
      </c>
      <c r="D51" s="2">
        <v>1.58</v>
      </c>
      <c r="E51" t="str">
        <f>HYPERLINK("https://swtp-sose24.atlassian.net/browse/KAN-230", "KAN-230")</f>
        <v>KAN-230</v>
      </c>
      <c r="F51" t="str">
        <f>HYPERLINK("https://swtp-sose24.atlassian.net/browse/KAN-21", "KAN-21")</f>
        <v>KAN-21</v>
      </c>
      <c r="G51" t="s">
        <v>1360</v>
      </c>
      <c r="H51" t="s">
        <v>1400</v>
      </c>
      <c r="I51" t="s">
        <v>27</v>
      </c>
      <c r="J51" t="s">
        <v>1361</v>
      </c>
    </row>
    <row r="52" spans="1:10" x14ac:dyDescent="0.3">
      <c r="A52" t="s">
        <v>4</v>
      </c>
      <c r="B52" t="s">
        <v>1358</v>
      </c>
      <c r="C52" t="s">
        <v>1441</v>
      </c>
      <c r="D52" s="2">
        <v>1</v>
      </c>
      <c r="E52" t="str">
        <f>HYPERLINK("https://swtp-sose24.atlassian.net/browse/KAN-224", "KAN-224")</f>
        <v>KAN-224</v>
      </c>
      <c r="F52" t="str">
        <f>HYPERLINK("https://swtp-sose24.atlassian.net/browse/KAN-176", "KAN-176")</f>
        <v>KAN-176</v>
      </c>
      <c r="G52" t="s">
        <v>1395</v>
      </c>
      <c r="I52" t="s">
        <v>37</v>
      </c>
      <c r="J52" t="s">
        <v>1053</v>
      </c>
    </row>
    <row r="53" spans="1:10" x14ac:dyDescent="0.3">
      <c r="A53" t="s">
        <v>4</v>
      </c>
      <c r="B53" t="s">
        <v>1358</v>
      </c>
      <c r="C53" t="s">
        <v>1440</v>
      </c>
      <c r="D53" s="2">
        <v>0.68</v>
      </c>
      <c r="E53" t="str">
        <f>HYPERLINK("https://swtp-sose24.atlassian.net/browse/KAN-224", "KAN-224")</f>
        <v>KAN-224</v>
      </c>
      <c r="F53" t="str">
        <f>HYPERLINK("https://swtp-sose24.atlassian.net/browse/KAN-176", "KAN-176")</f>
        <v>KAN-176</v>
      </c>
      <c r="G53" t="s">
        <v>1395</v>
      </c>
      <c r="I53" t="s">
        <v>37</v>
      </c>
      <c r="J53" t="s">
        <v>1053</v>
      </c>
    </row>
    <row r="54" spans="1:10" x14ac:dyDescent="0.3">
      <c r="A54" t="s">
        <v>842</v>
      </c>
      <c r="B54" t="s">
        <v>1356</v>
      </c>
      <c r="C54" t="s">
        <v>1398</v>
      </c>
      <c r="D54" s="2">
        <v>0.38</v>
      </c>
      <c r="E54" t="str">
        <f>HYPERLINK("https://swtp-sose24.atlassian.net/browse/KAN-223", "KAN-223")</f>
        <v>KAN-223</v>
      </c>
      <c r="F54" t="str">
        <f>HYPERLINK("https://swtp-sose24.atlassian.net/browse/KAN-176", "KAN-176")</f>
        <v>KAN-176</v>
      </c>
      <c r="G54" t="s">
        <v>1387</v>
      </c>
      <c r="I54" t="s">
        <v>37</v>
      </c>
      <c r="J54" t="s">
        <v>1053</v>
      </c>
    </row>
    <row r="55" spans="1:10" x14ac:dyDescent="0.3">
      <c r="A55" t="s">
        <v>4</v>
      </c>
      <c r="B55" t="s">
        <v>1356</v>
      </c>
      <c r="C55" t="s">
        <v>1439</v>
      </c>
      <c r="D55" s="2">
        <v>2.5</v>
      </c>
      <c r="E55" t="str">
        <f>HYPERLINK("https://swtp-sose24.atlassian.net/browse/KAN-223", "KAN-223")</f>
        <v>KAN-223</v>
      </c>
      <c r="F55" t="str">
        <f>HYPERLINK("https://swtp-sose24.atlassian.net/browse/KAN-176", "KAN-176")</f>
        <v>KAN-176</v>
      </c>
      <c r="G55" t="s">
        <v>1387</v>
      </c>
      <c r="I55" t="s">
        <v>37</v>
      </c>
      <c r="J55" t="s">
        <v>1053</v>
      </c>
    </row>
    <row r="56" spans="1:10" x14ac:dyDescent="0.3">
      <c r="A56" t="s">
        <v>9</v>
      </c>
      <c r="B56" t="s">
        <v>1356</v>
      </c>
      <c r="C56" t="s">
        <v>1439</v>
      </c>
      <c r="D56" s="2">
        <v>2.25</v>
      </c>
      <c r="E56" t="str">
        <f>HYPERLINK("https://swtp-sose24.atlassian.net/browse/KAN-224", "KAN-224")</f>
        <v>KAN-224</v>
      </c>
      <c r="F56" t="str">
        <f>HYPERLINK("https://swtp-sose24.atlassian.net/browse/KAN-176", "KAN-176")</f>
        <v>KAN-176</v>
      </c>
      <c r="G56" t="s">
        <v>1395</v>
      </c>
      <c r="I56" t="s">
        <v>37</v>
      </c>
      <c r="J56" t="s">
        <v>1053</v>
      </c>
    </row>
    <row r="57" spans="1:10" x14ac:dyDescent="0.3">
      <c r="A57" t="s">
        <v>315</v>
      </c>
      <c r="B57" t="s">
        <v>1356</v>
      </c>
      <c r="C57" t="s">
        <v>1357</v>
      </c>
      <c r="D57" s="2">
        <v>1.5</v>
      </c>
      <c r="E57" t="str">
        <f>HYPERLINK("https://swtp-sose24.atlassian.net/browse/KAN-137", "KAN-137")</f>
        <v>KAN-137</v>
      </c>
      <c r="F57" t="str">
        <f>HYPERLINK("https://swtp-sose24.atlassian.net/browse/KAN-176", "KAN-176")</f>
        <v>KAN-176</v>
      </c>
      <c r="G57" t="s">
        <v>704</v>
      </c>
      <c r="I57" t="s">
        <v>37</v>
      </c>
      <c r="J57" t="s">
        <v>1053</v>
      </c>
    </row>
    <row r="58" spans="1:10" x14ac:dyDescent="0.3">
      <c r="A58" t="s">
        <v>842</v>
      </c>
      <c r="B58" t="s">
        <v>1391</v>
      </c>
      <c r="C58" t="s">
        <v>1397</v>
      </c>
      <c r="D58" s="2">
        <v>0.38</v>
      </c>
      <c r="E58" t="str">
        <f>HYPERLINK("https://swtp-sose24.atlassian.net/browse/KAN-137", "KAN-137")</f>
        <v>KAN-137</v>
      </c>
      <c r="F58" t="str">
        <f>HYPERLINK("https://swtp-sose24.atlassian.net/browse/KAN-176", "KAN-176")</f>
        <v>KAN-176</v>
      </c>
      <c r="G58" t="s">
        <v>704</v>
      </c>
      <c r="H58" t="s">
        <v>423</v>
      </c>
      <c r="I58" t="s">
        <v>37</v>
      </c>
      <c r="J58" t="s">
        <v>1053</v>
      </c>
    </row>
    <row r="59" spans="1:10" x14ac:dyDescent="0.3">
      <c r="A59" t="s">
        <v>9</v>
      </c>
      <c r="B59" t="s">
        <v>1391</v>
      </c>
      <c r="C59" t="s">
        <v>1467</v>
      </c>
      <c r="D59" s="2">
        <v>2.75</v>
      </c>
      <c r="E59" t="str">
        <f>HYPERLINK("https://swtp-sose24.atlassian.net/browse/KAN-224", "KAN-224")</f>
        <v>KAN-224</v>
      </c>
      <c r="F59" t="str">
        <f>HYPERLINK("https://swtp-sose24.atlassian.net/browse/KAN-176", "KAN-176")</f>
        <v>KAN-176</v>
      </c>
      <c r="G59" t="s">
        <v>1395</v>
      </c>
      <c r="I59" t="s">
        <v>37</v>
      </c>
      <c r="J59" t="s">
        <v>1053</v>
      </c>
    </row>
    <row r="60" spans="1:10" x14ac:dyDescent="0.3">
      <c r="A60" t="s">
        <v>5</v>
      </c>
      <c r="B60" t="s">
        <v>1391</v>
      </c>
      <c r="C60" t="s">
        <v>1455</v>
      </c>
      <c r="D60" s="2">
        <v>3</v>
      </c>
      <c r="E60" t="str">
        <f>HYPERLINK("https://swtp-sose24.atlassian.net/browse/KAN-224", "KAN-224")</f>
        <v>KAN-224</v>
      </c>
      <c r="F60" t="str">
        <f>HYPERLINK("https://swtp-sose24.atlassian.net/browse/KAN-176", "KAN-176")</f>
        <v>KAN-176</v>
      </c>
      <c r="G60" t="s">
        <v>1395</v>
      </c>
      <c r="I60" t="s">
        <v>37</v>
      </c>
      <c r="J60" t="s">
        <v>1053</v>
      </c>
    </row>
    <row r="61" spans="1:10" x14ac:dyDescent="0.3">
      <c r="A61" t="s">
        <v>842</v>
      </c>
      <c r="B61" t="s">
        <v>1391</v>
      </c>
      <c r="C61" t="s">
        <v>1394</v>
      </c>
      <c r="D61" s="2">
        <v>3.03</v>
      </c>
      <c r="E61" t="str">
        <f>HYPERLINK("https://swtp-sose24.atlassian.net/browse/KAN-224", "KAN-224")</f>
        <v>KAN-224</v>
      </c>
      <c r="F61" t="str">
        <f>HYPERLINK("https://swtp-sose24.atlassian.net/browse/KAN-176", "KAN-176")</f>
        <v>KAN-176</v>
      </c>
      <c r="G61" t="s">
        <v>1395</v>
      </c>
      <c r="H61" t="s">
        <v>1396</v>
      </c>
      <c r="I61" t="s">
        <v>37</v>
      </c>
      <c r="J61" t="s">
        <v>1053</v>
      </c>
    </row>
    <row r="62" spans="1:10" x14ac:dyDescent="0.3">
      <c r="A62" t="s">
        <v>8</v>
      </c>
      <c r="B62" t="s">
        <v>1391</v>
      </c>
      <c r="C62" t="s">
        <v>1461</v>
      </c>
      <c r="D62" s="2">
        <v>3</v>
      </c>
      <c r="E62" t="str">
        <f>HYPERLINK("https://swtp-sose24.atlassian.net/browse/KAN-137", "KAN-137")</f>
        <v>KAN-137</v>
      </c>
      <c r="F62" t="str">
        <f>HYPERLINK("https://swtp-sose24.atlassian.net/browse/KAN-176", "KAN-176")</f>
        <v>KAN-176</v>
      </c>
      <c r="G62" t="s">
        <v>704</v>
      </c>
      <c r="H62" t="s">
        <v>1462</v>
      </c>
      <c r="I62" t="s">
        <v>37</v>
      </c>
      <c r="J62" t="s">
        <v>1053</v>
      </c>
    </row>
    <row r="63" spans="1:10" x14ac:dyDescent="0.3">
      <c r="A63" t="s">
        <v>842</v>
      </c>
      <c r="B63" t="s">
        <v>1391</v>
      </c>
      <c r="C63" t="s">
        <v>1392</v>
      </c>
      <c r="D63" s="2">
        <v>1.43</v>
      </c>
      <c r="E63" t="str">
        <f>HYPERLINK("https://swtp-sose24.atlassian.net/browse/KAN-137", "KAN-137")</f>
        <v>KAN-137</v>
      </c>
      <c r="F63" t="str">
        <f>HYPERLINK("https://swtp-sose24.atlassian.net/browse/KAN-176", "KAN-176")</f>
        <v>KAN-176</v>
      </c>
      <c r="G63" t="s">
        <v>704</v>
      </c>
      <c r="H63" t="s">
        <v>1393</v>
      </c>
      <c r="I63" t="s">
        <v>37</v>
      </c>
      <c r="J63" t="s">
        <v>1053</v>
      </c>
    </row>
    <row r="64" spans="1:10" x14ac:dyDescent="0.3">
      <c r="A64" t="s">
        <v>4</v>
      </c>
      <c r="B64" t="s">
        <v>1385</v>
      </c>
      <c r="C64" t="s">
        <v>1437</v>
      </c>
      <c r="D64" s="2">
        <v>2.5</v>
      </c>
      <c r="E64" t="str">
        <f>HYPERLINK("https://swtp-sose24.atlassian.net/browse/KAN-137", "KAN-137")</f>
        <v>KAN-137</v>
      </c>
      <c r="F64" t="str">
        <f>HYPERLINK("https://swtp-sose24.atlassian.net/browse/KAN-176", "KAN-176")</f>
        <v>KAN-176</v>
      </c>
      <c r="G64" t="s">
        <v>704</v>
      </c>
      <c r="H64" t="s">
        <v>1438</v>
      </c>
      <c r="I64" t="s">
        <v>37</v>
      </c>
      <c r="J64" t="s">
        <v>1053</v>
      </c>
    </row>
    <row r="65" spans="1:10" x14ac:dyDescent="0.3">
      <c r="A65" t="s">
        <v>842</v>
      </c>
      <c r="B65" t="s">
        <v>1385</v>
      </c>
      <c r="C65" t="s">
        <v>1389</v>
      </c>
      <c r="D65" s="2">
        <v>1.9</v>
      </c>
      <c r="E65" t="str">
        <f>HYPERLINK("https://swtp-sose24.atlassian.net/browse/KAN-137", "KAN-137")</f>
        <v>KAN-137</v>
      </c>
      <c r="F65" t="str">
        <f>HYPERLINK("https://swtp-sose24.atlassian.net/browse/KAN-176", "KAN-176")</f>
        <v>KAN-176</v>
      </c>
      <c r="G65" t="s">
        <v>704</v>
      </c>
      <c r="H65" t="s">
        <v>1390</v>
      </c>
      <c r="I65" t="s">
        <v>37</v>
      </c>
      <c r="J65" t="s">
        <v>1053</v>
      </c>
    </row>
    <row r="66" spans="1:10" x14ac:dyDescent="0.3">
      <c r="A66" t="s">
        <v>5</v>
      </c>
      <c r="B66" t="s">
        <v>1385</v>
      </c>
      <c r="C66" t="s">
        <v>1454</v>
      </c>
      <c r="D66" s="2">
        <v>1.5</v>
      </c>
      <c r="E66" t="str">
        <f>HYPERLINK("https://swtp-sose24.atlassian.net/browse/KAN-223", "KAN-223")</f>
        <v>KAN-223</v>
      </c>
      <c r="F66" t="str">
        <f>HYPERLINK("https://swtp-sose24.atlassian.net/browse/KAN-176", "KAN-176")</f>
        <v>KAN-176</v>
      </c>
      <c r="G66" t="s">
        <v>1387</v>
      </c>
      <c r="I66" t="s">
        <v>37</v>
      </c>
      <c r="J66" t="s">
        <v>1053</v>
      </c>
    </row>
    <row r="67" spans="1:10" x14ac:dyDescent="0.3">
      <c r="A67" t="s">
        <v>4</v>
      </c>
      <c r="B67" t="s">
        <v>1385</v>
      </c>
      <c r="C67" t="s">
        <v>1435</v>
      </c>
      <c r="D67" s="2">
        <v>3</v>
      </c>
      <c r="E67" t="str">
        <f>HYPERLINK("https://swtp-sose24.atlassian.net/browse/KAN-226", "KAN-226")</f>
        <v>KAN-226</v>
      </c>
      <c r="F67" t="str">
        <f>HYPERLINK("https://swtp-sose24.atlassian.net/browse/KAN-117", "KAN-117")</f>
        <v>KAN-117</v>
      </c>
      <c r="G67" t="s">
        <v>1433</v>
      </c>
      <c r="H67" t="s">
        <v>1436</v>
      </c>
      <c r="I67" t="s">
        <v>32</v>
      </c>
      <c r="J67" t="s">
        <v>1426</v>
      </c>
    </row>
    <row r="68" spans="1:10" x14ac:dyDescent="0.3">
      <c r="A68" t="s">
        <v>842</v>
      </c>
      <c r="B68" t="s">
        <v>1385</v>
      </c>
      <c r="C68" t="s">
        <v>1386</v>
      </c>
      <c r="D68" s="2">
        <v>1.02</v>
      </c>
      <c r="E68" t="str">
        <f>HYPERLINK("https://swtp-sose24.atlassian.net/browse/KAN-223", "KAN-223")</f>
        <v>KAN-223</v>
      </c>
      <c r="F68" t="str">
        <f>HYPERLINK("https://swtp-sose24.atlassian.net/browse/KAN-176", "KAN-176")</f>
        <v>KAN-176</v>
      </c>
      <c r="G68" t="s">
        <v>1387</v>
      </c>
      <c r="H68" t="s">
        <v>1388</v>
      </c>
      <c r="I68" t="s">
        <v>37</v>
      </c>
      <c r="J68" t="s">
        <v>1053</v>
      </c>
    </row>
    <row r="69" spans="1:10" x14ac:dyDescent="0.3">
      <c r="A69" t="s">
        <v>4</v>
      </c>
      <c r="B69" t="s">
        <v>1352</v>
      </c>
      <c r="C69" t="s">
        <v>1432</v>
      </c>
      <c r="D69" s="2">
        <v>2.33</v>
      </c>
      <c r="E69" t="str">
        <f>HYPERLINK("https://swtp-sose24.atlassian.net/browse/KAN-226", "KAN-226")</f>
        <v>KAN-226</v>
      </c>
      <c r="F69" t="str">
        <f>HYPERLINK("https://swtp-sose24.atlassian.net/browse/KAN-117", "KAN-117")</f>
        <v>KAN-117</v>
      </c>
      <c r="G69" t="s">
        <v>1433</v>
      </c>
      <c r="H69" t="s">
        <v>1434</v>
      </c>
      <c r="I69" t="s">
        <v>32</v>
      </c>
      <c r="J69" t="s">
        <v>1426</v>
      </c>
    </row>
    <row r="70" spans="1:10" x14ac:dyDescent="0.3">
      <c r="A70" t="s">
        <v>5</v>
      </c>
      <c r="B70" t="s">
        <v>1352</v>
      </c>
      <c r="C70" t="s">
        <v>1452</v>
      </c>
      <c r="D70" s="2">
        <v>0.88</v>
      </c>
      <c r="E70" t="str">
        <f>HYPERLINK("https://swtp-sose24.atlassian.net/browse/KAN-221", "KAN-221")</f>
        <v>KAN-221</v>
      </c>
      <c r="F70" t="str">
        <f>HYPERLINK("https://swtp-sose24.atlassian.net/browse/KAN-117", "KAN-117")</f>
        <v>KAN-117</v>
      </c>
      <c r="G70" t="s">
        <v>1428</v>
      </c>
      <c r="H70" t="s">
        <v>1453</v>
      </c>
      <c r="I70" t="s">
        <v>32</v>
      </c>
      <c r="J70" t="s">
        <v>1426</v>
      </c>
    </row>
    <row r="71" spans="1:10" x14ac:dyDescent="0.3">
      <c r="A71" t="s">
        <v>4</v>
      </c>
      <c r="B71" t="s">
        <v>1352</v>
      </c>
      <c r="C71" t="s">
        <v>1430</v>
      </c>
      <c r="D71" s="2">
        <v>3.12</v>
      </c>
      <c r="E71" t="str">
        <f>HYPERLINK("https://swtp-sose24.atlassian.net/browse/KAN-221", "KAN-221")</f>
        <v>KAN-221</v>
      </c>
      <c r="F71" t="str">
        <f>HYPERLINK("https://swtp-sose24.atlassian.net/browse/KAN-117", "KAN-117")</f>
        <v>KAN-117</v>
      </c>
      <c r="G71" t="s">
        <v>1428</v>
      </c>
      <c r="H71" t="s">
        <v>1431</v>
      </c>
      <c r="I71" t="s">
        <v>32</v>
      </c>
      <c r="J71" t="s">
        <v>1426</v>
      </c>
    </row>
    <row r="72" spans="1:10" x14ac:dyDescent="0.3">
      <c r="A72" t="s">
        <v>315</v>
      </c>
      <c r="B72" t="s">
        <v>1352</v>
      </c>
      <c r="C72" t="s">
        <v>1353</v>
      </c>
      <c r="D72" s="2">
        <v>1.42</v>
      </c>
      <c r="E72" t="str">
        <f>HYPERLINK("https://swtp-sose24.atlassian.net/browse/KAN-183", "KAN-183")</f>
        <v>KAN-183</v>
      </c>
      <c r="F72" t="str">
        <f>HYPERLINK("https://swtp-sose24.atlassian.net/browse/KAN-3", "KAN-3")</f>
        <v>KAN-3</v>
      </c>
      <c r="G72" t="s">
        <v>1091</v>
      </c>
      <c r="H72" t="s">
        <v>1354</v>
      </c>
      <c r="I72" t="s">
        <v>32</v>
      </c>
      <c r="J72" t="s">
        <v>1355</v>
      </c>
    </row>
    <row r="73" spans="1:10" x14ac:dyDescent="0.3">
      <c r="A73" t="s">
        <v>9</v>
      </c>
      <c r="B73" t="s">
        <v>1352</v>
      </c>
      <c r="C73" t="s">
        <v>1465</v>
      </c>
      <c r="D73" s="2">
        <v>2.95</v>
      </c>
      <c r="E73" t="str">
        <f>HYPERLINK("https://swtp-sose24.atlassian.net/browse/KAN-222", "KAN-222")</f>
        <v>KAN-222</v>
      </c>
      <c r="F73" t="str">
        <f>HYPERLINK("https://swtp-sose24.atlassian.net/browse/KAN-96", "KAN-96")</f>
        <v>KAN-96</v>
      </c>
      <c r="G73" t="s">
        <v>1466</v>
      </c>
      <c r="I73" t="s">
        <v>27</v>
      </c>
      <c r="J73" t="s">
        <v>1361</v>
      </c>
    </row>
    <row r="74" spans="1:10" x14ac:dyDescent="0.3">
      <c r="A74" t="s">
        <v>5</v>
      </c>
      <c r="B74" t="s">
        <v>1352</v>
      </c>
      <c r="C74" t="s">
        <v>1450</v>
      </c>
      <c r="D74" s="2">
        <v>3.35</v>
      </c>
      <c r="E74" t="str">
        <f>HYPERLINK("https://swtp-sose24.atlassian.net/browse/KAN-221", "KAN-221")</f>
        <v>KAN-221</v>
      </c>
      <c r="F74" t="str">
        <f>HYPERLINK("https://swtp-sose24.atlassian.net/browse/KAN-117", "KAN-117")</f>
        <v>KAN-117</v>
      </c>
      <c r="G74" t="s">
        <v>1428</v>
      </c>
      <c r="H74" t="s">
        <v>1451</v>
      </c>
      <c r="I74" t="s">
        <v>32</v>
      </c>
      <c r="J74" t="s">
        <v>1426</v>
      </c>
    </row>
    <row r="75" spans="1:10" x14ac:dyDescent="0.3">
      <c r="A75" t="s">
        <v>4</v>
      </c>
      <c r="B75" t="s">
        <v>1352</v>
      </c>
      <c r="C75" t="s">
        <v>1427</v>
      </c>
      <c r="D75" s="2">
        <v>0.88</v>
      </c>
      <c r="E75" t="str">
        <f>HYPERLINK("https://swtp-sose24.atlassian.net/browse/KAN-221", "KAN-221")</f>
        <v>KAN-221</v>
      </c>
      <c r="F75" t="str">
        <f>HYPERLINK("https://swtp-sose24.atlassian.net/browse/KAN-117", "KAN-117")</f>
        <v>KAN-117</v>
      </c>
      <c r="G75" t="s">
        <v>1428</v>
      </c>
      <c r="H75" t="s">
        <v>1429</v>
      </c>
      <c r="I75" t="s">
        <v>32</v>
      </c>
      <c r="J75" t="s">
        <v>1426</v>
      </c>
    </row>
    <row r="76" spans="1:10" x14ac:dyDescent="0.3">
      <c r="A76" t="s">
        <v>4</v>
      </c>
      <c r="B76" t="s">
        <v>1352</v>
      </c>
      <c r="C76" t="s">
        <v>1423</v>
      </c>
      <c r="D76" s="2">
        <v>4</v>
      </c>
      <c r="E76" t="str">
        <f>HYPERLINK("https://swtp-sose24.atlassian.net/browse/KAN-225", "KAN-225")</f>
        <v>KAN-225</v>
      </c>
      <c r="F76" t="str">
        <f>HYPERLINK("https://swtp-sose24.atlassian.net/browse/KAN-117", "KAN-117")</f>
        <v>KAN-117</v>
      </c>
      <c r="G76" t="s">
        <v>1424</v>
      </c>
      <c r="H76" t="s">
        <v>1425</v>
      </c>
      <c r="I76" t="s">
        <v>32</v>
      </c>
      <c r="J76" t="s">
        <v>1426</v>
      </c>
    </row>
    <row r="77" spans="1:10" x14ac:dyDescent="0.3">
      <c r="A77" t="s">
        <v>9</v>
      </c>
      <c r="B77" t="s">
        <v>1352</v>
      </c>
      <c r="C77" t="s">
        <v>1463</v>
      </c>
      <c r="D77" s="2">
        <v>1.18</v>
      </c>
      <c r="E77" t="str">
        <f>HYPERLINK("https://swtp-sose24.atlassian.net/browse/KAN-220", "KAN-220")</f>
        <v>KAN-220</v>
      </c>
      <c r="F77" t="str">
        <f>HYPERLINK("https://swtp-sose24.atlassian.net/browse/KAN-219", "KAN-219")</f>
        <v>KAN-219</v>
      </c>
      <c r="G77" t="s">
        <v>1464</v>
      </c>
      <c r="I77" t="s">
        <v>156</v>
      </c>
      <c r="J77" t="s">
        <v>1053</v>
      </c>
    </row>
    <row r="78" spans="1:10" x14ac:dyDescent="0.3">
      <c r="A78" t="s">
        <v>5</v>
      </c>
      <c r="B78" t="s">
        <v>1110</v>
      </c>
      <c r="C78" t="s">
        <v>1182</v>
      </c>
      <c r="D78" s="2">
        <v>2.5</v>
      </c>
      <c r="E78" t="str">
        <f>HYPERLINK("https://swtp-sose24.atlassian.net/browse/KAN-117", "KAN-117")</f>
        <v>KAN-117</v>
      </c>
      <c r="F78" t="str">
        <f>HYPERLINK("https://swtp-sose24.atlassian.net/browse/KAN-3", "KAN-3")</f>
        <v>KAN-3</v>
      </c>
      <c r="G78" t="s">
        <v>622</v>
      </c>
      <c r="H78" t="s">
        <v>1183</v>
      </c>
      <c r="I78" t="s">
        <v>32</v>
      </c>
      <c r="J78" t="s">
        <v>1127</v>
      </c>
    </row>
    <row r="79" spans="1:10" x14ac:dyDescent="0.3">
      <c r="A79" t="s">
        <v>5</v>
      </c>
      <c r="B79" t="s">
        <v>1110</v>
      </c>
      <c r="C79" t="s">
        <v>1180</v>
      </c>
      <c r="D79" s="2">
        <v>2</v>
      </c>
      <c r="E79" t="str">
        <f>HYPERLINK("https://swtp-sose24.atlassian.net/browse/KAN-117", "KAN-117")</f>
        <v>KAN-117</v>
      </c>
      <c r="F79" t="str">
        <f>HYPERLINK("https://swtp-sose24.atlassian.net/browse/KAN-3", "KAN-3")</f>
        <v>KAN-3</v>
      </c>
      <c r="G79" t="s">
        <v>622</v>
      </c>
      <c r="H79" t="s">
        <v>1181</v>
      </c>
      <c r="I79" t="s">
        <v>32</v>
      </c>
      <c r="J79" t="s">
        <v>1127</v>
      </c>
    </row>
    <row r="80" spans="1:10" x14ac:dyDescent="0.3">
      <c r="A80" t="s">
        <v>4</v>
      </c>
      <c r="B80" t="s">
        <v>1110</v>
      </c>
      <c r="C80" t="s">
        <v>1165</v>
      </c>
      <c r="D80" s="2">
        <v>0.27</v>
      </c>
      <c r="E80" t="str">
        <f>HYPERLINK("https://swtp-sose24.atlassian.net/browse/KAN-203", "KAN-203")</f>
        <v>KAN-203</v>
      </c>
      <c r="F80" t="str">
        <f>HYPERLINK("https://swtp-sose24.atlassian.net/browse/KAN-149", "KAN-149")</f>
        <v>KAN-149</v>
      </c>
      <c r="G80" t="s">
        <v>1164</v>
      </c>
      <c r="I80" t="s">
        <v>32</v>
      </c>
      <c r="J80" t="s">
        <v>1041</v>
      </c>
    </row>
    <row r="81" spans="1:10" x14ac:dyDescent="0.3">
      <c r="A81" t="s">
        <v>315</v>
      </c>
      <c r="B81" t="s">
        <v>1110</v>
      </c>
      <c r="C81" t="s">
        <v>1113</v>
      </c>
      <c r="D81" s="2">
        <v>0.25</v>
      </c>
      <c r="E81" t="str">
        <f>HYPERLINK("https://swtp-sose24.atlassian.net/browse/KAN-183", "KAN-183")</f>
        <v>KAN-183</v>
      </c>
      <c r="F81" t="str">
        <f>HYPERLINK("https://swtp-sose24.atlassian.net/browse/KAN-3", "KAN-3")</f>
        <v>KAN-3</v>
      </c>
      <c r="G81" t="s">
        <v>1091</v>
      </c>
      <c r="I81" t="s">
        <v>32</v>
      </c>
      <c r="J81" t="s">
        <v>1041</v>
      </c>
    </row>
    <row r="82" spans="1:10" x14ac:dyDescent="0.3">
      <c r="A82" t="s">
        <v>9</v>
      </c>
      <c r="B82" t="s">
        <v>1110</v>
      </c>
      <c r="C82" t="s">
        <v>1212</v>
      </c>
      <c r="D82" s="2">
        <v>2.4</v>
      </c>
      <c r="E82" t="str">
        <f>HYPERLINK("https://swtp-sose24.atlassian.net/browse/KAN-217", "KAN-217")</f>
        <v>KAN-217</v>
      </c>
      <c r="F82" t="str">
        <f>HYPERLINK("https://swtp-sose24.atlassian.net/browse/KAN-149", "KAN-149")</f>
        <v>KAN-149</v>
      </c>
      <c r="G82" t="s">
        <v>1211</v>
      </c>
      <c r="I82" t="s">
        <v>32</v>
      </c>
      <c r="J82" t="s">
        <v>1041</v>
      </c>
    </row>
    <row r="83" spans="1:10" x14ac:dyDescent="0.3">
      <c r="A83" t="s">
        <v>4</v>
      </c>
      <c r="B83" t="s">
        <v>1110</v>
      </c>
      <c r="C83" t="s">
        <v>1163</v>
      </c>
      <c r="D83" s="2">
        <v>0.42</v>
      </c>
      <c r="E83" t="str">
        <f>HYPERLINK("https://swtp-sose24.atlassian.net/browse/KAN-203", "KAN-203")</f>
        <v>KAN-203</v>
      </c>
      <c r="F83" t="str">
        <f>HYPERLINK("https://swtp-sose24.atlassian.net/browse/KAN-149", "KAN-149")</f>
        <v>KAN-149</v>
      </c>
      <c r="G83" t="s">
        <v>1164</v>
      </c>
      <c r="I83" t="s">
        <v>32</v>
      </c>
      <c r="J83" t="s">
        <v>1041</v>
      </c>
    </row>
    <row r="84" spans="1:10" x14ac:dyDescent="0.3">
      <c r="A84" t="s">
        <v>4</v>
      </c>
      <c r="B84" t="s">
        <v>1110</v>
      </c>
      <c r="C84" t="s">
        <v>1163</v>
      </c>
      <c r="D84" s="2">
        <v>0.32</v>
      </c>
      <c r="E84" t="str">
        <f>HYPERLINK("https://swtp-sose24.atlassian.net/browse/KAN-203", "KAN-203")</f>
        <v>KAN-203</v>
      </c>
      <c r="F84" t="str">
        <f>HYPERLINK("https://swtp-sose24.atlassian.net/browse/KAN-149", "KAN-149")</f>
        <v>KAN-149</v>
      </c>
      <c r="G84" t="s">
        <v>1164</v>
      </c>
      <c r="I84" t="s">
        <v>32</v>
      </c>
      <c r="J84" t="s">
        <v>1041</v>
      </c>
    </row>
    <row r="85" spans="1:10" x14ac:dyDescent="0.3">
      <c r="A85" t="s">
        <v>315</v>
      </c>
      <c r="B85" t="s">
        <v>1110</v>
      </c>
      <c r="C85" t="s">
        <v>1111</v>
      </c>
      <c r="D85" s="2">
        <v>0.98</v>
      </c>
      <c r="E85" t="str">
        <f>HYPERLINK("https://swtp-sose24.atlassian.net/browse/KAN-183", "KAN-183")</f>
        <v>KAN-183</v>
      </c>
      <c r="F85" t="str">
        <f>HYPERLINK("https://swtp-sose24.atlassian.net/browse/KAN-3", "KAN-3")</f>
        <v>KAN-3</v>
      </c>
      <c r="G85" t="s">
        <v>1091</v>
      </c>
      <c r="H85" t="s">
        <v>1112</v>
      </c>
      <c r="I85" t="s">
        <v>32</v>
      </c>
      <c r="J85" t="s">
        <v>1041</v>
      </c>
    </row>
    <row r="86" spans="1:10" x14ac:dyDescent="0.3">
      <c r="A86" t="s">
        <v>9</v>
      </c>
      <c r="B86" t="s">
        <v>1110</v>
      </c>
      <c r="C86" t="s">
        <v>1210</v>
      </c>
      <c r="D86" s="2">
        <v>1.35</v>
      </c>
      <c r="E86" t="str">
        <f>HYPERLINK("https://swtp-sose24.atlassian.net/browse/KAN-217", "KAN-217")</f>
        <v>KAN-217</v>
      </c>
      <c r="F86" t="str">
        <f>HYPERLINK("https://swtp-sose24.atlassian.net/browse/KAN-149", "KAN-149")</f>
        <v>KAN-149</v>
      </c>
      <c r="G86" t="s">
        <v>1211</v>
      </c>
      <c r="I86" t="s">
        <v>32</v>
      </c>
      <c r="J86" t="s">
        <v>1041</v>
      </c>
    </row>
    <row r="87" spans="1:10" x14ac:dyDescent="0.3">
      <c r="A87" t="s">
        <v>9</v>
      </c>
      <c r="B87" t="s">
        <v>1110</v>
      </c>
      <c r="C87" t="s">
        <v>1208</v>
      </c>
      <c r="D87" s="2">
        <v>1.77</v>
      </c>
      <c r="E87" t="str">
        <f>HYPERLINK("https://swtp-sose24.atlassian.net/browse/KAN-216", "KAN-216")</f>
        <v>KAN-216</v>
      </c>
      <c r="F87" t="str">
        <f>HYPERLINK("https://swtp-sose24.atlassian.net/browse/KAN-149", "KAN-149")</f>
        <v>KAN-149</v>
      </c>
      <c r="G87" t="s">
        <v>1209</v>
      </c>
      <c r="I87" t="s">
        <v>32</v>
      </c>
      <c r="J87" t="s">
        <v>1041</v>
      </c>
    </row>
    <row r="88" spans="1:10" x14ac:dyDescent="0.3">
      <c r="A88" t="s">
        <v>9</v>
      </c>
      <c r="B88" t="s">
        <v>1110</v>
      </c>
      <c r="C88" t="s">
        <v>1207</v>
      </c>
      <c r="D88" s="2">
        <v>2</v>
      </c>
      <c r="E88" t="str">
        <f>HYPERLINK("https://swtp-sose24.atlassian.net/browse/KAN-213", "KAN-213")</f>
        <v>KAN-213</v>
      </c>
      <c r="F88" t="str">
        <f>HYPERLINK("https://swtp-sose24.atlassian.net/browse/KAN-148", "KAN-148")</f>
        <v>KAN-148</v>
      </c>
      <c r="G88" t="s">
        <v>1206</v>
      </c>
      <c r="I88" t="s">
        <v>32</v>
      </c>
      <c r="J88" t="s">
        <v>1041</v>
      </c>
    </row>
    <row r="89" spans="1:10" x14ac:dyDescent="0.3">
      <c r="A89" t="s">
        <v>4</v>
      </c>
      <c r="B89" t="s">
        <v>1110</v>
      </c>
      <c r="C89" t="s">
        <v>1162</v>
      </c>
      <c r="D89" s="2">
        <v>1.65</v>
      </c>
      <c r="E89" t="str">
        <f>HYPERLINK("https://swtp-sose24.atlassian.net/browse/KAN-150", "KAN-150")</f>
        <v>KAN-150</v>
      </c>
      <c r="F89" t="str">
        <f>HYPERLINK("https://swtp-sose24.atlassian.net/browse/KAN-149", "KAN-149")</f>
        <v>KAN-149</v>
      </c>
      <c r="G89" t="s">
        <v>625</v>
      </c>
      <c r="I89" t="s">
        <v>32</v>
      </c>
      <c r="J89" t="s">
        <v>1041</v>
      </c>
    </row>
    <row r="90" spans="1:10" x14ac:dyDescent="0.3">
      <c r="A90" t="s">
        <v>315</v>
      </c>
      <c r="B90" t="s">
        <v>1097</v>
      </c>
      <c r="C90" t="s">
        <v>1108</v>
      </c>
      <c r="D90" s="2">
        <v>0.2</v>
      </c>
      <c r="E90" t="str">
        <f>HYPERLINK("https://swtp-sose24.atlassian.net/browse/KAN-183", "KAN-183")</f>
        <v>KAN-183</v>
      </c>
      <c r="F90" t="str">
        <f>HYPERLINK("https://swtp-sose24.atlassian.net/browse/KAN-3", "KAN-3")</f>
        <v>KAN-3</v>
      </c>
      <c r="G90" t="s">
        <v>1091</v>
      </c>
      <c r="H90" t="s">
        <v>1109</v>
      </c>
      <c r="I90" t="s">
        <v>32</v>
      </c>
      <c r="J90" t="s">
        <v>1041</v>
      </c>
    </row>
    <row r="91" spans="1:10" x14ac:dyDescent="0.3">
      <c r="A91" t="s">
        <v>9</v>
      </c>
      <c r="B91" t="s">
        <v>1097</v>
      </c>
      <c r="C91" t="s">
        <v>1205</v>
      </c>
      <c r="D91" s="2">
        <v>1.65</v>
      </c>
      <c r="E91" t="str">
        <f>HYPERLINK("https://swtp-sose24.atlassian.net/browse/KAN-213", "KAN-213")</f>
        <v>KAN-213</v>
      </c>
      <c r="F91" t="str">
        <f>HYPERLINK("https://swtp-sose24.atlassian.net/browse/KAN-148", "KAN-148")</f>
        <v>KAN-148</v>
      </c>
      <c r="G91" t="s">
        <v>1206</v>
      </c>
      <c r="I91" t="s">
        <v>32</v>
      </c>
      <c r="J91" t="s">
        <v>1041</v>
      </c>
    </row>
    <row r="92" spans="1:10" x14ac:dyDescent="0.3">
      <c r="A92" t="s">
        <v>8</v>
      </c>
      <c r="B92" t="s">
        <v>1097</v>
      </c>
      <c r="C92" t="s">
        <v>1459</v>
      </c>
      <c r="D92" s="2">
        <v>2</v>
      </c>
      <c r="E92" t="str">
        <f>HYPERLINK("https://swtp-sose24.atlassian.net/browse/KAN-137", "KAN-137")</f>
        <v>KAN-137</v>
      </c>
      <c r="F92" t="str">
        <f>HYPERLINK("https://swtp-sose24.atlassian.net/browse/KAN-176", "KAN-176")</f>
        <v>KAN-176</v>
      </c>
      <c r="G92" t="s">
        <v>704</v>
      </c>
      <c r="H92" t="s">
        <v>1460</v>
      </c>
      <c r="I92" t="s">
        <v>37</v>
      </c>
      <c r="J92" t="s">
        <v>1053</v>
      </c>
    </row>
    <row r="93" spans="1:10" x14ac:dyDescent="0.3">
      <c r="A93" t="s">
        <v>315</v>
      </c>
      <c r="B93" t="s">
        <v>1097</v>
      </c>
      <c r="C93" t="s">
        <v>1106</v>
      </c>
      <c r="D93" s="2">
        <v>1.28</v>
      </c>
      <c r="E93" t="str">
        <f>HYPERLINK("https://swtp-sose24.atlassian.net/browse/KAN-146", "KAN-146")</f>
        <v>KAN-146</v>
      </c>
      <c r="F93" t="str">
        <f>HYPERLINK("https://swtp-sose24.atlassian.net/browse/KAN-3", "KAN-3")</f>
        <v>KAN-3</v>
      </c>
      <c r="G93" t="s">
        <v>788</v>
      </c>
      <c r="H93" t="s">
        <v>1107</v>
      </c>
      <c r="I93" t="s">
        <v>32</v>
      </c>
      <c r="J93" t="s">
        <v>1041</v>
      </c>
    </row>
    <row r="94" spans="1:10" x14ac:dyDescent="0.3">
      <c r="A94" t="s">
        <v>9</v>
      </c>
      <c r="B94" t="s">
        <v>1097</v>
      </c>
      <c r="C94" t="s">
        <v>1203</v>
      </c>
      <c r="D94" s="2">
        <v>2.17</v>
      </c>
      <c r="E94" t="str">
        <f>HYPERLINK("https://swtp-sose24.atlassian.net/browse/KAN-212", "KAN-212")</f>
        <v>KAN-212</v>
      </c>
      <c r="F94" t="str">
        <f>HYPERLINK("https://swtp-sose24.atlassian.net/browse/KAN-149", "KAN-149")</f>
        <v>KAN-149</v>
      </c>
      <c r="G94" t="s">
        <v>1204</v>
      </c>
      <c r="I94" t="s">
        <v>32</v>
      </c>
      <c r="J94" t="s">
        <v>1041</v>
      </c>
    </row>
    <row r="95" spans="1:10" x14ac:dyDescent="0.3">
      <c r="A95" t="s">
        <v>315</v>
      </c>
      <c r="B95" t="s">
        <v>1097</v>
      </c>
      <c r="C95" t="s">
        <v>1104</v>
      </c>
      <c r="D95" s="2">
        <v>1.65</v>
      </c>
      <c r="E95" t="str">
        <f>HYPERLINK("https://swtp-sose24.atlassian.net/browse/KAN-146", "KAN-146")</f>
        <v>KAN-146</v>
      </c>
      <c r="F95" t="str">
        <f>HYPERLINK("https://swtp-sose24.atlassian.net/browse/KAN-3", "KAN-3")</f>
        <v>KAN-3</v>
      </c>
      <c r="G95" t="s">
        <v>788</v>
      </c>
      <c r="H95" t="s">
        <v>1105</v>
      </c>
      <c r="I95" t="s">
        <v>32</v>
      </c>
      <c r="J95" t="s">
        <v>1041</v>
      </c>
    </row>
    <row r="96" spans="1:10" x14ac:dyDescent="0.3">
      <c r="A96" t="s">
        <v>315</v>
      </c>
      <c r="B96" t="s">
        <v>1097</v>
      </c>
      <c r="C96" t="s">
        <v>1102</v>
      </c>
      <c r="D96" s="2">
        <v>0.97</v>
      </c>
      <c r="E96" t="str">
        <f>HYPERLINK("https://swtp-sose24.atlassian.net/browse/KAN-183", "KAN-183")</f>
        <v>KAN-183</v>
      </c>
      <c r="F96" t="str">
        <f>HYPERLINK("https://swtp-sose24.atlassian.net/browse/KAN-3", "KAN-3")</f>
        <v>KAN-3</v>
      </c>
      <c r="G96" t="s">
        <v>1091</v>
      </c>
      <c r="H96" t="s">
        <v>1103</v>
      </c>
      <c r="I96" t="s">
        <v>32</v>
      </c>
      <c r="J96" t="s">
        <v>1041</v>
      </c>
    </row>
    <row r="97" spans="1:10" x14ac:dyDescent="0.3">
      <c r="A97" t="s">
        <v>9</v>
      </c>
      <c r="B97" t="s">
        <v>1097</v>
      </c>
      <c r="C97" t="s">
        <v>1201</v>
      </c>
      <c r="D97" s="2">
        <v>2.1</v>
      </c>
      <c r="E97" t="str">
        <f>HYPERLINK("https://swtp-sose24.atlassian.net/browse/KAN-211", "KAN-211")</f>
        <v>KAN-211</v>
      </c>
      <c r="F97" t="str">
        <f>HYPERLINK("https://swtp-sose24.atlassian.net/browse/KAN-149", "KAN-149")</f>
        <v>KAN-149</v>
      </c>
      <c r="G97" t="s">
        <v>1202</v>
      </c>
      <c r="I97" t="s">
        <v>32</v>
      </c>
      <c r="J97" t="s">
        <v>1041</v>
      </c>
    </row>
    <row r="98" spans="1:10" x14ac:dyDescent="0.3">
      <c r="A98" t="s">
        <v>315</v>
      </c>
      <c r="B98" t="s">
        <v>1097</v>
      </c>
      <c r="C98" t="s">
        <v>1100</v>
      </c>
      <c r="D98" s="2">
        <v>0.55000000000000004</v>
      </c>
      <c r="E98" t="str">
        <f>HYPERLINK("https://swtp-sose24.atlassian.net/browse/KAN-183", "KAN-183")</f>
        <v>KAN-183</v>
      </c>
      <c r="F98" t="str">
        <f>HYPERLINK("https://swtp-sose24.atlassian.net/browse/KAN-3", "KAN-3")</f>
        <v>KAN-3</v>
      </c>
      <c r="G98" t="s">
        <v>1091</v>
      </c>
      <c r="H98" t="s">
        <v>1101</v>
      </c>
      <c r="I98" t="s">
        <v>32</v>
      </c>
      <c r="J98" t="s">
        <v>1041</v>
      </c>
    </row>
    <row r="99" spans="1:10" x14ac:dyDescent="0.3">
      <c r="A99" t="s">
        <v>315</v>
      </c>
      <c r="B99" t="s">
        <v>1097</v>
      </c>
      <c r="C99" t="s">
        <v>1098</v>
      </c>
      <c r="D99" s="2">
        <v>0.25</v>
      </c>
      <c r="E99" t="str">
        <f>HYPERLINK("https://swtp-sose24.atlassian.net/browse/KAN-146", "KAN-146")</f>
        <v>KAN-146</v>
      </c>
      <c r="F99" t="str">
        <f>HYPERLINK("https://swtp-sose24.atlassian.net/browse/KAN-3", "KAN-3")</f>
        <v>KAN-3</v>
      </c>
      <c r="G99" t="s">
        <v>788</v>
      </c>
      <c r="H99" t="s">
        <v>1099</v>
      </c>
      <c r="I99" t="s">
        <v>32</v>
      </c>
      <c r="J99" t="s">
        <v>1041</v>
      </c>
    </row>
    <row r="100" spans="1:10" x14ac:dyDescent="0.3">
      <c r="A100" t="s">
        <v>842</v>
      </c>
      <c r="B100" t="s">
        <v>1097</v>
      </c>
      <c r="C100" t="s">
        <v>1150</v>
      </c>
      <c r="D100" s="2">
        <v>1</v>
      </c>
      <c r="E100" t="str">
        <f>HYPERLINK("https://swtp-sose24.atlassian.net/browse/KAN-137", "KAN-137")</f>
        <v>KAN-137</v>
      </c>
      <c r="F100" t="str">
        <f>HYPERLINK("https://swtp-sose24.atlassian.net/browse/KAN-176", "KAN-176")</f>
        <v>KAN-176</v>
      </c>
      <c r="G100" t="s">
        <v>704</v>
      </c>
      <c r="H100" t="s">
        <v>1151</v>
      </c>
      <c r="I100" t="s">
        <v>37</v>
      </c>
      <c r="J100" t="s">
        <v>1053</v>
      </c>
    </row>
    <row r="101" spans="1:10" x14ac:dyDescent="0.3">
      <c r="A101" t="s">
        <v>842</v>
      </c>
      <c r="B101" t="s">
        <v>1089</v>
      </c>
      <c r="C101" t="s">
        <v>1148</v>
      </c>
      <c r="D101" s="2">
        <v>1.53</v>
      </c>
      <c r="E101" t="str">
        <f>HYPERLINK("https://swtp-sose24.atlassian.net/browse/KAN-137", "KAN-137")</f>
        <v>KAN-137</v>
      </c>
      <c r="F101" t="str">
        <f>HYPERLINK("https://swtp-sose24.atlassian.net/browse/KAN-176", "KAN-176")</f>
        <v>KAN-176</v>
      </c>
      <c r="G101" t="s">
        <v>704</v>
      </c>
      <c r="H101" t="s">
        <v>1149</v>
      </c>
      <c r="I101" t="s">
        <v>37</v>
      </c>
      <c r="J101" t="s">
        <v>1053</v>
      </c>
    </row>
    <row r="102" spans="1:10" x14ac:dyDescent="0.3">
      <c r="A102" t="s">
        <v>315</v>
      </c>
      <c r="B102" t="s">
        <v>1089</v>
      </c>
      <c r="C102" t="s">
        <v>1095</v>
      </c>
      <c r="D102" s="2">
        <v>2.92</v>
      </c>
      <c r="E102" t="str">
        <f>HYPERLINK("https://swtp-sose24.atlassian.net/browse/KAN-183", "KAN-183")</f>
        <v>KAN-183</v>
      </c>
      <c r="F102" t="str">
        <f>HYPERLINK("https://swtp-sose24.atlassian.net/browse/KAN-3", "KAN-3")</f>
        <v>KAN-3</v>
      </c>
      <c r="G102" t="s">
        <v>1091</v>
      </c>
      <c r="H102" t="s">
        <v>1096</v>
      </c>
      <c r="I102" t="s">
        <v>32</v>
      </c>
      <c r="J102" t="s">
        <v>1041</v>
      </c>
    </row>
    <row r="103" spans="1:10" x14ac:dyDescent="0.3">
      <c r="A103" t="s">
        <v>315</v>
      </c>
      <c r="B103" t="s">
        <v>1089</v>
      </c>
      <c r="C103" t="s">
        <v>1093</v>
      </c>
      <c r="D103" s="2">
        <v>0.68</v>
      </c>
      <c r="E103" t="str">
        <f>HYPERLINK("https://swtp-sose24.atlassian.net/browse/KAN-207", "KAN-207")</f>
        <v>KAN-207</v>
      </c>
      <c r="F103" t="str">
        <f>HYPERLINK("https://swtp-sose24.atlassian.net/browse/KAN-183", "KAN-183")</f>
        <v>KAN-183</v>
      </c>
      <c r="G103" t="s">
        <v>1094</v>
      </c>
      <c r="I103" t="s">
        <v>32</v>
      </c>
      <c r="J103" t="s">
        <v>1041</v>
      </c>
    </row>
    <row r="104" spans="1:10" x14ac:dyDescent="0.3">
      <c r="A104" t="s">
        <v>842</v>
      </c>
      <c r="B104" t="s">
        <v>1089</v>
      </c>
      <c r="C104" t="s">
        <v>1146</v>
      </c>
      <c r="D104" s="2">
        <v>1.28</v>
      </c>
      <c r="E104" t="str">
        <f>HYPERLINK("https://swtp-sose24.atlassian.net/browse/KAN-137", "KAN-137")</f>
        <v>KAN-137</v>
      </c>
      <c r="F104" t="str">
        <f>HYPERLINK("https://swtp-sose24.atlassian.net/browse/KAN-176", "KAN-176")</f>
        <v>KAN-176</v>
      </c>
      <c r="G104" t="s">
        <v>704</v>
      </c>
      <c r="H104" t="s">
        <v>1147</v>
      </c>
      <c r="I104" t="s">
        <v>37</v>
      </c>
      <c r="J104" t="s">
        <v>1053</v>
      </c>
    </row>
    <row r="105" spans="1:10" x14ac:dyDescent="0.3">
      <c r="A105" t="s">
        <v>315</v>
      </c>
      <c r="B105" t="s">
        <v>1089</v>
      </c>
      <c r="C105" t="s">
        <v>1090</v>
      </c>
      <c r="D105" s="2">
        <v>3.77</v>
      </c>
      <c r="E105" t="str">
        <f>HYPERLINK("https://swtp-sose24.atlassian.net/browse/KAN-183", "KAN-183")</f>
        <v>KAN-183</v>
      </c>
      <c r="F105" t="str">
        <f>HYPERLINK("https://swtp-sose24.atlassian.net/browse/KAN-3", "KAN-3")</f>
        <v>KAN-3</v>
      </c>
      <c r="G105" t="s">
        <v>1091</v>
      </c>
      <c r="H105" t="s">
        <v>1092</v>
      </c>
      <c r="I105" t="s">
        <v>32</v>
      </c>
      <c r="J105" t="s">
        <v>1041</v>
      </c>
    </row>
    <row r="106" spans="1:10" x14ac:dyDescent="0.3">
      <c r="A106" t="s">
        <v>9</v>
      </c>
      <c r="B106" t="s">
        <v>1089</v>
      </c>
      <c r="C106" t="s">
        <v>1200</v>
      </c>
      <c r="D106" s="2">
        <v>3</v>
      </c>
      <c r="E106" t="str">
        <f>HYPERLINK("https://swtp-sose24.atlassian.net/browse/KAN-203", "KAN-203")</f>
        <v>KAN-203</v>
      </c>
      <c r="F106" t="str">
        <f>HYPERLINK("https://swtp-sose24.atlassian.net/browse/KAN-149", "KAN-149")</f>
        <v>KAN-149</v>
      </c>
      <c r="G106" t="s">
        <v>1164</v>
      </c>
      <c r="I106" t="s">
        <v>32</v>
      </c>
      <c r="J106" t="s">
        <v>1041</v>
      </c>
    </row>
    <row r="107" spans="1:10" x14ac:dyDescent="0.3">
      <c r="A107" t="s">
        <v>842</v>
      </c>
      <c r="B107" t="s">
        <v>1083</v>
      </c>
      <c r="C107" t="s">
        <v>1144</v>
      </c>
      <c r="D107" s="2">
        <v>1.1000000000000001</v>
      </c>
      <c r="E107" t="str">
        <f>HYPERLINK("https://swtp-sose24.atlassian.net/browse/KAN-137", "KAN-137")</f>
        <v>KAN-137</v>
      </c>
      <c r="F107" t="str">
        <f>HYPERLINK("https://swtp-sose24.atlassian.net/browse/KAN-176", "KAN-176")</f>
        <v>KAN-176</v>
      </c>
      <c r="G107" t="s">
        <v>704</v>
      </c>
      <c r="H107" t="s">
        <v>1145</v>
      </c>
      <c r="I107" t="s">
        <v>37</v>
      </c>
      <c r="J107" t="s">
        <v>1053</v>
      </c>
    </row>
    <row r="108" spans="1:10" x14ac:dyDescent="0.3">
      <c r="A108" t="s">
        <v>842</v>
      </c>
      <c r="B108" t="s">
        <v>1083</v>
      </c>
      <c r="C108" t="s">
        <v>1142</v>
      </c>
      <c r="D108" s="2">
        <v>0.38</v>
      </c>
      <c r="E108" t="str">
        <f>HYPERLINK("https://swtp-sose24.atlassian.net/browse/KAN-137", "KAN-137")</f>
        <v>KAN-137</v>
      </c>
      <c r="F108" t="str">
        <f>HYPERLINK("https://swtp-sose24.atlassian.net/browse/KAN-176", "KAN-176")</f>
        <v>KAN-176</v>
      </c>
      <c r="G108" t="s">
        <v>704</v>
      </c>
      <c r="H108" t="s">
        <v>1143</v>
      </c>
      <c r="I108" t="s">
        <v>37</v>
      </c>
      <c r="J108" t="s">
        <v>1053</v>
      </c>
    </row>
    <row r="109" spans="1:10" x14ac:dyDescent="0.3">
      <c r="A109" t="s">
        <v>315</v>
      </c>
      <c r="B109" t="s">
        <v>1083</v>
      </c>
      <c r="C109" t="s">
        <v>1087</v>
      </c>
      <c r="D109" s="2">
        <v>1.78</v>
      </c>
      <c r="E109" t="str">
        <f>HYPERLINK("https://swtp-sose24.atlassian.net/browse/KAN-204", "KAN-204")</f>
        <v>KAN-204</v>
      </c>
      <c r="F109" t="str">
        <f>HYPERLINK("https://swtp-sose24.atlassian.net/browse/KAN-183", "KAN-183")</f>
        <v>KAN-183</v>
      </c>
      <c r="G109" t="s">
        <v>1085</v>
      </c>
      <c r="H109" t="s">
        <v>1088</v>
      </c>
      <c r="I109" t="s">
        <v>32</v>
      </c>
      <c r="J109" t="s">
        <v>1041</v>
      </c>
    </row>
    <row r="110" spans="1:10" x14ac:dyDescent="0.3">
      <c r="A110" t="s">
        <v>842</v>
      </c>
      <c r="B110" t="s">
        <v>1083</v>
      </c>
      <c r="C110" t="s">
        <v>1140</v>
      </c>
      <c r="D110" s="2">
        <v>1</v>
      </c>
      <c r="E110" t="str">
        <f>HYPERLINK("https://swtp-sose24.atlassian.net/browse/KAN-137", "KAN-137")</f>
        <v>KAN-137</v>
      </c>
      <c r="F110" t="str">
        <f>HYPERLINK("https://swtp-sose24.atlassian.net/browse/KAN-176", "KAN-176")</f>
        <v>KAN-176</v>
      </c>
      <c r="G110" t="s">
        <v>704</v>
      </c>
      <c r="H110" t="s">
        <v>1141</v>
      </c>
      <c r="I110" t="s">
        <v>37</v>
      </c>
      <c r="J110" t="s">
        <v>1053</v>
      </c>
    </row>
    <row r="111" spans="1:10" x14ac:dyDescent="0.3">
      <c r="A111" t="s">
        <v>315</v>
      </c>
      <c r="B111" t="s">
        <v>1083</v>
      </c>
      <c r="C111" t="s">
        <v>1084</v>
      </c>
      <c r="D111" s="2">
        <v>1.9</v>
      </c>
      <c r="E111" t="str">
        <f>HYPERLINK("https://swtp-sose24.atlassian.net/browse/KAN-204", "KAN-204")</f>
        <v>KAN-204</v>
      </c>
      <c r="F111" t="str">
        <f>HYPERLINK("https://swtp-sose24.atlassian.net/browse/KAN-183", "KAN-183")</f>
        <v>KAN-183</v>
      </c>
      <c r="G111" t="s">
        <v>1085</v>
      </c>
      <c r="H111" t="s">
        <v>1086</v>
      </c>
      <c r="I111" t="s">
        <v>32</v>
      </c>
      <c r="J111" t="s">
        <v>1041</v>
      </c>
    </row>
    <row r="112" spans="1:10" x14ac:dyDescent="0.3">
      <c r="A112" t="s">
        <v>9</v>
      </c>
      <c r="B112" t="s">
        <v>1070</v>
      </c>
      <c r="C112" t="s">
        <v>1199</v>
      </c>
      <c r="D112" s="2">
        <v>0.67</v>
      </c>
      <c r="E112" t="str">
        <f>HYPERLINK("https://swtp-sose24.atlassian.net/browse/KAN-203", "KAN-203")</f>
        <v>KAN-203</v>
      </c>
      <c r="F112" t="str">
        <f>HYPERLINK("https://swtp-sose24.atlassian.net/browse/KAN-149", "KAN-149")</f>
        <v>KAN-149</v>
      </c>
      <c r="G112" t="s">
        <v>1164</v>
      </c>
      <c r="I112" t="s">
        <v>32</v>
      </c>
      <c r="J112" t="s">
        <v>1041</v>
      </c>
    </row>
    <row r="113" spans="1:10" x14ac:dyDescent="0.3">
      <c r="A113" t="s">
        <v>842</v>
      </c>
      <c r="B113" t="s">
        <v>1070</v>
      </c>
      <c r="C113" t="s">
        <v>1138</v>
      </c>
      <c r="D113" s="2">
        <v>2.2799999999999998</v>
      </c>
      <c r="E113" t="str">
        <f>HYPERLINK("https://swtp-sose24.atlassian.net/browse/KAN-137", "KAN-137")</f>
        <v>KAN-137</v>
      </c>
      <c r="F113" t="str">
        <f>HYPERLINK("https://swtp-sose24.atlassian.net/browse/KAN-176", "KAN-176")</f>
        <v>KAN-176</v>
      </c>
      <c r="G113" t="s">
        <v>704</v>
      </c>
      <c r="H113" t="s">
        <v>1139</v>
      </c>
      <c r="I113" t="s">
        <v>37</v>
      </c>
      <c r="J113" t="s">
        <v>1053</v>
      </c>
    </row>
    <row r="114" spans="1:10" x14ac:dyDescent="0.3">
      <c r="A114" t="s">
        <v>9</v>
      </c>
      <c r="B114" t="s">
        <v>1070</v>
      </c>
      <c r="C114" t="s">
        <v>1198</v>
      </c>
      <c r="D114" s="2">
        <v>1.75</v>
      </c>
      <c r="E114" t="str">
        <f>HYPERLINK("https://swtp-sose24.atlassian.net/browse/KAN-203", "KAN-203")</f>
        <v>KAN-203</v>
      </c>
      <c r="F114" t="str">
        <f>HYPERLINK("https://swtp-sose24.atlassian.net/browse/KAN-149", "KAN-149")</f>
        <v>KAN-149</v>
      </c>
      <c r="G114" t="s">
        <v>1164</v>
      </c>
      <c r="I114" t="s">
        <v>32</v>
      </c>
      <c r="J114" t="s">
        <v>1041</v>
      </c>
    </row>
    <row r="115" spans="1:10" x14ac:dyDescent="0.3">
      <c r="A115" t="s">
        <v>315</v>
      </c>
      <c r="B115" t="s">
        <v>1070</v>
      </c>
      <c r="C115" t="s">
        <v>1080</v>
      </c>
      <c r="D115" s="2">
        <v>0.22</v>
      </c>
      <c r="E115" t="str">
        <f>HYPERLINK("https://swtp-sose24.atlassian.net/browse/KAN-200", "KAN-200")</f>
        <v>KAN-200</v>
      </c>
      <c r="F115" t="str">
        <f>HYPERLINK("https://swtp-sose24.atlassian.net/browse/KAN-183", "KAN-183")</f>
        <v>KAN-183</v>
      </c>
      <c r="G115" t="s">
        <v>1081</v>
      </c>
      <c r="H115" t="s">
        <v>1082</v>
      </c>
      <c r="I115" t="s">
        <v>32</v>
      </c>
      <c r="J115" t="s">
        <v>1041</v>
      </c>
    </row>
    <row r="116" spans="1:10" x14ac:dyDescent="0.3">
      <c r="A116" t="s">
        <v>315</v>
      </c>
      <c r="B116" t="s">
        <v>1070</v>
      </c>
      <c r="C116" t="s">
        <v>1079</v>
      </c>
      <c r="D116" s="2">
        <v>1</v>
      </c>
      <c r="E116" t="str">
        <f>HYPERLINK("https://swtp-sose24.atlassian.net/browse/KAN-196", "KAN-196")</f>
        <v>KAN-196</v>
      </c>
      <c r="F116" t="str">
        <f>HYPERLINK("https://swtp-sose24.atlassian.net/browse/KAN-183", "KAN-183")</f>
        <v>KAN-183</v>
      </c>
      <c r="G116" t="s">
        <v>1066</v>
      </c>
      <c r="I116" t="s">
        <v>32</v>
      </c>
      <c r="J116" t="s">
        <v>1041</v>
      </c>
    </row>
    <row r="117" spans="1:10" x14ac:dyDescent="0.3">
      <c r="A117" t="s">
        <v>315</v>
      </c>
      <c r="B117" t="s">
        <v>1070</v>
      </c>
      <c r="C117" t="s">
        <v>1076</v>
      </c>
      <c r="D117" s="2">
        <v>0.77</v>
      </c>
      <c r="E117" t="str">
        <f>HYPERLINK("https://swtp-sose24.atlassian.net/browse/KAN-202", "KAN-202")</f>
        <v>KAN-202</v>
      </c>
      <c r="F117" t="str">
        <f>HYPERLINK("https://swtp-sose24.atlassian.net/browse/KAN-183", "KAN-183")</f>
        <v>KAN-183</v>
      </c>
      <c r="G117" t="s">
        <v>1077</v>
      </c>
      <c r="H117" t="s">
        <v>1078</v>
      </c>
      <c r="I117" t="s">
        <v>32</v>
      </c>
      <c r="J117" t="s">
        <v>1041</v>
      </c>
    </row>
    <row r="118" spans="1:10" x14ac:dyDescent="0.3">
      <c r="A118" t="s">
        <v>315</v>
      </c>
      <c r="B118" t="s">
        <v>1070</v>
      </c>
      <c r="C118" t="s">
        <v>1073</v>
      </c>
      <c r="D118" s="2">
        <v>0.35</v>
      </c>
      <c r="E118" t="str">
        <f>HYPERLINK("https://swtp-sose24.atlassian.net/browse/KAN-201", "KAN-201")</f>
        <v>KAN-201</v>
      </c>
      <c r="F118" t="str">
        <f>HYPERLINK("https://swtp-sose24.atlassian.net/browse/KAN-183", "KAN-183")</f>
        <v>KAN-183</v>
      </c>
      <c r="G118" t="s">
        <v>1074</v>
      </c>
      <c r="H118" t="s">
        <v>1075</v>
      </c>
      <c r="I118" t="s">
        <v>32</v>
      </c>
      <c r="J118" t="s">
        <v>1041</v>
      </c>
    </row>
    <row r="119" spans="1:10" x14ac:dyDescent="0.3">
      <c r="A119" t="s">
        <v>9</v>
      </c>
      <c r="B119" t="s">
        <v>1070</v>
      </c>
      <c r="C119" t="s">
        <v>1197</v>
      </c>
      <c r="D119" s="2">
        <v>0.48</v>
      </c>
      <c r="E119" t="str">
        <f>HYPERLINK("https://swtp-sose24.atlassian.net/browse/KAN-150", "KAN-150")</f>
        <v>KAN-150</v>
      </c>
      <c r="F119" t="str">
        <f>HYPERLINK("https://swtp-sose24.atlassian.net/browse/KAN-149", "KAN-149")</f>
        <v>KAN-149</v>
      </c>
      <c r="G119" t="s">
        <v>625</v>
      </c>
      <c r="I119" t="s">
        <v>32</v>
      </c>
      <c r="J119" t="s">
        <v>1041</v>
      </c>
    </row>
    <row r="120" spans="1:10" x14ac:dyDescent="0.3">
      <c r="A120" t="s">
        <v>5</v>
      </c>
      <c r="B120" t="s">
        <v>1070</v>
      </c>
      <c r="C120" t="s">
        <v>1178</v>
      </c>
      <c r="D120" s="2">
        <v>1.33</v>
      </c>
      <c r="E120" t="str">
        <f>HYPERLINK("https://swtp-sose24.atlassian.net/browse/KAN-148", "KAN-148")</f>
        <v>KAN-148</v>
      </c>
      <c r="F120" t="str">
        <f>HYPERLINK("https://swtp-sose24.atlassian.net/browse/KAN-3", "KAN-3")</f>
        <v>KAN-3</v>
      </c>
      <c r="G120" t="s">
        <v>799</v>
      </c>
      <c r="H120" t="s">
        <v>1179</v>
      </c>
      <c r="I120" t="s">
        <v>32</v>
      </c>
      <c r="J120" t="s">
        <v>1041</v>
      </c>
    </row>
    <row r="121" spans="1:10" x14ac:dyDescent="0.3">
      <c r="A121" t="s">
        <v>842</v>
      </c>
      <c r="B121" t="s">
        <v>1070</v>
      </c>
      <c r="C121" t="s">
        <v>1136</v>
      </c>
      <c r="D121" s="2">
        <v>0.32</v>
      </c>
      <c r="E121" t="str">
        <f>HYPERLINK("https://swtp-sose24.atlassian.net/browse/KAN-137", "KAN-137")</f>
        <v>KAN-137</v>
      </c>
      <c r="F121" t="str">
        <f>HYPERLINK("https://swtp-sose24.atlassian.net/browse/KAN-176", "KAN-176")</f>
        <v>KAN-176</v>
      </c>
      <c r="G121" t="s">
        <v>704</v>
      </c>
      <c r="H121" t="s">
        <v>1137</v>
      </c>
      <c r="I121" t="s">
        <v>37</v>
      </c>
      <c r="J121" t="s">
        <v>1053</v>
      </c>
    </row>
    <row r="122" spans="1:10" x14ac:dyDescent="0.3">
      <c r="A122" t="s">
        <v>315</v>
      </c>
      <c r="B122" t="s">
        <v>1070</v>
      </c>
      <c r="C122" t="s">
        <v>1071</v>
      </c>
      <c r="D122" s="2">
        <v>2.2200000000000002</v>
      </c>
      <c r="E122" t="str">
        <f>HYPERLINK("https://swtp-sose24.atlassian.net/browse/KAN-198", "KAN-198")</f>
        <v>KAN-198</v>
      </c>
      <c r="F122" t="str">
        <f>HYPERLINK("https://swtp-sose24.atlassian.net/browse/KAN-183", "KAN-183")</f>
        <v>KAN-183</v>
      </c>
      <c r="G122" t="s">
        <v>1068</v>
      </c>
      <c r="H122" t="s">
        <v>1072</v>
      </c>
      <c r="I122" t="s">
        <v>32</v>
      </c>
      <c r="J122" t="s">
        <v>1041</v>
      </c>
    </row>
    <row r="123" spans="1:10" x14ac:dyDescent="0.3">
      <c r="A123" t="s">
        <v>9</v>
      </c>
      <c r="B123" t="s">
        <v>1070</v>
      </c>
      <c r="C123" t="s">
        <v>1196</v>
      </c>
      <c r="D123" s="2">
        <v>3.55</v>
      </c>
      <c r="E123" t="str">
        <f>HYPERLINK("https://swtp-sose24.atlassian.net/browse/KAN-150", "KAN-150")</f>
        <v>KAN-150</v>
      </c>
      <c r="F123" t="str">
        <f>HYPERLINK("https://swtp-sose24.atlassian.net/browse/KAN-149", "KAN-149")</f>
        <v>KAN-149</v>
      </c>
      <c r="G123" t="s">
        <v>625</v>
      </c>
      <c r="I123" t="s">
        <v>32</v>
      </c>
      <c r="J123" t="s">
        <v>1041</v>
      </c>
    </row>
    <row r="124" spans="1:10" x14ac:dyDescent="0.3">
      <c r="A124" t="s">
        <v>842</v>
      </c>
      <c r="B124" t="s">
        <v>1055</v>
      </c>
      <c r="C124" t="s">
        <v>1134</v>
      </c>
      <c r="D124" s="2">
        <v>3.08</v>
      </c>
      <c r="E124" t="str">
        <f>HYPERLINK("https://swtp-sose24.atlassian.net/browse/KAN-137", "KAN-137")</f>
        <v>KAN-137</v>
      </c>
      <c r="F124" t="str">
        <f>HYPERLINK("https://swtp-sose24.atlassian.net/browse/KAN-176", "KAN-176")</f>
        <v>KAN-176</v>
      </c>
      <c r="G124" t="s">
        <v>704</v>
      </c>
      <c r="H124" t="s">
        <v>1135</v>
      </c>
      <c r="I124" t="s">
        <v>37</v>
      </c>
      <c r="J124" t="s">
        <v>1053</v>
      </c>
    </row>
    <row r="125" spans="1:10" x14ac:dyDescent="0.3">
      <c r="A125" t="s">
        <v>5</v>
      </c>
      <c r="B125" t="s">
        <v>1055</v>
      </c>
      <c r="C125" t="s">
        <v>1176</v>
      </c>
      <c r="D125" s="2">
        <v>0.5</v>
      </c>
      <c r="E125" t="str">
        <f>HYPERLINK("https://swtp-sose24.atlassian.net/browse/KAN-148", "KAN-148")</f>
        <v>KAN-148</v>
      </c>
      <c r="F125" t="str">
        <f>HYPERLINK("https://swtp-sose24.atlassian.net/browse/KAN-3", "KAN-3")</f>
        <v>KAN-3</v>
      </c>
      <c r="G125" t="s">
        <v>799</v>
      </c>
      <c r="H125" t="s">
        <v>1177</v>
      </c>
      <c r="I125" t="s">
        <v>32</v>
      </c>
      <c r="J125" t="s">
        <v>1041</v>
      </c>
    </row>
    <row r="126" spans="1:10" x14ac:dyDescent="0.3">
      <c r="A126" t="s">
        <v>315</v>
      </c>
      <c r="B126" t="s">
        <v>1055</v>
      </c>
      <c r="C126" t="s">
        <v>1067</v>
      </c>
      <c r="D126" s="2">
        <v>3.72</v>
      </c>
      <c r="E126" t="str">
        <f>HYPERLINK("https://swtp-sose24.atlassian.net/browse/KAN-198", "KAN-198")</f>
        <v>KAN-198</v>
      </c>
      <c r="F126" t="str">
        <f>HYPERLINK("https://swtp-sose24.atlassian.net/browse/KAN-183", "KAN-183")</f>
        <v>KAN-183</v>
      </c>
      <c r="G126" t="s">
        <v>1068</v>
      </c>
      <c r="H126" t="s">
        <v>1069</v>
      </c>
      <c r="I126" t="s">
        <v>32</v>
      </c>
      <c r="J126" t="s">
        <v>1041</v>
      </c>
    </row>
    <row r="127" spans="1:10" x14ac:dyDescent="0.3">
      <c r="A127" t="s">
        <v>315</v>
      </c>
      <c r="B127" t="s">
        <v>1055</v>
      </c>
      <c r="C127" t="s">
        <v>1065</v>
      </c>
      <c r="D127" s="2">
        <v>0.47</v>
      </c>
      <c r="E127" t="str">
        <f>HYPERLINK("https://swtp-sose24.atlassian.net/browse/KAN-196", "KAN-196")</f>
        <v>KAN-196</v>
      </c>
      <c r="F127" t="str">
        <f>HYPERLINK("https://swtp-sose24.atlassian.net/browse/KAN-183", "KAN-183")</f>
        <v>KAN-183</v>
      </c>
      <c r="G127" t="s">
        <v>1066</v>
      </c>
      <c r="I127" t="s">
        <v>32</v>
      </c>
      <c r="J127" t="s">
        <v>1041</v>
      </c>
    </row>
    <row r="128" spans="1:10" x14ac:dyDescent="0.3">
      <c r="A128" t="s">
        <v>315</v>
      </c>
      <c r="B128" t="s">
        <v>1055</v>
      </c>
      <c r="C128" t="s">
        <v>1063</v>
      </c>
      <c r="D128" s="2">
        <v>0.95</v>
      </c>
      <c r="E128" t="str">
        <f>HYPERLINK("https://swtp-sose24.atlassian.net/browse/KAN-96", "KAN-96")</f>
        <v>KAN-96</v>
      </c>
      <c r="F128" t="str">
        <f>HYPERLINK("https://swtp-sose24.atlassian.net/browse/KAN-20", "KAN-20")</f>
        <v>KAN-20</v>
      </c>
      <c r="G128" t="s">
        <v>104</v>
      </c>
      <c r="H128" t="s">
        <v>1064</v>
      </c>
      <c r="I128" t="s">
        <v>27</v>
      </c>
      <c r="J128" t="s">
        <v>1058</v>
      </c>
    </row>
    <row r="129" spans="1:10" x14ac:dyDescent="0.3">
      <c r="A129" t="s">
        <v>8</v>
      </c>
      <c r="B129" t="s">
        <v>1055</v>
      </c>
      <c r="C129" t="s">
        <v>1188</v>
      </c>
      <c r="D129" s="2">
        <v>1.67</v>
      </c>
      <c r="E129" t="str">
        <f>HYPERLINK("https://swtp-sose24.atlassian.net/browse/KAN-195", "KAN-195")</f>
        <v>KAN-195</v>
      </c>
      <c r="F129" t="str">
        <f>HYPERLINK("https://swtp-sose24.atlassian.net/browse/KAN-169", "KAN-169")</f>
        <v>KAN-169</v>
      </c>
      <c r="G129" t="s">
        <v>1189</v>
      </c>
      <c r="H129" t="s">
        <v>1190</v>
      </c>
      <c r="I129" t="s">
        <v>32</v>
      </c>
      <c r="J129" t="s">
        <v>1041</v>
      </c>
    </row>
    <row r="130" spans="1:10" x14ac:dyDescent="0.3">
      <c r="A130" t="s">
        <v>5</v>
      </c>
      <c r="B130" t="s">
        <v>1055</v>
      </c>
      <c r="C130" t="s">
        <v>1174</v>
      </c>
      <c r="D130" s="2">
        <v>3</v>
      </c>
      <c r="E130" t="str">
        <f>HYPERLINK("https://swtp-sose24.atlassian.net/browse/KAN-148", "KAN-148")</f>
        <v>KAN-148</v>
      </c>
      <c r="F130" t="str">
        <f>HYPERLINK("https://swtp-sose24.atlassian.net/browse/KAN-3", "KAN-3")</f>
        <v>KAN-3</v>
      </c>
      <c r="G130" t="s">
        <v>799</v>
      </c>
      <c r="H130" t="s">
        <v>1175</v>
      </c>
      <c r="I130" t="s">
        <v>32</v>
      </c>
      <c r="J130" t="s">
        <v>1041</v>
      </c>
    </row>
    <row r="131" spans="1:10" x14ac:dyDescent="0.3">
      <c r="A131" t="s">
        <v>8</v>
      </c>
      <c r="B131" t="s">
        <v>1055</v>
      </c>
      <c r="C131" t="s">
        <v>1186</v>
      </c>
      <c r="D131" s="2">
        <v>1</v>
      </c>
      <c r="E131" t="str">
        <f>HYPERLINK("https://swtp-sose24.atlassian.net/browse/KAN-194", "KAN-194")</f>
        <v>KAN-194</v>
      </c>
      <c r="F131" t="str">
        <f>HYPERLINK("https://swtp-sose24.atlassian.net/browse/KAN-96", "KAN-96")</f>
        <v>KAN-96</v>
      </c>
      <c r="G131" t="s">
        <v>1187</v>
      </c>
      <c r="I131" t="s">
        <v>27</v>
      </c>
      <c r="J131" t="s">
        <v>1058</v>
      </c>
    </row>
    <row r="132" spans="1:10" x14ac:dyDescent="0.3">
      <c r="A132" t="s">
        <v>315</v>
      </c>
      <c r="B132" t="s">
        <v>1055</v>
      </c>
      <c r="C132" t="s">
        <v>1061</v>
      </c>
      <c r="D132" s="2">
        <v>1.27</v>
      </c>
      <c r="E132" t="str">
        <f>HYPERLINK("https://swtp-sose24.atlassian.net/browse/KAN-190", "KAN-190")</f>
        <v>KAN-190</v>
      </c>
      <c r="F132" t="str">
        <f>HYPERLINK("https://swtp-sose24.atlassian.net/browse/KAN-183", "KAN-183")</f>
        <v>KAN-183</v>
      </c>
      <c r="G132" t="s">
        <v>1049</v>
      </c>
      <c r="H132" t="s">
        <v>1062</v>
      </c>
      <c r="I132" t="s">
        <v>32</v>
      </c>
      <c r="J132" t="s">
        <v>1041</v>
      </c>
    </row>
    <row r="133" spans="1:10" x14ac:dyDescent="0.3">
      <c r="A133" t="s">
        <v>842</v>
      </c>
      <c r="B133" t="s">
        <v>1055</v>
      </c>
      <c r="C133" t="s">
        <v>1132</v>
      </c>
      <c r="D133" s="2">
        <v>1.2</v>
      </c>
      <c r="E133" t="str">
        <f>HYPERLINK("https://swtp-sose24.atlassian.net/browse/KAN-118", "KAN-118")</f>
        <v>KAN-118</v>
      </c>
      <c r="F133" t="str">
        <f>HYPERLINK("https://swtp-sose24.atlassian.net/browse/KAN-12", "KAN-12")</f>
        <v>KAN-12</v>
      </c>
      <c r="G133" t="s">
        <v>423</v>
      </c>
      <c r="H133" t="s">
        <v>1133</v>
      </c>
      <c r="I133" t="s">
        <v>37</v>
      </c>
      <c r="J133" t="s">
        <v>1127</v>
      </c>
    </row>
    <row r="134" spans="1:10" x14ac:dyDescent="0.3">
      <c r="A134" t="s">
        <v>8</v>
      </c>
      <c r="B134" t="s">
        <v>1055</v>
      </c>
      <c r="C134" t="s">
        <v>1185</v>
      </c>
      <c r="D134" s="2">
        <v>1</v>
      </c>
      <c r="E134" t="str">
        <f>HYPERLINK("https://swtp-sose24.atlassian.net/browse/KAN-192", "KAN-192")</f>
        <v>KAN-192</v>
      </c>
      <c r="F134" t="str">
        <f>HYPERLINK("https://swtp-sose24.atlassian.net/browse/KAN-21", "KAN-21")</f>
        <v>KAN-21</v>
      </c>
      <c r="G134" t="s">
        <v>1060</v>
      </c>
      <c r="I134" t="s">
        <v>27</v>
      </c>
      <c r="J134" t="s">
        <v>1058</v>
      </c>
    </row>
    <row r="135" spans="1:10" x14ac:dyDescent="0.3">
      <c r="A135" t="s">
        <v>4</v>
      </c>
      <c r="B135" t="s">
        <v>1055</v>
      </c>
      <c r="C135" t="s">
        <v>1161</v>
      </c>
      <c r="D135" s="2">
        <v>0.8</v>
      </c>
      <c r="E135" t="str">
        <f>HYPERLINK("https://swtp-sose24.atlassian.net/browse/KAN-192", "KAN-192")</f>
        <v>KAN-192</v>
      </c>
      <c r="F135" t="str">
        <f>HYPERLINK("https://swtp-sose24.atlassian.net/browse/KAN-21", "KAN-21")</f>
        <v>KAN-21</v>
      </c>
      <c r="G135" t="s">
        <v>1060</v>
      </c>
      <c r="I135" t="s">
        <v>27</v>
      </c>
      <c r="J135" t="s">
        <v>1058</v>
      </c>
    </row>
    <row r="136" spans="1:10" x14ac:dyDescent="0.3">
      <c r="A136" t="s">
        <v>9</v>
      </c>
      <c r="B136" t="s">
        <v>1055</v>
      </c>
      <c r="C136" t="s">
        <v>1161</v>
      </c>
      <c r="D136" s="2">
        <v>1.1200000000000001</v>
      </c>
      <c r="E136" t="str">
        <f>HYPERLINK("https://swtp-sose24.atlassian.net/browse/KAN-192", "KAN-192")</f>
        <v>KAN-192</v>
      </c>
      <c r="F136" t="str">
        <f>HYPERLINK("https://swtp-sose24.atlassian.net/browse/KAN-21", "KAN-21")</f>
        <v>KAN-21</v>
      </c>
      <c r="G136" t="s">
        <v>1060</v>
      </c>
      <c r="I136" t="s">
        <v>27</v>
      </c>
      <c r="J136" t="s">
        <v>1058</v>
      </c>
    </row>
    <row r="137" spans="1:10" x14ac:dyDescent="0.3">
      <c r="A137" t="s">
        <v>315</v>
      </c>
      <c r="B137" t="s">
        <v>1055</v>
      </c>
      <c r="C137" t="s">
        <v>1059</v>
      </c>
      <c r="D137" s="2">
        <v>1.1299999999999999</v>
      </c>
      <c r="E137" t="str">
        <f>HYPERLINK("https://swtp-sose24.atlassian.net/browse/KAN-192", "KAN-192")</f>
        <v>KAN-192</v>
      </c>
      <c r="F137" t="str">
        <f>HYPERLINK("https://swtp-sose24.atlassian.net/browse/KAN-21", "KAN-21")</f>
        <v>KAN-21</v>
      </c>
      <c r="G137" t="s">
        <v>1060</v>
      </c>
      <c r="I137" t="s">
        <v>27</v>
      </c>
      <c r="J137" t="s">
        <v>1058</v>
      </c>
    </row>
    <row r="138" spans="1:10" x14ac:dyDescent="0.3">
      <c r="A138" t="s">
        <v>842</v>
      </c>
      <c r="B138" t="s">
        <v>1055</v>
      </c>
      <c r="C138" t="s">
        <v>1059</v>
      </c>
      <c r="D138" s="2">
        <v>1.1200000000000001</v>
      </c>
      <c r="E138" t="str">
        <f>HYPERLINK("https://swtp-sose24.atlassian.net/browse/KAN-192", "KAN-192")</f>
        <v>KAN-192</v>
      </c>
      <c r="F138" t="str">
        <f>HYPERLINK("https://swtp-sose24.atlassian.net/browse/KAN-21", "KAN-21")</f>
        <v>KAN-21</v>
      </c>
      <c r="G138" t="s">
        <v>1060</v>
      </c>
      <c r="I138" t="s">
        <v>27</v>
      </c>
      <c r="J138" t="s">
        <v>1058</v>
      </c>
    </row>
    <row r="139" spans="1:10" x14ac:dyDescent="0.3">
      <c r="A139" t="s">
        <v>5</v>
      </c>
      <c r="B139" t="s">
        <v>1055</v>
      </c>
      <c r="C139" t="s">
        <v>1059</v>
      </c>
      <c r="D139" s="2">
        <v>1</v>
      </c>
      <c r="E139" t="str">
        <f>HYPERLINK("https://swtp-sose24.atlassian.net/browse/KAN-192", "KAN-192")</f>
        <v>KAN-192</v>
      </c>
      <c r="F139" t="str">
        <f>HYPERLINK("https://swtp-sose24.atlassian.net/browse/KAN-21", "KAN-21")</f>
        <v>KAN-21</v>
      </c>
      <c r="G139" t="s">
        <v>1060</v>
      </c>
      <c r="I139" t="s">
        <v>27</v>
      </c>
      <c r="J139" t="s">
        <v>1058</v>
      </c>
    </row>
    <row r="140" spans="1:10" x14ac:dyDescent="0.3">
      <c r="A140" s="12" t="s">
        <v>322</v>
      </c>
      <c r="B140" s="10"/>
      <c r="C140" s="10"/>
      <c r="D140" s="11"/>
      <c r="E140" s="10"/>
      <c r="F140" s="10"/>
      <c r="G140" s="10"/>
      <c r="H140" s="10"/>
      <c r="I140" s="10"/>
      <c r="J140" s="10"/>
    </row>
    <row r="141" spans="1:10" x14ac:dyDescent="0.3">
      <c r="A141" t="s">
        <v>842</v>
      </c>
      <c r="B141" t="s">
        <v>1055</v>
      </c>
      <c r="C141" t="s">
        <v>1130</v>
      </c>
      <c r="D141" s="2">
        <v>1</v>
      </c>
      <c r="E141" t="str">
        <f>HYPERLINK("https://swtp-sose24.atlassian.net/browse/KAN-38", "KAN-38")</f>
        <v>KAN-38</v>
      </c>
      <c r="F141" t="str">
        <f>HYPERLINK("https://swtp-sose24.atlassian.net/browse/KAN-22", "KAN-22")</f>
        <v>KAN-22</v>
      </c>
      <c r="G141" t="s">
        <v>1057</v>
      </c>
      <c r="H141" t="s">
        <v>1131</v>
      </c>
      <c r="I141" t="s">
        <v>27</v>
      </c>
      <c r="J141" t="s">
        <v>1058</v>
      </c>
    </row>
    <row r="142" spans="1:10" x14ac:dyDescent="0.3">
      <c r="A142" t="s">
        <v>5</v>
      </c>
      <c r="B142" t="s">
        <v>1055</v>
      </c>
      <c r="C142" t="s">
        <v>1130</v>
      </c>
      <c r="D142" s="2">
        <v>1</v>
      </c>
      <c r="E142" t="str">
        <f>HYPERLINK("https://swtp-sose24.atlassian.net/browse/KAN-38", "KAN-38")</f>
        <v>KAN-38</v>
      </c>
      <c r="F142" t="str">
        <f>HYPERLINK("https://swtp-sose24.atlassian.net/browse/KAN-22", "KAN-22")</f>
        <v>KAN-22</v>
      </c>
      <c r="G142" t="s">
        <v>1057</v>
      </c>
      <c r="I142" t="s">
        <v>27</v>
      </c>
      <c r="J142" t="s">
        <v>1058</v>
      </c>
    </row>
    <row r="143" spans="1:10" x14ac:dyDescent="0.3">
      <c r="A143" t="s">
        <v>8</v>
      </c>
      <c r="B143" t="s">
        <v>1055</v>
      </c>
      <c r="C143" t="s">
        <v>1130</v>
      </c>
      <c r="D143" s="2">
        <v>1</v>
      </c>
      <c r="E143" t="str">
        <f>HYPERLINK("https://swtp-sose24.atlassian.net/browse/KAN-38", "KAN-38")</f>
        <v>KAN-38</v>
      </c>
      <c r="F143" t="str">
        <f>HYPERLINK("https://swtp-sose24.atlassian.net/browse/KAN-22", "KAN-22")</f>
        <v>KAN-22</v>
      </c>
      <c r="G143" t="s">
        <v>1057</v>
      </c>
      <c r="I143" t="s">
        <v>27</v>
      </c>
      <c r="J143" t="s">
        <v>1058</v>
      </c>
    </row>
    <row r="144" spans="1:10" x14ac:dyDescent="0.3">
      <c r="A144" t="s">
        <v>9</v>
      </c>
      <c r="B144" t="s">
        <v>1055</v>
      </c>
      <c r="C144" t="s">
        <v>1130</v>
      </c>
      <c r="D144" s="2">
        <v>1</v>
      </c>
      <c r="E144" t="str">
        <f>HYPERLINK("https://swtp-sose24.atlassian.net/browse/KAN-38", "KAN-38")</f>
        <v>KAN-38</v>
      </c>
      <c r="F144" t="str">
        <f>HYPERLINK("https://swtp-sose24.atlassian.net/browse/KAN-22", "KAN-22")</f>
        <v>KAN-22</v>
      </c>
      <c r="G144" t="s">
        <v>1057</v>
      </c>
      <c r="I144" t="s">
        <v>27</v>
      </c>
      <c r="J144" t="s">
        <v>1058</v>
      </c>
    </row>
    <row r="145" spans="1:10" x14ac:dyDescent="0.3">
      <c r="A145" t="s">
        <v>315</v>
      </c>
      <c r="B145" t="s">
        <v>1055</v>
      </c>
      <c r="C145" t="s">
        <v>1056</v>
      </c>
      <c r="D145" s="2">
        <v>1</v>
      </c>
      <c r="E145" t="str">
        <f>HYPERLINK("https://swtp-sose24.atlassian.net/browse/KAN-38", "KAN-38")</f>
        <v>KAN-38</v>
      </c>
      <c r="F145" t="str">
        <f>HYPERLINK("https://swtp-sose24.atlassian.net/browse/KAN-22", "KAN-22")</f>
        <v>KAN-22</v>
      </c>
      <c r="G145" t="s">
        <v>1057</v>
      </c>
      <c r="I145" t="s">
        <v>27</v>
      </c>
      <c r="J145" t="s">
        <v>1058</v>
      </c>
    </row>
    <row r="146" spans="1:10" s="7" customFormat="1" x14ac:dyDescent="0.3">
      <c r="A146" t="s">
        <v>842</v>
      </c>
      <c r="B146" t="s">
        <v>1037</v>
      </c>
      <c r="C146" t="s">
        <v>1128</v>
      </c>
      <c r="D146" s="2">
        <v>0.57999999999999996</v>
      </c>
      <c r="E146" t="str">
        <f>HYPERLINK("https://swtp-sose24.atlassian.net/browse/KAN-118", "KAN-118")</f>
        <v>KAN-118</v>
      </c>
      <c r="F146" t="str">
        <f>HYPERLINK("https://swtp-sose24.atlassian.net/browse/KAN-12", "KAN-12")</f>
        <v>KAN-12</v>
      </c>
      <c r="G146" t="s">
        <v>423</v>
      </c>
      <c r="H146" t="s">
        <v>1129</v>
      </c>
      <c r="I146" t="s">
        <v>37</v>
      </c>
      <c r="J146" t="s">
        <v>1127</v>
      </c>
    </row>
    <row r="147" spans="1:10" x14ac:dyDescent="0.3">
      <c r="A147" t="s">
        <v>842</v>
      </c>
      <c r="B147" t="s">
        <v>1037</v>
      </c>
      <c r="C147" t="s">
        <v>1125</v>
      </c>
      <c r="D147" s="2">
        <v>0.17</v>
      </c>
      <c r="E147" t="str">
        <f>HYPERLINK("https://swtp-sose24.atlassian.net/browse/KAN-118", "KAN-118")</f>
        <v>KAN-118</v>
      </c>
      <c r="F147" t="str">
        <f>HYPERLINK("https://swtp-sose24.atlassian.net/browse/KAN-12", "KAN-12")</f>
        <v>KAN-12</v>
      </c>
      <c r="G147" t="s">
        <v>423</v>
      </c>
      <c r="H147" t="s">
        <v>1126</v>
      </c>
      <c r="I147" t="s">
        <v>37</v>
      </c>
      <c r="J147" t="s">
        <v>1127</v>
      </c>
    </row>
    <row r="148" spans="1:10" x14ac:dyDescent="0.3">
      <c r="A148" t="s">
        <v>842</v>
      </c>
      <c r="B148" t="s">
        <v>1037</v>
      </c>
      <c r="C148" t="s">
        <v>1123</v>
      </c>
      <c r="D148" s="2">
        <v>1</v>
      </c>
      <c r="E148" t="str">
        <f>HYPERLINK("https://swtp-sose24.atlassian.net/browse/KAN-137", "KAN-137")</f>
        <v>KAN-137</v>
      </c>
      <c r="F148" t="str">
        <f>HYPERLINK("https://swtp-sose24.atlassian.net/browse/KAN-176", "KAN-176")</f>
        <v>KAN-176</v>
      </c>
      <c r="G148" t="s">
        <v>704</v>
      </c>
      <c r="H148" t="s">
        <v>1124</v>
      </c>
      <c r="I148" t="s">
        <v>37</v>
      </c>
      <c r="J148" t="s">
        <v>1053</v>
      </c>
    </row>
    <row r="149" spans="1:10" x14ac:dyDescent="0.3">
      <c r="A149" t="s">
        <v>315</v>
      </c>
      <c r="B149" t="s">
        <v>1037</v>
      </c>
      <c r="C149" t="s">
        <v>1054</v>
      </c>
      <c r="D149" s="2">
        <v>1.08</v>
      </c>
      <c r="E149" t="str">
        <f>HYPERLINK("https://swtp-sose24.atlassian.net/browse/KAN-190", "KAN-190")</f>
        <v>KAN-190</v>
      </c>
      <c r="F149" t="str">
        <f>HYPERLINK("https://swtp-sose24.atlassian.net/browse/KAN-183", "KAN-183")</f>
        <v>KAN-183</v>
      </c>
      <c r="G149" t="s">
        <v>1049</v>
      </c>
      <c r="H149" t="s">
        <v>1050</v>
      </c>
      <c r="I149" t="s">
        <v>32</v>
      </c>
      <c r="J149" t="s">
        <v>1041</v>
      </c>
    </row>
    <row r="150" spans="1:10" x14ac:dyDescent="0.3">
      <c r="A150" t="s">
        <v>842</v>
      </c>
      <c r="B150" t="s">
        <v>1037</v>
      </c>
      <c r="C150" t="s">
        <v>1121</v>
      </c>
      <c r="D150" s="2">
        <v>0.53</v>
      </c>
      <c r="E150" t="str">
        <f>HYPERLINK("https://swtp-sose24.atlassian.net/browse/KAN-137", "KAN-137")</f>
        <v>KAN-137</v>
      </c>
      <c r="F150" t="str">
        <f>HYPERLINK("https://swtp-sose24.atlassian.net/browse/KAN-176", "KAN-176")</f>
        <v>KAN-176</v>
      </c>
      <c r="G150" t="s">
        <v>704</v>
      </c>
      <c r="H150" t="s">
        <v>1122</v>
      </c>
      <c r="I150" t="s">
        <v>37</v>
      </c>
      <c r="J150" t="s">
        <v>1053</v>
      </c>
    </row>
    <row r="151" spans="1:10" x14ac:dyDescent="0.3">
      <c r="A151" t="s">
        <v>315</v>
      </c>
      <c r="B151" t="s">
        <v>1037</v>
      </c>
      <c r="C151" t="s">
        <v>1051</v>
      </c>
      <c r="D151" s="2">
        <v>0.95</v>
      </c>
      <c r="E151" t="str">
        <f>HYPERLINK("https://swtp-sose24.atlassian.net/browse/KAN-137", "KAN-137")</f>
        <v>KAN-137</v>
      </c>
      <c r="F151" t="str">
        <f>HYPERLINK("https://swtp-sose24.atlassian.net/browse/KAN-176", "KAN-176")</f>
        <v>KAN-176</v>
      </c>
      <c r="G151" t="s">
        <v>704</v>
      </c>
      <c r="H151" t="s">
        <v>1052</v>
      </c>
      <c r="I151" t="s">
        <v>37</v>
      </c>
      <c r="J151" t="s">
        <v>1053</v>
      </c>
    </row>
    <row r="152" spans="1:10" x14ac:dyDescent="0.3">
      <c r="A152" t="s">
        <v>315</v>
      </c>
      <c r="B152" t="s">
        <v>1037</v>
      </c>
      <c r="C152" t="s">
        <v>1048</v>
      </c>
      <c r="D152" s="2">
        <v>0.23</v>
      </c>
      <c r="E152" t="str">
        <f>HYPERLINK("https://swtp-sose24.atlassian.net/browse/KAN-190", "KAN-190")</f>
        <v>KAN-190</v>
      </c>
      <c r="F152" t="str">
        <f>HYPERLINK("https://swtp-sose24.atlassian.net/browse/KAN-183", "KAN-183")</f>
        <v>KAN-183</v>
      </c>
      <c r="G152" t="s">
        <v>1049</v>
      </c>
      <c r="H152" t="s">
        <v>1050</v>
      </c>
      <c r="I152" t="s">
        <v>32</v>
      </c>
      <c r="J152" t="s">
        <v>1041</v>
      </c>
    </row>
    <row r="153" spans="1:10" x14ac:dyDescent="0.3">
      <c r="A153" t="s">
        <v>315</v>
      </c>
      <c r="B153" t="s">
        <v>1037</v>
      </c>
      <c r="C153" t="s">
        <v>1045</v>
      </c>
      <c r="D153" s="2">
        <v>0.15</v>
      </c>
      <c r="E153" t="str">
        <f>HYPERLINK("https://swtp-sose24.atlassian.net/browse/KAN-191", "KAN-191")</f>
        <v>KAN-191</v>
      </c>
      <c r="F153" t="str">
        <f>HYPERLINK("https://swtp-sose24.atlassian.net/browse/KAN-183", "KAN-183")</f>
        <v>KAN-183</v>
      </c>
      <c r="G153" t="s">
        <v>1046</v>
      </c>
      <c r="H153" t="s">
        <v>1047</v>
      </c>
      <c r="I153" t="s">
        <v>32</v>
      </c>
      <c r="J153" t="s">
        <v>1041</v>
      </c>
    </row>
    <row r="154" spans="1:10" x14ac:dyDescent="0.3">
      <c r="A154" t="s">
        <v>5</v>
      </c>
      <c r="B154" t="s">
        <v>1037</v>
      </c>
      <c r="C154" t="s">
        <v>1172</v>
      </c>
      <c r="D154" s="2">
        <v>1.5</v>
      </c>
      <c r="E154" t="str">
        <f>HYPERLINK("https://swtp-sose24.atlassian.net/browse/KAN-148", "KAN-148")</f>
        <v>KAN-148</v>
      </c>
      <c r="F154" t="str">
        <f>HYPERLINK("https://swtp-sose24.atlassian.net/browse/KAN-3", "KAN-3")</f>
        <v>KAN-3</v>
      </c>
      <c r="G154" t="s">
        <v>799</v>
      </c>
      <c r="H154" t="s">
        <v>1173</v>
      </c>
      <c r="I154" t="s">
        <v>32</v>
      </c>
      <c r="J154" t="s">
        <v>1041</v>
      </c>
    </row>
    <row r="155" spans="1:10" x14ac:dyDescent="0.3">
      <c r="A155" t="s">
        <v>8</v>
      </c>
      <c r="B155" t="s">
        <v>1037</v>
      </c>
      <c r="C155" t="s">
        <v>1172</v>
      </c>
      <c r="D155" s="2">
        <v>2</v>
      </c>
      <c r="E155" t="str">
        <f>HYPERLINK("https://swtp-sose24.atlassian.net/browse/KAN-176", "KAN-176")</f>
        <v>KAN-176</v>
      </c>
      <c r="F155" t="str">
        <f>HYPERLINK("https://swtp-sose24.atlassian.net/browse/KAN-26", "KAN-26")</f>
        <v>KAN-26</v>
      </c>
      <c r="G155" t="s">
        <v>1153</v>
      </c>
      <c r="H155" t="s">
        <v>1184</v>
      </c>
      <c r="I155" t="s">
        <v>37</v>
      </c>
      <c r="J155" t="s">
        <v>1053</v>
      </c>
    </row>
    <row r="156" spans="1:10" x14ac:dyDescent="0.3">
      <c r="A156" t="s">
        <v>842</v>
      </c>
      <c r="B156" t="s">
        <v>1037</v>
      </c>
      <c r="C156" t="s">
        <v>1119</v>
      </c>
      <c r="D156" s="2">
        <v>3.53</v>
      </c>
      <c r="E156" t="str">
        <f>HYPERLINK("https://swtp-sose24.atlassian.net/browse/KAN-137", "KAN-137")</f>
        <v>KAN-137</v>
      </c>
      <c r="F156" t="str">
        <f>HYPERLINK("https://swtp-sose24.atlassian.net/browse/KAN-176", "KAN-176")</f>
        <v>KAN-176</v>
      </c>
      <c r="G156" t="s">
        <v>704</v>
      </c>
      <c r="H156" t="s">
        <v>1120</v>
      </c>
      <c r="I156" t="s">
        <v>37</v>
      </c>
      <c r="J156" t="s">
        <v>1053</v>
      </c>
    </row>
    <row r="157" spans="1:10" x14ac:dyDescent="0.3">
      <c r="A157" t="s">
        <v>9</v>
      </c>
      <c r="B157" t="s">
        <v>1037</v>
      </c>
      <c r="C157" t="s">
        <v>1119</v>
      </c>
      <c r="D157" s="2">
        <v>2</v>
      </c>
      <c r="E157" t="str">
        <f>HYPERLINK("https://swtp-sose24.atlassian.net/browse/KAN-137", "KAN-137")</f>
        <v>KAN-137</v>
      </c>
      <c r="F157" t="str">
        <f>HYPERLINK("https://swtp-sose24.atlassian.net/browse/KAN-176", "KAN-176")</f>
        <v>KAN-176</v>
      </c>
      <c r="G157" t="s">
        <v>704</v>
      </c>
      <c r="H157" t="s">
        <v>1195</v>
      </c>
      <c r="I157" t="s">
        <v>37</v>
      </c>
      <c r="J157" t="s">
        <v>1053</v>
      </c>
    </row>
    <row r="158" spans="1:10" x14ac:dyDescent="0.3">
      <c r="A158" t="s">
        <v>5</v>
      </c>
      <c r="B158" t="s">
        <v>1037</v>
      </c>
      <c r="C158" t="s">
        <v>1170</v>
      </c>
      <c r="D158" s="2">
        <v>0.75</v>
      </c>
      <c r="E158" t="str">
        <f>HYPERLINK("https://swtp-sose24.atlassian.net/browse/KAN-137", "KAN-137")</f>
        <v>KAN-137</v>
      </c>
      <c r="F158" t="str">
        <f>HYPERLINK("https://swtp-sose24.atlassian.net/browse/KAN-176", "KAN-176")</f>
        <v>KAN-176</v>
      </c>
      <c r="G158" t="s">
        <v>704</v>
      </c>
      <c r="H158" t="s">
        <v>1171</v>
      </c>
      <c r="I158" t="s">
        <v>37</v>
      </c>
      <c r="J158" t="s">
        <v>1053</v>
      </c>
    </row>
    <row r="159" spans="1:10" x14ac:dyDescent="0.3">
      <c r="A159" t="s">
        <v>9</v>
      </c>
      <c r="B159" t="s">
        <v>1037</v>
      </c>
      <c r="C159" t="s">
        <v>1193</v>
      </c>
      <c r="D159" s="2">
        <v>1.68</v>
      </c>
      <c r="E159" t="str">
        <f>HYPERLINK("https://swtp-sose24.atlassian.net/browse/KAN-189", "KAN-189")</f>
        <v>KAN-189</v>
      </c>
      <c r="F159" t="str">
        <f>HYPERLINK("https://swtp-sose24.atlassian.net/browse/KAN-144", "KAN-144")</f>
        <v>KAN-144</v>
      </c>
      <c r="G159" t="s">
        <v>1194</v>
      </c>
      <c r="I159" t="s">
        <v>32</v>
      </c>
      <c r="J159" t="s">
        <v>1041</v>
      </c>
    </row>
    <row r="160" spans="1:10" x14ac:dyDescent="0.3">
      <c r="A160" t="s">
        <v>315</v>
      </c>
      <c r="B160" t="s">
        <v>1037</v>
      </c>
      <c r="C160" t="s">
        <v>1042</v>
      </c>
      <c r="D160" s="2">
        <v>1.07</v>
      </c>
      <c r="E160" t="str">
        <f>HYPERLINK("https://swtp-sose24.atlassian.net/browse/KAN-187", "KAN-187")</f>
        <v>KAN-187</v>
      </c>
      <c r="F160" t="str">
        <f>HYPERLINK("https://swtp-sose24.atlassian.net/browse/KAN-183", "KAN-183")</f>
        <v>KAN-183</v>
      </c>
      <c r="G160" t="s">
        <v>1043</v>
      </c>
      <c r="H160" t="s">
        <v>1044</v>
      </c>
      <c r="I160" t="s">
        <v>32</v>
      </c>
      <c r="J160" t="s">
        <v>1041</v>
      </c>
    </row>
    <row r="161" spans="1:10" x14ac:dyDescent="0.3">
      <c r="A161" t="s">
        <v>9</v>
      </c>
      <c r="B161" t="s">
        <v>1037</v>
      </c>
      <c r="C161" t="s">
        <v>1192</v>
      </c>
      <c r="D161" s="2">
        <v>2.65</v>
      </c>
      <c r="E161" t="str">
        <f>HYPERLINK("https://swtp-sose24.atlassian.net/browse/KAN-137", "KAN-137")</f>
        <v>KAN-137</v>
      </c>
      <c r="F161" t="str">
        <f>HYPERLINK("https://swtp-sose24.atlassian.net/browse/KAN-176", "KAN-176")</f>
        <v>KAN-176</v>
      </c>
      <c r="G161" t="s">
        <v>704</v>
      </c>
      <c r="I161" t="s">
        <v>37</v>
      </c>
      <c r="J161" t="s">
        <v>1053</v>
      </c>
    </row>
    <row r="162" spans="1:10" x14ac:dyDescent="0.3">
      <c r="A162" t="s">
        <v>5</v>
      </c>
      <c r="B162" t="s">
        <v>1037</v>
      </c>
      <c r="C162" t="s">
        <v>1168</v>
      </c>
      <c r="D162" s="2">
        <v>0.75</v>
      </c>
      <c r="E162" t="str">
        <f>HYPERLINK("https://swtp-sose24.atlassian.net/browse/KAN-148", "KAN-148")</f>
        <v>KAN-148</v>
      </c>
      <c r="F162" t="str">
        <f>HYPERLINK("https://swtp-sose24.atlassian.net/browse/KAN-3", "KAN-3")</f>
        <v>KAN-3</v>
      </c>
      <c r="G162" t="s">
        <v>799</v>
      </c>
      <c r="H162" t="s">
        <v>1169</v>
      </c>
      <c r="I162" t="s">
        <v>32</v>
      </c>
      <c r="J162" t="s">
        <v>1041</v>
      </c>
    </row>
    <row r="163" spans="1:10" x14ac:dyDescent="0.3">
      <c r="A163" t="s">
        <v>315</v>
      </c>
      <c r="B163" t="s">
        <v>1037</v>
      </c>
      <c r="C163" t="s">
        <v>1038</v>
      </c>
      <c r="D163" s="2">
        <v>2.75</v>
      </c>
      <c r="E163" t="str">
        <f>HYPERLINK("https://swtp-sose24.atlassian.net/browse/KAN-182", "KAN-182")</f>
        <v>KAN-182</v>
      </c>
      <c r="F163" t="str">
        <f>HYPERLINK("https://swtp-sose24.atlassian.net/browse/KAN-169", "KAN-169")</f>
        <v>KAN-169</v>
      </c>
      <c r="G163" t="s">
        <v>1039</v>
      </c>
      <c r="H163" t="s">
        <v>1040</v>
      </c>
      <c r="I163" t="s">
        <v>32</v>
      </c>
      <c r="J163" t="s">
        <v>1041</v>
      </c>
    </row>
    <row r="164" spans="1:10" x14ac:dyDescent="0.3">
      <c r="A164" t="s">
        <v>3</v>
      </c>
      <c r="B164" t="s">
        <v>1037</v>
      </c>
      <c r="C164" t="s">
        <v>1159</v>
      </c>
      <c r="D164" s="2">
        <v>3.5</v>
      </c>
      <c r="E164" t="str">
        <f>HYPERLINK("https://swtp-sose24.atlassian.net/browse/KAN-176", "KAN-176")</f>
        <v>KAN-176</v>
      </c>
      <c r="F164" t="str">
        <f>HYPERLINK("https://swtp-sose24.atlassian.net/browse/KAN-26", "KAN-26")</f>
        <v>KAN-26</v>
      </c>
      <c r="G164" t="s">
        <v>1153</v>
      </c>
      <c r="H164" t="s">
        <v>1160</v>
      </c>
      <c r="I164" t="s">
        <v>37</v>
      </c>
      <c r="J164" t="s">
        <v>1053</v>
      </c>
    </row>
    <row r="165" spans="1:10" x14ac:dyDescent="0.3">
      <c r="A165" t="s">
        <v>3</v>
      </c>
      <c r="B165" t="s">
        <v>1037</v>
      </c>
      <c r="C165" t="s">
        <v>1157</v>
      </c>
      <c r="D165" s="2">
        <v>1.25</v>
      </c>
      <c r="E165" t="str">
        <f>HYPERLINK("https://swtp-sose24.atlassian.net/browse/KAN-124", "KAN-124")</f>
        <v>KAN-124</v>
      </c>
      <c r="F165" t="str">
        <f>HYPERLINK("https://swtp-sose24.atlassian.net/browse/KAN-3", "KAN-3")</f>
        <v>KAN-3</v>
      </c>
      <c r="G165" t="s">
        <v>462</v>
      </c>
      <c r="H165" t="s">
        <v>1158</v>
      </c>
      <c r="I165" t="s">
        <v>32</v>
      </c>
      <c r="J165" t="s">
        <v>560</v>
      </c>
    </row>
    <row r="166" spans="1:10" x14ac:dyDescent="0.3">
      <c r="A166" t="s">
        <v>842</v>
      </c>
      <c r="B166" t="s">
        <v>1037</v>
      </c>
      <c r="C166" t="s">
        <v>1116</v>
      </c>
      <c r="D166" s="2">
        <v>0.37</v>
      </c>
      <c r="E166" t="str">
        <f>HYPERLINK("https://swtp-sose24.atlassian.net/browse/KAN-155", "KAN-155")</f>
        <v>KAN-155</v>
      </c>
      <c r="F166" t="str">
        <f>HYPERLINK("https://swtp-sose24.atlassian.net/browse/KAN-48", "KAN-48")</f>
        <v>KAN-48</v>
      </c>
      <c r="G166" t="s">
        <v>1117</v>
      </c>
      <c r="H166" t="s">
        <v>1118</v>
      </c>
      <c r="I166" t="s">
        <v>156</v>
      </c>
      <c r="J166" t="s">
        <v>559</v>
      </c>
    </row>
    <row r="167" spans="1:10" x14ac:dyDescent="0.3">
      <c r="A167" t="s">
        <v>842</v>
      </c>
      <c r="B167" t="s">
        <v>702</v>
      </c>
      <c r="C167" t="s">
        <v>1114</v>
      </c>
      <c r="D167" s="2">
        <v>1.07</v>
      </c>
      <c r="E167" t="str">
        <f>HYPERLINK("https://swtp-sose24.atlassian.net/browse/KAN-137", "KAN-137")</f>
        <v>KAN-137</v>
      </c>
      <c r="F167" t="str">
        <f>HYPERLINK("https://swtp-sose24.atlassian.net/browse/KAN-176", "KAN-176")</f>
        <v>KAN-176</v>
      </c>
      <c r="G167" t="s">
        <v>704</v>
      </c>
      <c r="H167" t="s">
        <v>1115</v>
      </c>
      <c r="I167" t="s">
        <v>37</v>
      </c>
      <c r="J167" t="s">
        <v>1053</v>
      </c>
    </row>
    <row r="168" spans="1:10" x14ac:dyDescent="0.3">
      <c r="A168" t="s">
        <v>5</v>
      </c>
      <c r="B168" t="s">
        <v>702</v>
      </c>
      <c r="C168" t="s">
        <v>1166</v>
      </c>
      <c r="D168" s="2">
        <v>2</v>
      </c>
      <c r="E168" t="str">
        <f>HYPERLINK("https://swtp-sose24.atlassian.net/browse/KAN-123", "KAN-123")</f>
        <v>KAN-123</v>
      </c>
      <c r="F168" t="str">
        <f>HYPERLINK("https://swtp-sose24.atlassian.net/browse/KAN-3", "KAN-3")</f>
        <v>KAN-3</v>
      </c>
      <c r="G168" t="s">
        <v>446</v>
      </c>
      <c r="H168" t="s">
        <v>1167</v>
      </c>
      <c r="I168" t="s">
        <v>32</v>
      </c>
      <c r="J168" t="s">
        <v>1127</v>
      </c>
    </row>
    <row r="169" spans="1:10" x14ac:dyDescent="0.3">
      <c r="A169" t="s">
        <v>9</v>
      </c>
      <c r="B169" t="s">
        <v>702</v>
      </c>
      <c r="C169" t="s">
        <v>1191</v>
      </c>
      <c r="D169" s="2">
        <v>3.28</v>
      </c>
      <c r="E169" t="str">
        <f>HYPERLINK("https://swtp-sose24.atlassian.net/browse/KAN-155", "KAN-155")</f>
        <v>KAN-155</v>
      </c>
      <c r="F169" t="str">
        <f>HYPERLINK("https://swtp-sose24.atlassian.net/browse/KAN-48", "KAN-48")</f>
        <v>KAN-48</v>
      </c>
      <c r="G169" t="s">
        <v>1117</v>
      </c>
      <c r="I169" t="s">
        <v>156</v>
      </c>
      <c r="J169" t="s">
        <v>559</v>
      </c>
    </row>
    <row r="170" spans="1:10" x14ac:dyDescent="0.3">
      <c r="A170" t="s">
        <v>4</v>
      </c>
      <c r="B170" t="s">
        <v>702</v>
      </c>
      <c r="C170" t="s">
        <v>797</v>
      </c>
      <c r="D170" s="2">
        <v>0.42</v>
      </c>
      <c r="E170" t="str">
        <f>HYPERLINK("https://swtp-sose24.atlassian.net/browse/KAN-137", "KAN-137")</f>
        <v>KAN-137</v>
      </c>
      <c r="F170" t="str">
        <f>HYPERLINK("https://swtp-sose24.atlassian.net/browse/KAN-1", "KAN-1")</f>
        <v>KAN-1</v>
      </c>
      <c r="G170" t="s">
        <v>704</v>
      </c>
      <c r="I170" t="s">
        <v>156</v>
      </c>
      <c r="J170" t="s">
        <v>626</v>
      </c>
    </row>
    <row r="171" spans="1:10" x14ac:dyDescent="0.3">
      <c r="A171" t="s">
        <v>4</v>
      </c>
      <c r="B171" t="s">
        <v>702</v>
      </c>
      <c r="C171" t="s">
        <v>797</v>
      </c>
      <c r="D171" s="2">
        <v>0.42</v>
      </c>
      <c r="E171" t="str">
        <f>HYPERLINK("https://swtp-sose24.atlassian.net/browse/KAN-137", "KAN-137")</f>
        <v>KAN-137</v>
      </c>
      <c r="F171" t="str">
        <f>HYPERLINK("https://swtp-sose24.atlassian.net/browse/KAN-176", "KAN-176")</f>
        <v>KAN-176</v>
      </c>
      <c r="G171" t="s">
        <v>704</v>
      </c>
      <c r="I171" t="s">
        <v>37</v>
      </c>
      <c r="J171" t="s">
        <v>1053</v>
      </c>
    </row>
    <row r="172" spans="1:10" x14ac:dyDescent="0.3">
      <c r="A172" t="s">
        <v>3</v>
      </c>
      <c r="B172" t="s">
        <v>702</v>
      </c>
      <c r="C172" t="s">
        <v>1155</v>
      </c>
      <c r="D172" s="2">
        <v>4</v>
      </c>
      <c r="E172" t="str">
        <f>HYPERLINK("https://swtp-sose24.atlassian.net/browse/KAN-176", "KAN-176")</f>
        <v>KAN-176</v>
      </c>
      <c r="F172" t="str">
        <f>HYPERLINK("https://swtp-sose24.atlassian.net/browse/KAN-26", "KAN-26")</f>
        <v>KAN-26</v>
      </c>
      <c r="G172" t="s">
        <v>1153</v>
      </c>
      <c r="H172" t="s">
        <v>1156</v>
      </c>
      <c r="I172" t="s">
        <v>37</v>
      </c>
      <c r="J172" t="s">
        <v>1053</v>
      </c>
    </row>
    <row r="173" spans="1:10" x14ac:dyDescent="0.3">
      <c r="A173" t="s">
        <v>315</v>
      </c>
      <c r="B173" t="s">
        <v>702</v>
      </c>
      <c r="C173" t="s">
        <v>708</v>
      </c>
      <c r="D173" s="2">
        <v>0.1</v>
      </c>
      <c r="E173" t="str">
        <f>HYPERLINK("https://swtp-sose24.atlassian.net/browse/KAN-181", "KAN-181")</f>
        <v>KAN-181</v>
      </c>
      <c r="F173" t="str">
        <f>HYPERLINK("https://swtp-sose24.atlassian.net/browse/KAN-169", "KAN-169")</f>
        <v>KAN-169</v>
      </c>
      <c r="G173" t="s">
        <v>707</v>
      </c>
      <c r="I173" t="s">
        <v>32</v>
      </c>
      <c r="J173" t="s">
        <v>626</v>
      </c>
    </row>
    <row r="174" spans="1:10" x14ac:dyDescent="0.3">
      <c r="A174" t="s">
        <v>3</v>
      </c>
      <c r="B174" t="s">
        <v>702</v>
      </c>
      <c r="C174" t="s">
        <v>1152</v>
      </c>
      <c r="D174" s="2">
        <v>4</v>
      </c>
      <c r="E174" t="str">
        <f>HYPERLINK("https://swtp-sose24.atlassian.net/browse/KAN-176", "KAN-176")</f>
        <v>KAN-176</v>
      </c>
      <c r="F174" t="str">
        <f>HYPERLINK("https://swtp-sose24.atlassian.net/browse/KAN-26", "KAN-26")</f>
        <v>KAN-26</v>
      </c>
      <c r="G174" t="s">
        <v>1153</v>
      </c>
      <c r="H174" t="s">
        <v>1154</v>
      </c>
      <c r="I174" t="s">
        <v>37</v>
      </c>
      <c r="J174" t="s">
        <v>1053</v>
      </c>
    </row>
    <row r="175" spans="1:10" x14ac:dyDescent="0.3">
      <c r="A175" t="s">
        <v>315</v>
      </c>
      <c r="B175" t="s">
        <v>702</v>
      </c>
      <c r="C175" t="s">
        <v>706</v>
      </c>
      <c r="D175" s="2">
        <v>1.58</v>
      </c>
      <c r="E175" t="str">
        <f>HYPERLINK("https://swtp-sose24.atlassian.net/browse/KAN-181", "KAN-181")</f>
        <v>KAN-181</v>
      </c>
      <c r="F175" t="str">
        <f>HYPERLINK("https://swtp-sose24.atlassian.net/browse/KAN-169", "KAN-169")</f>
        <v>KAN-169</v>
      </c>
      <c r="G175" t="s">
        <v>707</v>
      </c>
      <c r="I175" t="s">
        <v>32</v>
      </c>
      <c r="J175" t="s">
        <v>626</v>
      </c>
    </row>
    <row r="176" spans="1:10" x14ac:dyDescent="0.3">
      <c r="A176" t="s">
        <v>315</v>
      </c>
      <c r="B176" t="s">
        <v>702</v>
      </c>
      <c r="C176" t="s">
        <v>703</v>
      </c>
      <c r="D176" s="2">
        <v>0.17</v>
      </c>
      <c r="E176" t="str">
        <f>HYPERLINK("https://swtp-sose24.atlassian.net/browse/KAN-137", "KAN-137")</f>
        <v>KAN-137</v>
      </c>
      <c r="F176" t="str">
        <f>HYPERLINK("https://swtp-sose24.atlassian.net/browse/KAN-1", "KAN-1")</f>
        <v>KAN-1</v>
      </c>
      <c r="G176" t="s">
        <v>704</v>
      </c>
      <c r="H176" t="s">
        <v>705</v>
      </c>
      <c r="I176" t="s">
        <v>156</v>
      </c>
      <c r="J176" t="s">
        <v>626</v>
      </c>
    </row>
    <row r="177" spans="1:10" x14ac:dyDescent="0.3">
      <c r="A177" t="s">
        <v>842</v>
      </c>
      <c r="B177" t="s">
        <v>702</v>
      </c>
      <c r="C177" t="s">
        <v>752</v>
      </c>
      <c r="D177" s="2">
        <v>0.28000000000000003</v>
      </c>
      <c r="E177" t="str">
        <f>HYPERLINK("https://swtp-sose24.atlassian.net/browse/KAN-48", "KAN-48")</f>
        <v>KAN-48</v>
      </c>
      <c r="F177" t="str">
        <f>HYPERLINK("https://swtp-sose24.atlassian.net/browse/KAN-1", "KAN-1")</f>
        <v>KAN-1</v>
      </c>
      <c r="G177" t="s">
        <v>159</v>
      </c>
      <c r="H177" t="s">
        <v>753</v>
      </c>
      <c r="I177" t="s">
        <v>156</v>
      </c>
      <c r="J177" t="s">
        <v>559</v>
      </c>
    </row>
    <row r="178" spans="1:10" x14ac:dyDescent="0.3">
      <c r="A178" t="s">
        <v>842</v>
      </c>
      <c r="B178" t="s">
        <v>702</v>
      </c>
      <c r="C178" t="s">
        <v>750</v>
      </c>
      <c r="D178" s="2">
        <v>1.78</v>
      </c>
      <c r="E178" t="str">
        <f>HYPERLINK("https://swtp-sose24.atlassian.net/browse/KAN-118", "KAN-118")</f>
        <v>KAN-118</v>
      </c>
      <c r="F178" t="str">
        <f>HYPERLINK("https://swtp-sose24.atlassian.net/browse/KAN-12", "KAN-12")</f>
        <v>KAN-12</v>
      </c>
      <c r="G178" t="s">
        <v>423</v>
      </c>
      <c r="H178" t="s">
        <v>751</v>
      </c>
      <c r="I178" t="s">
        <v>37</v>
      </c>
      <c r="J178" t="s">
        <v>560</v>
      </c>
    </row>
    <row r="179" spans="1:10" x14ac:dyDescent="0.3">
      <c r="A179" t="s">
        <v>842</v>
      </c>
      <c r="B179" t="s">
        <v>699</v>
      </c>
      <c r="C179" t="s">
        <v>748</v>
      </c>
      <c r="D179" s="2">
        <v>0.55000000000000004</v>
      </c>
      <c r="E179" t="str">
        <f>HYPERLINK("https://swtp-sose24.atlassian.net/browse/KAN-174", "KAN-174")</f>
        <v>KAN-174</v>
      </c>
      <c r="F179" t="str">
        <f>HYPERLINK("https://swtp-sose24.atlassian.net/browse/KAN-24", "KAN-24")</f>
        <v>KAN-24</v>
      </c>
      <c r="G179" t="s">
        <v>737</v>
      </c>
      <c r="H179" t="s">
        <v>749</v>
      </c>
      <c r="I179" t="s">
        <v>32</v>
      </c>
      <c r="J179" t="s">
        <v>560</v>
      </c>
    </row>
    <row r="180" spans="1:10" x14ac:dyDescent="0.3">
      <c r="A180" t="s">
        <v>842</v>
      </c>
      <c r="B180" t="s">
        <v>699</v>
      </c>
      <c r="C180" t="s">
        <v>746</v>
      </c>
      <c r="D180" s="2">
        <v>0.9</v>
      </c>
      <c r="E180" t="str">
        <f>HYPERLINK("https://swtp-sose24.atlassian.net/browse/KAN-174", "KAN-174")</f>
        <v>KAN-174</v>
      </c>
      <c r="F180" t="str">
        <f>HYPERLINK("https://swtp-sose24.atlassian.net/browse/KAN-24", "KAN-24")</f>
        <v>KAN-24</v>
      </c>
      <c r="G180" t="s">
        <v>737</v>
      </c>
      <c r="H180" t="s">
        <v>747</v>
      </c>
      <c r="I180" t="s">
        <v>32</v>
      </c>
      <c r="J180" t="s">
        <v>560</v>
      </c>
    </row>
    <row r="181" spans="1:10" x14ac:dyDescent="0.3">
      <c r="A181" t="s">
        <v>842</v>
      </c>
      <c r="B181" t="s">
        <v>699</v>
      </c>
      <c r="C181" t="s">
        <v>744</v>
      </c>
      <c r="D181" s="2">
        <v>0.73</v>
      </c>
      <c r="E181" t="str">
        <f>HYPERLINK("https://swtp-sose24.atlassian.net/browse/KAN-106", "KAN-106")</f>
        <v>KAN-106</v>
      </c>
      <c r="F181" t="str">
        <f>HYPERLINK("https://swtp-sose24.atlassian.net/browse/KAN-3", "KAN-3")</f>
        <v>KAN-3</v>
      </c>
      <c r="G181" t="s">
        <v>242</v>
      </c>
      <c r="H181" t="s">
        <v>745</v>
      </c>
      <c r="I181" t="s">
        <v>32</v>
      </c>
      <c r="J181" t="s">
        <v>560</v>
      </c>
    </row>
    <row r="182" spans="1:10" x14ac:dyDescent="0.3">
      <c r="A182" t="s">
        <v>842</v>
      </c>
      <c r="B182" t="s">
        <v>699</v>
      </c>
      <c r="C182" t="s">
        <v>742</v>
      </c>
      <c r="D182" s="2">
        <v>1.08</v>
      </c>
      <c r="E182" t="str">
        <f>HYPERLINK("https://swtp-sose24.atlassian.net/browse/KAN-124", "KAN-124")</f>
        <v>KAN-124</v>
      </c>
      <c r="F182" t="str">
        <f>HYPERLINK("https://swtp-sose24.atlassian.net/browse/KAN-3", "KAN-3")</f>
        <v>KAN-3</v>
      </c>
      <c r="G182" t="s">
        <v>462</v>
      </c>
      <c r="H182" t="s">
        <v>743</v>
      </c>
      <c r="I182" t="s">
        <v>32</v>
      </c>
      <c r="J182" t="s">
        <v>560</v>
      </c>
    </row>
    <row r="183" spans="1:10" x14ac:dyDescent="0.3">
      <c r="A183" t="s">
        <v>842</v>
      </c>
      <c r="B183" t="s">
        <v>699</v>
      </c>
      <c r="C183" t="s">
        <v>741</v>
      </c>
      <c r="D183" s="2">
        <v>1.47</v>
      </c>
      <c r="E183" t="str">
        <f>HYPERLINK("https://swtp-sose24.atlassian.net/browse/KAN-175", "KAN-175")</f>
        <v>KAN-175</v>
      </c>
      <c r="F183" t="str">
        <f>HYPERLINK("https://swtp-sose24.atlassian.net/browse/KAN-21", "KAN-21")</f>
        <v>KAN-21</v>
      </c>
      <c r="G183" t="s">
        <v>701</v>
      </c>
      <c r="I183" t="s">
        <v>27</v>
      </c>
      <c r="J183" t="s">
        <v>559</v>
      </c>
    </row>
    <row r="184" spans="1:10" x14ac:dyDescent="0.3">
      <c r="A184" t="s">
        <v>315</v>
      </c>
      <c r="B184" t="s">
        <v>699</v>
      </c>
      <c r="C184" t="s">
        <v>700</v>
      </c>
      <c r="D184" s="2">
        <v>1.58</v>
      </c>
      <c r="E184" t="str">
        <f>HYPERLINK("https://swtp-sose24.atlassian.net/browse/KAN-175", "KAN-175")</f>
        <v>KAN-175</v>
      </c>
      <c r="F184" t="str">
        <f>HYPERLINK("https://swtp-sose24.atlassian.net/browse/KAN-21", "KAN-21")</f>
        <v>KAN-21</v>
      </c>
      <c r="G184" t="s">
        <v>701</v>
      </c>
      <c r="I184" t="s">
        <v>27</v>
      </c>
      <c r="J184" t="s">
        <v>559</v>
      </c>
    </row>
    <row r="185" spans="1:10" x14ac:dyDescent="0.3">
      <c r="A185" t="s">
        <v>3</v>
      </c>
      <c r="B185" t="s">
        <v>699</v>
      </c>
      <c r="C185" t="s">
        <v>700</v>
      </c>
      <c r="D185" s="2">
        <v>1.58</v>
      </c>
      <c r="E185" t="str">
        <f>HYPERLINK("https://swtp-sose24.atlassian.net/browse/KAN-175", "KAN-175")</f>
        <v>KAN-175</v>
      </c>
      <c r="F185" t="str">
        <f>HYPERLINK("https://swtp-sose24.atlassian.net/browse/KAN-21", "KAN-21")</f>
        <v>KAN-21</v>
      </c>
      <c r="G185" t="s">
        <v>701</v>
      </c>
      <c r="I185" t="s">
        <v>27</v>
      </c>
      <c r="J185" t="s">
        <v>1058</v>
      </c>
    </row>
    <row r="186" spans="1:10" x14ac:dyDescent="0.3">
      <c r="A186" t="s">
        <v>4</v>
      </c>
      <c r="B186" t="s">
        <v>699</v>
      </c>
      <c r="C186" t="s">
        <v>700</v>
      </c>
      <c r="D186" s="2">
        <v>1.25</v>
      </c>
      <c r="E186" t="str">
        <f>HYPERLINK("https://swtp-sose24.atlassian.net/browse/KAN-175", "KAN-175")</f>
        <v>KAN-175</v>
      </c>
      <c r="F186" t="str">
        <f>HYPERLINK("https://swtp-sose24.atlassian.net/browse/KAN-21", "KAN-21")</f>
        <v>KAN-21</v>
      </c>
      <c r="G186" t="s">
        <v>701</v>
      </c>
      <c r="I186" t="s">
        <v>27</v>
      </c>
      <c r="J186" t="s">
        <v>559</v>
      </c>
    </row>
    <row r="187" spans="1:10" x14ac:dyDescent="0.3">
      <c r="A187" t="s">
        <v>9</v>
      </c>
      <c r="B187" t="s">
        <v>699</v>
      </c>
      <c r="C187" t="s">
        <v>700</v>
      </c>
      <c r="D187" s="2">
        <v>1.18</v>
      </c>
      <c r="E187" t="str">
        <f>HYPERLINK("https://swtp-sose24.atlassian.net/browse/KAN-175", "KAN-175")</f>
        <v>KAN-175</v>
      </c>
      <c r="F187" t="str">
        <f>HYPERLINK("https://swtp-sose24.atlassian.net/browse/KAN-21", "KAN-21")</f>
        <v>KAN-21</v>
      </c>
      <c r="G187" t="s">
        <v>701</v>
      </c>
      <c r="I187" t="s">
        <v>27</v>
      </c>
      <c r="J187" t="s">
        <v>559</v>
      </c>
    </row>
    <row r="188" spans="1:10" x14ac:dyDescent="0.3">
      <c r="A188" t="s">
        <v>5</v>
      </c>
      <c r="B188" t="s">
        <v>699</v>
      </c>
      <c r="C188" t="s">
        <v>814</v>
      </c>
      <c r="D188" s="2">
        <v>1.33</v>
      </c>
      <c r="E188" t="str">
        <f>HYPERLINK("https://swtp-sose24.atlassian.net/browse/KAN-175", "KAN-175")</f>
        <v>KAN-175</v>
      </c>
      <c r="F188" t="str">
        <f>HYPERLINK("https://swtp-sose24.atlassian.net/browse/KAN-21", "KAN-21")</f>
        <v>KAN-21</v>
      </c>
      <c r="G188" t="s">
        <v>701</v>
      </c>
      <c r="I188" t="s">
        <v>27</v>
      </c>
      <c r="J188" t="s">
        <v>559</v>
      </c>
    </row>
    <row r="189" spans="1:10" x14ac:dyDescent="0.3">
      <c r="A189" t="s">
        <v>8</v>
      </c>
      <c r="B189" t="s">
        <v>699</v>
      </c>
      <c r="C189" t="s">
        <v>814</v>
      </c>
      <c r="D189" s="2">
        <v>1.25</v>
      </c>
      <c r="E189" t="str">
        <f>HYPERLINK("https://swtp-sose24.atlassian.net/browse/KAN-175", "KAN-175")</f>
        <v>KAN-175</v>
      </c>
      <c r="F189" t="str">
        <f>HYPERLINK("https://swtp-sose24.atlassian.net/browse/KAN-21", "KAN-21")</f>
        <v>KAN-21</v>
      </c>
      <c r="G189" t="s">
        <v>701</v>
      </c>
      <c r="H189" t="s">
        <v>831</v>
      </c>
      <c r="I189" t="s">
        <v>27</v>
      </c>
      <c r="J189" t="s">
        <v>559</v>
      </c>
    </row>
    <row r="190" spans="1:10" x14ac:dyDescent="0.3">
      <c r="A190" t="s">
        <v>3</v>
      </c>
      <c r="B190" t="s">
        <v>699</v>
      </c>
      <c r="C190" t="s">
        <v>790</v>
      </c>
      <c r="D190" s="2">
        <v>0.25</v>
      </c>
      <c r="E190" t="str">
        <f>HYPERLINK("https://swtp-sose24.atlassian.net/browse/KAN-176", "KAN-176")</f>
        <v>KAN-176</v>
      </c>
      <c r="F190" t="str">
        <f>HYPERLINK("https://swtp-sose24.atlassian.net/browse/KAN-26", "KAN-26")</f>
        <v>KAN-26</v>
      </c>
      <c r="G190" t="s">
        <v>780</v>
      </c>
      <c r="H190" t="s">
        <v>791</v>
      </c>
      <c r="I190" t="s">
        <v>37</v>
      </c>
      <c r="J190" t="s">
        <v>157</v>
      </c>
    </row>
    <row r="191" spans="1:10" x14ac:dyDescent="0.3">
      <c r="A191" t="s">
        <v>842</v>
      </c>
      <c r="B191" t="s">
        <v>699</v>
      </c>
      <c r="C191" t="s">
        <v>739</v>
      </c>
      <c r="D191" s="2">
        <v>0.77</v>
      </c>
      <c r="E191" t="str">
        <f>HYPERLINK("https://swtp-sose24.atlassian.net/browse/KAN-174", "KAN-174")</f>
        <v>KAN-174</v>
      </c>
      <c r="F191" t="str">
        <f>HYPERLINK("https://swtp-sose24.atlassian.net/browse/KAN-24", "KAN-24")</f>
        <v>KAN-24</v>
      </c>
      <c r="G191" t="s">
        <v>737</v>
      </c>
      <c r="H191" t="s">
        <v>740</v>
      </c>
      <c r="I191" t="s">
        <v>32</v>
      </c>
      <c r="J191" t="s">
        <v>560</v>
      </c>
    </row>
    <row r="192" spans="1:10" x14ac:dyDescent="0.3">
      <c r="A192" t="s">
        <v>842</v>
      </c>
      <c r="B192" t="s">
        <v>699</v>
      </c>
      <c r="C192" t="s">
        <v>736</v>
      </c>
      <c r="D192" s="2">
        <v>0.53</v>
      </c>
      <c r="E192" t="str">
        <f>HYPERLINK("https://swtp-sose24.atlassian.net/browse/KAN-174", "KAN-174")</f>
        <v>KAN-174</v>
      </c>
      <c r="F192" t="str">
        <f>HYPERLINK("https://swtp-sose24.atlassian.net/browse/KAN-24", "KAN-24")</f>
        <v>KAN-24</v>
      </c>
      <c r="G192" t="s">
        <v>737</v>
      </c>
      <c r="H192" t="s">
        <v>738</v>
      </c>
      <c r="I192" t="s">
        <v>32</v>
      </c>
      <c r="J192" t="s">
        <v>560</v>
      </c>
    </row>
    <row r="193" spans="1:10" x14ac:dyDescent="0.3">
      <c r="A193" t="s">
        <v>842</v>
      </c>
      <c r="B193" t="s">
        <v>699</v>
      </c>
      <c r="C193" t="s">
        <v>734</v>
      </c>
      <c r="D193" s="2">
        <v>0.42</v>
      </c>
      <c r="E193" t="str">
        <f>HYPERLINK("https://swtp-sose24.atlassian.net/browse/KAN-106", "KAN-106")</f>
        <v>KAN-106</v>
      </c>
      <c r="F193" t="str">
        <f>HYPERLINK("https://swtp-sose24.atlassian.net/browse/KAN-3", "KAN-3")</f>
        <v>KAN-3</v>
      </c>
      <c r="G193" t="s">
        <v>242</v>
      </c>
      <c r="H193" t="s">
        <v>735</v>
      </c>
      <c r="I193" t="s">
        <v>32</v>
      </c>
      <c r="J193" t="s">
        <v>560</v>
      </c>
    </row>
    <row r="194" spans="1:10" x14ac:dyDescent="0.3">
      <c r="A194" t="s">
        <v>3</v>
      </c>
      <c r="B194" t="s">
        <v>699</v>
      </c>
      <c r="C194" t="s">
        <v>787</v>
      </c>
      <c r="D194" s="2">
        <v>3.5</v>
      </c>
      <c r="E194" t="str">
        <f>HYPERLINK("https://swtp-sose24.atlassian.net/browse/KAN-146", "KAN-146")</f>
        <v>KAN-146</v>
      </c>
      <c r="F194" t="str">
        <f>HYPERLINK("https://swtp-sose24.atlassian.net/browse/KAN-3", "KAN-3")</f>
        <v>KAN-3</v>
      </c>
      <c r="G194" t="s">
        <v>788</v>
      </c>
      <c r="H194" t="s">
        <v>789</v>
      </c>
      <c r="I194" t="s">
        <v>32</v>
      </c>
      <c r="J194" t="s">
        <v>626</v>
      </c>
    </row>
    <row r="195" spans="1:10" x14ac:dyDescent="0.3">
      <c r="A195" t="s">
        <v>315</v>
      </c>
      <c r="B195" t="s">
        <v>696</v>
      </c>
      <c r="C195" t="s">
        <v>697</v>
      </c>
      <c r="D195" s="2">
        <v>0.68</v>
      </c>
      <c r="E195" t="str">
        <f>HYPERLINK("https://swtp-sose24.atlassian.net/browse/KAN-173", "KAN-173")</f>
        <v>KAN-173</v>
      </c>
      <c r="F195" t="str">
        <f>HYPERLINK("https://swtp-sose24.atlassian.net/browse/KAN-169", "KAN-169")</f>
        <v>KAN-169</v>
      </c>
      <c r="G195" t="s">
        <v>691</v>
      </c>
      <c r="H195" t="s">
        <v>698</v>
      </c>
      <c r="I195" t="s">
        <v>32</v>
      </c>
      <c r="J195" t="s">
        <v>626</v>
      </c>
    </row>
    <row r="196" spans="1:10" x14ac:dyDescent="0.3">
      <c r="A196" t="s">
        <v>8</v>
      </c>
      <c r="B196" t="s">
        <v>696</v>
      </c>
      <c r="C196" t="s">
        <v>829</v>
      </c>
      <c r="D196" s="2">
        <v>3</v>
      </c>
      <c r="E196" t="str">
        <f>HYPERLINK("https://swtp-sose24.atlassian.net/browse/KAN-180", "KAN-180")</f>
        <v>KAN-180</v>
      </c>
      <c r="F196" t="str">
        <f>HYPERLINK("https://swtp-sose24.atlassian.net/browse/KAN-169", "KAN-169")</f>
        <v>KAN-169</v>
      </c>
      <c r="G196" t="s">
        <v>827</v>
      </c>
      <c r="H196" t="s">
        <v>830</v>
      </c>
      <c r="I196" t="s">
        <v>32</v>
      </c>
      <c r="J196" t="s">
        <v>626</v>
      </c>
    </row>
    <row r="197" spans="1:10" x14ac:dyDescent="0.3">
      <c r="A197" t="s">
        <v>3</v>
      </c>
      <c r="B197" t="s">
        <v>696</v>
      </c>
      <c r="C197" t="s">
        <v>785</v>
      </c>
      <c r="D197" s="2">
        <v>4</v>
      </c>
      <c r="E197" t="str">
        <f>HYPERLINK("https://swtp-sose24.atlassian.net/browse/KAN-177", "KAN-177")</f>
        <v>KAN-177</v>
      </c>
      <c r="F197" t="str">
        <f>HYPERLINK("https://swtp-sose24.atlassian.net/browse/KAN-3", "KAN-3")</f>
        <v>KAN-3</v>
      </c>
      <c r="G197" t="s">
        <v>783</v>
      </c>
      <c r="H197" t="s">
        <v>786</v>
      </c>
      <c r="I197" t="s">
        <v>32</v>
      </c>
      <c r="J197" t="s">
        <v>157</v>
      </c>
    </row>
    <row r="198" spans="1:10" x14ac:dyDescent="0.3">
      <c r="A198" t="s">
        <v>842</v>
      </c>
      <c r="B198" t="s">
        <v>696</v>
      </c>
      <c r="C198" t="s">
        <v>732</v>
      </c>
      <c r="D198" s="2">
        <v>0.62</v>
      </c>
      <c r="E198" t="str">
        <f>HYPERLINK("https://swtp-sose24.atlassian.net/browse/KAN-124", "KAN-124")</f>
        <v>KAN-124</v>
      </c>
      <c r="F198" t="str">
        <f>HYPERLINK("https://swtp-sose24.atlassian.net/browse/KAN-3", "KAN-3")</f>
        <v>KAN-3</v>
      </c>
      <c r="G198" t="s">
        <v>462</v>
      </c>
      <c r="H198" t="s">
        <v>733</v>
      </c>
      <c r="I198" t="s">
        <v>32</v>
      </c>
      <c r="J198" t="s">
        <v>560</v>
      </c>
    </row>
    <row r="199" spans="1:10" x14ac:dyDescent="0.3">
      <c r="A199" t="s">
        <v>8</v>
      </c>
      <c r="B199" t="s">
        <v>696</v>
      </c>
      <c r="C199" t="s">
        <v>826</v>
      </c>
      <c r="D199" s="2">
        <v>3</v>
      </c>
      <c r="E199" t="str">
        <f>HYPERLINK("https://swtp-sose24.atlassian.net/browse/KAN-180", "KAN-180")</f>
        <v>KAN-180</v>
      </c>
      <c r="F199" t="str">
        <f>HYPERLINK("https://swtp-sose24.atlassian.net/browse/KAN-169", "KAN-169")</f>
        <v>KAN-169</v>
      </c>
      <c r="G199" t="s">
        <v>827</v>
      </c>
      <c r="H199" t="s">
        <v>828</v>
      </c>
      <c r="I199" t="s">
        <v>32</v>
      </c>
      <c r="J199" t="s">
        <v>626</v>
      </c>
    </row>
    <row r="200" spans="1:10" x14ac:dyDescent="0.3">
      <c r="A200" t="s">
        <v>3</v>
      </c>
      <c r="B200" t="s">
        <v>696</v>
      </c>
      <c r="C200" t="s">
        <v>782</v>
      </c>
      <c r="D200" s="2">
        <v>2.5</v>
      </c>
      <c r="E200" t="str">
        <f>HYPERLINK("https://swtp-sose24.atlassian.net/browse/KAN-177", "KAN-177")</f>
        <v>KAN-177</v>
      </c>
      <c r="F200" t="str">
        <f>HYPERLINK("https://swtp-sose24.atlassian.net/browse/KAN-3", "KAN-3")</f>
        <v>KAN-3</v>
      </c>
      <c r="G200" t="s">
        <v>783</v>
      </c>
      <c r="H200" t="s">
        <v>784</v>
      </c>
      <c r="I200" t="s">
        <v>32</v>
      </c>
      <c r="J200" t="s">
        <v>157</v>
      </c>
    </row>
    <row r="201" spans="1:10" x14ac:dyDescent="0.3">
      <c r="A201" t="s">
        <v>842</v>
      </c>
      <c r="B201" t="s">
        <v>696</v>
      </c>
      <c r="C201" t="s">
        <v>730</v>
      </c>
      <c r="D201" s="2">
        <v>0.68</v>
      </c>
      <c r="E201" t="str">
        <f>HYPERLINK("https://swtp-sose24.atlassian.net/browse/KAN-118", "KAN-118")</f>
        <v>KAN-118</v>
      </c>
      <c r="F201" t="str">
        <f>HYPERLINK("https://swtp-sose24.atlassian.net/browse/KAN-12", "KAN-12")</f>
        <v>KAN-12</v>
      </c>
      <c r="G201" t="s">
        <v>423</v>
      </c>
      <c r="H201" t="s">
        <v>731</v>
      </c>
      <c r="I201" t="s">
        <v>37</v>
      </c>
      <c r="J201" t="s">
        <v>560</v>
      </c>
    </row>
    <row r="202" spans="1:10" x14ac:dyDescent="0.3">
      <c r="A202" t="s">
        <v>842</v>
      </c>
      <c r="B202" t="s">
        <v>696</v>
      </c>
      <c r="C202" t="s">
        <v>728</v>
      </c>
      <c r="D202" s="2">
        <v>0.25</v>
      </c>
      <c r="E202" t="str">
        <f>HYPERLINK("https://swtp-sose24.atlassian.net/browse/KAN-137", "KAN-137")</f>
        <v>KAN-137</v>
      </c>
      <c r="F202" t="str">
        <f>HYPERLINK("https://swtp-sose24.atlassian.net/browse/KAN-1", "KAN-1")</f>
        <v>KAN-1</v>
      </c>
      <c r="G202" t="s">
        <v>704</v>
      </c>
      <c r="H202" t="s">
        <v>729</v>
      </c>
      <c r="I202" t="s">
        <v>156</v>
      </c>
      <c r="J202" t="s">
        <v>626</v>
      </c>
    </row>
    <row r="203" spans="1:10" x14ac:dyDescent="0.3">
      <c r="A203" t="s">
        <v>315</v>
      </c>
      <c r="B203" t="s">
        <v>693</v>
      </c>
      <c r="C203" t="s">
        <v>694</v>
      </c>
      <c r="D203" s="2">
        <v>0.55000000000000004</v>
      </c>
      <c r="E203" t="str">
        <f>HYPERLINK("https://swtp-sose24.atlassian.net/browse/KAN-173", "KAN-173")</f>
        <v>KAN-173</v>
      </c>
      <c r="F203" t="str">
        <f>HYPERLINK("https://swtp-sose24.atlassian.net/browse/KAN-169", "KAN-169")</f>
        <v>KAN-169</v>
      </c>
      <c r="G203" t="s">
        <v>691</v>
      </c>
      <c r="H203" t="s">
        <v>695</v>
      </c>
      <c r="I203" t="s">
        <v>32</v>
      </c>
      <c r="J203" t="s">
        <v>626</v>
      </c>
    </row>
    <row r="204" spans="1:10" x14ac:dyDescent="0.3">
      <c r="A204" t="s">
        <v>3</v>
      </c>
      <c r="B204" t="s">
        <v>693</v>
      </c>
      <c r="C204" t="s">
        <v>779</v>
      </c>
      <c r="D204" s="2">
        <v>0.75</v>
      </c>
      <c r="E204" t="str">
        <f>HYPERLINK("https://swtp-sose24.atlassian.net/browse/KAN-176", "KAN-176")</f>
        <v>KAN-176</v>
      </c>
      <c r="F204" t="str">
        <f>HYPERLINK("https://swtp-sose24.atlassian.net/browse/KAN-26", "KAN-26")</f>
        <v>KAN-26</v>
      </c>
      <c r="G204" t="s">
        <v>780</v>
      </c>
      <c r="H204" t="s">
        <v>781</v>
      </c>
      <c r="I204" t="s">
        <v>37</v>
      </c>
      <c r="J204" t="s">
        <v>157</v>
      </c>
    </row>
    <row r="205" spans="1:10" x14ac:dyDescent="0.3">
      <c r="A205" t="s">
        <v>3</v>
      </c>
      <c r="B205" t="s">
        <v>693</v>
      </c>
      <c r="C205" t="s">
        <v>777</v>
      </c>
      <c r="D205" s="2">
        <v>2</v>
      </c>
      <c r="E205" t="str">
        <f>HYPERLINK("https://swtp-sose24.atlassian.net/browse/KAN-124", "KAN-124")</f>
        <v>KAN-124</v>
      </c>
      <c r="F205" t="str">
        <f>HYPERLINK("https://swtp-sose24.atlassian.net/browse/KAN-3", "KAN-3")</f>
        <v>KAN-3</v>
      </c>
      <c r="G205" t="s">
        <v>462</v>
      </c>
      <c r="H205" t="s">
        <v>778</v>
      </c>
      <c r="I205" t="s">
        <v>32</v>
      </c>
      <c r="J205" t="s">
        <v>560</v>
      </c>
    </row>
    <row r="206" spans="1:10" x14ac:dyDescent="0.3">
      <c r="A206" t="s">
        <v>8</v>
      </c>
      <c r="B206" t="s">
        <v>682</v>
      </c>
      <c r="C206" t="s">
        <v>824</v>
      </c>
      <c r="D206" s="2">
        <v>4</v>
      </c>
      <c r="E206" t="str">
        <f>HYPERLINK("https://swtp-sose24.atlassian.net/browse/KAN-173", "KAN-173")</f>
        <v>KAN-173</v>
      </c>
      <c r="F206" t="str">
        <f>HYPERLINK("https://swtp-sose24.atlassian.net/browse/KAN-169", "KAN-169")</f>
        <v>KAN-169</v>
      </c>
      <c r="G206" t="s">
        <v>691</v>
      </c>
      <c r="H206" t="s">
        <v>825</v>
      </c>
      <c r="I206" t="s">
        <v>32</v>
      </c>
      <c r="J206" t="s">
        <v>626</v>
      </c>
    </row>
    <row r="207" spans="1:10" x14ac:dyDescent="0.3">
      <c r="A207" t="s">
        <v>3</v>
      </c>
      <c r="B207" t="s">
        <v>682</v>
      </c>
      <c r="C207" t="s">
        <v>775</v>
      </c>
      <c r="D207" s="2">
        <v>2.25</v>
      </c>
      <c r="E207" t="str">
        <f>HYPERLINK("https://swtp-sose24.atlassian.net/browse/KAN-124", "KAN-124")</f>
        <v>KAN-124</v>
      </c>
      <c r="F207" t="str">
        <f>HYPERLINK("https://swtp-sose24.atlassian.net/browse/KAN-3", "KAN-3")</f>
        <v>KAN-3</v>
      </c>
      <c r="G207" t="s">
        <v>462</v>
      </c>
      <c r="H207" t="s">
        <v>776</v>
      </c>
      <c r="I207" t="s">
        <v>32</v>
      </c>
      <c r="J207" t="s">
        <v>560</v>
      </c>
    </row>
    <row r="208" spans="1:10" x14ac:dyDescent="0.3">
      <c r="A208" t="s">
        <v>8</v>
      </c>
      <c r="B208" t="s">
        <v>682</v>
      </c>
      <c r="C208" t="s">
        <v>822</v>
      </c>
      <c r="D208" s="2">
        <v>4</v>
      </c>
      <c r="E208" t="str">
        <f>HYPERLINK("https://swtp-sose24.atlassian.net/browse/KAN-173", "KAN-173")</f>
        <v>KAN-173</v>
      </c>
      <c r="F208" t="str">
        <f>HYPERLINK("https://swtp-sose24.atlassian.net/browse/KAN-169", "KAN-169")</f>
        <v>KAN-169</v>
      </c>
      <c r="G208" t="s">
        <v>691</v>
      </c>
      <c r="H208" t="s">
        <v>823</v>
      </c>
      <c r="I208" t="s">
        <v>32</v>
      </c>
      <c r="J208" t="s">
        <v>626</v>
      </c>
    </row>
    <row r="209" spans="1:10" x14ac:dyDescent="0.3">
      <c r="A209" t="s">
        <v>315</v>
      </c>
      <c r="B209" t="s">
        <v>682</v>
      </c>
      <c r="C209" t="s">
        <v>690</v>
      </c>
      <c r="D209" s="2">
        <v>1.63</v>
      </c>
      <c r="E209" t="str">
        <f>HYPERLINK("https://swtp-sose24.atlassian.net/browse/KAN-173", "KAN-173")</f>
        <v>KAN-173</v>
      </c>
      <c r="F209" t="str">
        <f>HYPERLINK("https://swtp-sose24.atlassian.net/browse/KAN-169", "KAN-169")</f>
        <v>KAN-169</v>
      </c>
      <c r="G209" t="s">
        <v>691</v>
      </c>
      <c r="H209" t="s">
        <v>692</v>
      </c>
      <c r="I209" t="s">
        <v>32</v>
      </c>
      <c r="J209" t="s">
        <v>626</v>
      </c>
    </row>
    <row r="210" spans="1:10" x14ac:dyDescent="0.3">
      <c r="A210" t="s">
        <v>9</v>
      </c>
      <c r="B210" t="s">
        <v>682</v>
      </c>
      <c r="C210" t="s">
        <v>841</v>
      </c>
      <c r="D210" s="2">
        <v>1.02</v>
      </c>
      <c r="E210" t="str">
        <f>HYPERLINK("https://swtp-sose24.atlassian.net/browse/KAN-173", "KAN-173")</f>
        <v>KAN-173</v>
      </c>
      <c r="F210" t="str">
        <f>HYPERLINK("https://swtp-sose24.atlassian.net/browse/KAN-169", "KAN-169")</f>
        <v>KAN-169</v>
      </c>
      <c r="G210" t="s">
        <v>691</v>
      </c>
      <c r="I210" t="s">
        <v>32</v>
      </c>
      <c r="J210" t="s">
        <v>626</v>
      </c>
    </row>
    <row r="211" spans="1:10" x14ac:dyDescent="0.3">
      <c r="A211" t="s">
        <v>5</v>
      </c>
      <c r="B211" t="s">
        <v>682</v>
      </c>
      <c r="C211" t="s">
        <v>812</v>
      </c>
      <c r="D211" s="2">
        <v>1</v>
      </c>
      <c r="E211" t="str">
        <f>HYPERLINK("https://swtp-sose24.atlassian.net/browse/KAN-148", "KAN-148")</f>
        <v>KAN-148</v>
      </c>
      <c r="F211" t="str">
        <f>HYPERLINK("https://swtp-sose24.atlassian.net/browse/KAN-3", "KAN-3")</f>
        <v>KAN-3</v>
      </c>
      <c r="G211" t="s">
        <v>799</v>
      </c>
      <c r="H211" t="s">
        <v>813</v>
      </c>
      <c r="I211" t="s">
        <v>32</v>
      </c>
      <c r="J211" t="s">
        <v>626</v>
      </c>
    </row>
    <row r="212" spans="1:10" x14ac:dyDescent="0.3">
      <c r="A212" t="s">
        <v>9</v>
      </c>
      <c r="B212" t="s">
        <v>682</v>
      </c>
      <c r="C212" t="s">
        <v>840</v>
      </c>
      <c r="D212" s="2">
        <v>0.53</v>
      </c>
      <c r="E212" t="str">
        <f>HYPERLINK("https://swtp-sose24.atlassian.net/browse/KAN-170", "KAN-170")</f>
        <v>KAN-170</v>
      </c>
      <c r="F212" t="str">
        <f>HYPERLINK("https://swtp-sose24.atlassian.net/browse/KAN-169", "KAN-169")</f>
        <v>KAN-169</v>
      </c>
      <c r="G212" t="s">
        <v>687</v>
      </c>
      <c r="I212" t="s">
        <v>32</v>
      </c>
      <c r="J212" t="s">
        <v>626</v>
      </c>
    </row>
    <row r="213" spans="1:10" x14ac:dyDescent="0.3">
      <c r="A213" t="s">
        <v>3</v>
      </c>
      <c r="B213" t="s">
        <v>682</v>
      </c>
      <c r="C213" t="s">
        <v>773</v>
      </c>
      <c r="D213" s="2">
        <v>1.5</v>
      </c>
      <c r="E213" t="str">
        <f>HYPERLINK("https://swtp-sose24.atlassian.net/browse/KAN-124", "KAN-124")</f>
        <v>KAN-124</v>
      </c>
      <c r="F213" t="str">
        <f>HYPERLINK("https://swtp-sose24.atlassian.net/browse/KAN-3", "KAN-3")</f>
        <v>KAN-3</v>
      </c>
      <c r="G213" t="s">
        <v>462</v>
      </c>
      <c r="H213" t="s">
        <v>774</v>
      </c>
      <c r="I213" t="s">
        <v>32</v>
      </c>
      <c r="J213" t="s">
        <v>560</v>
      </c>
    </row>
    <row r="214" spans="1:10" x14ac:dyDescent="0.3">
      <c r="A214" t="s">
        <v>9</v>
      </c>
      <c r="B214" t="s">
        <v>682</v>
      </c>
      <c r="C214" t="s">
        <v>773</v>
      </c>
      <c r="D214" s="2">
        <v>0.83</v>
      </c>
      <c r="E214" t="str">
        <f>HYPERLINK("https://swtp-sose24.atlassian.net/browse/KAN-171", "KAN-171")</f>
        <v>KAN-171</v>
      </c>
      <c r="F214" t="str">
        <f>HYPERLINK("https://swtp-sose24.atlassian.net/browse/KAN-169", "KAN-169")</f>
        <v>KAN-169</v>
      </c>
      <c r="G214" t="s">
        <v>810</v>
      </c>
      <c r="I214" t="s">
        <v>32</v>
      </c>
      <c r="J214" t="s">
        <v>626</v>
      </c>
    </row>
    <row r="215" spans="1:10" x14ac:dyDescent="0.3">
      <c r="A215" t="s">
        <v>5</v>
      </c>
      <c r="B215" t="s">
        <v>682</v>
      </c>
      <c r="C215" t="s">
        <v>809</v>
      </c>
      <c r="D215" s="2">
        <v>0.83</v>
      </c>
      <c r="E215" t="str">
        <f>HYPERLINK("https://swtp-sose24.atlassian.net/browse/KAN-171", "KAN-171")</f>
        <v>KAN-171</v>
      </c>
      <c r="F215" t="str">
        <f>HYPERLINK("https://swtp-sose24.atlassian.net/browse/KAN-169", "KAN-169")</f>
        <v>KAN-169</v>
      </c>
      <c r="G215" t="s">
        <v>810</v>
      </c>
      <c r="H215" t="s">
        <v>811</v>
      </c>
      <c r="I215" t="s">
        <v>32</v>
      </c>
      <c r="J215" t="s">
        <v>626</v>
      </c>
    </row>
    <row r="216" spans="1:10" x14ac:dyDescent="0.3">
      <c r="A216" t="s">
        <v>315</v>
      </c>
      <c r="B216" t="s">
        <v>682</v>
      </c>
      <c r="C216" t="s">
        <v>689</v>
      </c>
      <c r="D216" s="2">
        <v>0.77</v>
      </c>
      <c r="E216" t="str">
        <f>HYPERLINK("https://swtp-sose24.atlassian.net/browse/KAN-170", "KAN-170")</f>
        <v>KAN-170</v>
      </c>
      <c r="F216" t="str">
        <f>HYPERLINK("https://swtp-sose24.atlassian.net/browse/KAN-169", "KAN-169")</f>
        <v>KAN-169</v>
      </c>
      <c r="G216" t="s">
        <v>687</v>
      </c>
      <c r="I216" t="s">
        <v>32</v>
      </c>
      <c r="J216" t="s">
        <v>626</v>
      </c>
    </row>
    <row r="217" spans="1:10" x14ac:dyDescent="0.3">
      <c r="A217" t="s">
        <v>8</v>
      </c>
      <c r="B217" t="s">
        <v>682</v>
      </c>
      <c r="C217" t="s">
        <v>689</v>
      </c>
      <c r="D217" s="2">
        <v>0.75</v>
      </c>
      <c r="E217" t="str">
        <f>HYPERLINK("https://swtp-sose24.atlassian.net/browse/KAN-170", "KAN-170")</f>
        <v>KAN-170</v>
      </c>
      <c r="F217" t="str">
        <f>HYPERLINK("https://swtp-sose24.atlassian.net/browse/KAN-169", "KAN-169")</f>
        <v>KAN-169</v>
      </c>
      <c r="G217" t="s">
        <v>687</v>
      </c>
      <c r="I217" t="s">
        <v>32</v>
      </c>
      <c r="J217" t="s">
        <v>626</v>
      </c>
    </row>
    <row r="218" spans="1:10" x14ac:dyDescent="0.3">
      <c r="A218" t="s">
        <v>842</v>
      </c>
      <c r="B218" t="s">
        <v>682</v>
      </c>
      <c r="C218" t="s">
        <v>727</v>
      </c>
      <c r="D218" s="2">
        <v>0.42</v>
      </c>
      <c r="E218" t="str">
        <f>HYPERLINK("https://swtp-sose24.atlassian.net/browse/KAN-170", "KAN-170")</f>
        <v>KAN-170</v>
      </c>
      <c r="F218" t="str">
        <f>HYPERLINK("https://swtp-sose24.atlassian.net/browse/KAN-169", "KAN-169")</f>
        <v>KAN-169</v>
      </c>
      <c r="G218" t="s">
        <v>687</v>
      </c>
      <c r="I218" t="s">
        <v>32</v>
      </c>
      <c r="J218" t="s">
        <v>626</v>
      </c>
    </row>
    <row r="219" spans="1:10" x14ac:dyDescent="0.3">
      <c r="A219" t="s">
        <v>315</v>
      </c>
      <c r="B219" t="s">
        <v>682</v>
      </c>
      <c r="C219" t="s">
        <v>686</v>
      </c>
      <c r="D219" s="2">
        <v>2.0499999999999998</v>
      </c>
      <c r="E219" t="str">
        <f>HYPERLINK("https://swtp-sose24.atlassian.net/browse/KAN-170", "KAN-170")</f>
        <v>KAN-170</v>
      </c>
      <c r="F219" t="str">
        <f>HYPERLINK("https://swtp-sose24.atlassian.net/browse/KAN-169", "KAN-169")</f>
        <v>KAN-169</v>
      </c>
      <c r="G219" t="s">
        <v>687</v>
      </c>
      <c r="H219" t="s">
        <v>688</v>
      </c>
      <c r="I219" t="s">
        <v>32</v>
      </c>
      <c r="J219" t="s">
        <v>626</v>
      </c>
    </row>
    <row r="220" spans="1:10" x14ac:dyDescent="0.3">
      <c r="A220" t="s">
        <v>8</v>
      </c>
      <c r="B220" t="s">
        <v>682</v>
      </c>
      <c r="C220" t="s">
        <v>686</v>
      </c>
      <c r="D220" s="2">
        <v>2.0299999999999998</v>
      </c>
      <c r="E220" t="str">
        <f>HYPERLINK("https://swtp-sose24.atlassian.net/browse/KAN-170", "KAN-170")</f>
        <v>KAN-170</v>
      </c>
      <c r="F220" t="str">
        <f>HYPERLINK("https://swtp-sose24.atlassian.net/browse/KAN-169", "KAN-169")</f>
        <v>KAN-169</v>
      </c>
      <c r="G220" t="s">
        <v>687</v>
      </c>
      <c r="I220" t="s">
        <v>32</v>
      </c>
      <c r="J220" t="s">
        <v>626</v>
      </c>
    </row>
    <row r="221" spans="1:10" x14ac:dyDescent="0.3">
      <c r="A221" t="s">
        <v>9</v>
      </c>
      <c r="B221" t="s">
        <v>682</v>
      </c>
      <c r="C221" t="s">
        <v>686</v>
      </c>
      <c r="D221" s="2">
        <v>2.0299999999999998</v>
      </c>
      <c r="E221" t="str">
        <f>HYPERLINK("https://swtp-sose24.atlassian.net/browse/KAN-170", "KAN-170")</f>
        <v>KAN-170</v>
      </c>
      <c r="F221" t="str">
        <f>HYPERLINK("https://swtp-sose24.atlassian.net/browse/KAN-169", "KAN-169")</f>
        <v>KAN-169</v>
      </c>
      <c r="G221" t="s">
        <v>687</v>
      </c>
      <c r="I221" t="s">
        <v>32</v>
      </c>
      <c r="J221" t="s">
        <v>626</v>
      </c>
    </row>
    <row r="222" spans="1:10" x14ac:dyDescent="0.3">
      <c r="A222" t="s">
        <v>5</v>
      </c>
      <c r="B222" t="s">
        <v>682</v>
      </c>
      <c r="C222" t="s">
        <v>807</v>
      </c>
      <c r="D222" s="2">
        <v>1</v>
      </c>
      <c r="E222" t="str">
        <f>HYPERLINK("https://swtp-sose24.atlassian.net/browse/KAN-148", "KAN-148")</f>
        <v>KAN-148</v>
      </c>
      <c r="F222" t="str">
        <f>HYPERLINK("https://swtp-sose24.atlassian.net/browse/KAN-3", "KAN-3")</f>
        <v>KAN-3</v>
      </c>
      <c r="G222" t="s">
        <v>799</v>
      </c>
      <c r="H222" t="s">
        <v>808</v>
      </c>
      <c r="I222" t="s">
        <v>32</v>
      </c>
      <c r="J222" t="s">
        <v>626</v>
      </c>
    </row>
    <row r="223" spans="1:10" x14ac:dyDescent="0.3">
      <c r="A223" t="s">
        <v>315</v>
      </c>
      <c r="B223" t="s">
        <v>682</v>
      </c>
      <c r="C223" t="s">
        <v>684</v>
      </c>
      <c r="D223" s="2">
        <v>0.75</v>
      </c>
      <c r="E223" t="str">
        <f>HYPERLINK("https://swtp-sose24.atlassian.net/browse/KAN-168", "KAN-168")</f>
        <v>KAN-168</v>
      </c>
      <c r="F223" t="str">
        <f>HYPERLINK("https://swtp-sose24.atlassian.net/browse/KAN-96", "KAN-96")</f>
        <v>KAN-96</v>
      </c>
      <c r="G223" t="s">
        <v>685</v>
      </c>
      <c r="I223" t="s">
        <v>27</v>
      </c>
      <c r="J223" t="s">
        <v>559</v>
      </c>
    </row>
    <row r="224" spans="1:10" x14ac:dyDescent="0.3">
      <c r="A224" t="s">
        <v>5</v>
      </c>
      <c r="B224" t="s">
        <v>682</v>
      </c>
      <c r="C224" t="s">
        <v>684</v>
      </c>
      <c r="D224" s="2">
        <v>0.75</v>
      </c>
      <c r="E224" t="str">
        <f>HYPERLINK("https://swtp-sose24.atlassian.net/browse/KAN-168", "KAN-168")</f>
        <v>KAN-168</v>
      </c>
      <c r="F224" t="str">
        <f>HYPERLINK("https://swtp-sose24.atlassian.net/browse/KAN-96", "KAN-96")</f>
        <v>KAN-96</v>
      </c>
      <c r="G224" t="s">
        <v>685</v>
      </c>
      <c r="I224" t="s">
        <v>27</v>
      </c>
      <c r="J224" t="s">
        <v>559</v>
      </c>
    </row>
    <row r="225" spans="1:10" x14ac:dyDescent="0.3">
      <c r="A225" t="s">
        <v>8</v>
      </c>
      <c r="B225" t="s">
        <v>682</v>
      </c>
      <c r="C225" t="s">
        <v>684</v>
      </c>
      <c r="D225" s="2">
        <v>0.75</v>
      </c>
      <c r="E225" t="str">
        <f>HYPERLINK("https://swtp-sose24.atlassian.net/browse/KAN-168", "KAN-168")</f>
        <v>KAN-168</v>
      </c>
      <c r="F225" t="str">
        <f>HYPERLINK("https://swtp-sose24.atlassian.net/browse/KAN-96", "KAN-96")</f>
        <v>KAN-96</v>
      </c>
      <c r="G225" t="s">
        <v>685</v>
      </c>
      <c r="I225" t="s">
        <v>27</v>
      </c>
      <c r="J225" t="s">
        <v>559</v>
      </c>
    </row>
    <row r="226" spans="1:10" x14ac:dyDescent="0.3">
      <c r="A226" t="s">
        <v>9</v>
      </c>
      <c r="B226" t="s">
        <v>682</v>
      </c>
      <c r="C226" t="s">
        <v>684</v>
      </c>
      <c r="D226" s="2">
        <v>0.75</v>
      </c>
      <c r="E226" t="str">
        <f>HYPERLINK("https://swtp-sose24.atlassian.net/browse/KAN-168", "KAN-168")</f>
        <v>KAN-168</v>
      </c>
      <c r="F226" t="str">
        <f>HYPERLINK("https://swtp-sose24.atlassian.net/browse/KAN-96", "KAN-96")</f>
        <v>KAN-96</v>
      </c>
      <c r="G226" t="s">
        <v>685</v>
      </c>
      <c r="I226" t="s">
        <v>27</v>
      </c>
      <c r="J226" t="s">
        <v>559</v>
      </c>
    </row>
    <row r="227" spans="1:10" x14ac:dyDescent="0.3">
      <c r="A227" t="s">
        <v>3</v>
      </c>
      <c r="B227" t="s">
        <v>682</v>
      </c>
      <c r="C227" t="s">
        <v>771</v>
      </c>
      <c r="D227" s="2">
        <v>3.17</v>
      </c>
      <c r="E227" t="str">
        <f>HYPERLINK("https://swtp-sose24.atlassian.net/browse/KAN-124", "KAN-124")</f>
        <v>KAN-124</v>
      </c>
      <c r="F227" t="str">
        <f>HYPERLINK("https://swtp-sose24.atlassian.net/browse/KAN-3", "KAN-3")</f>
        <v>KAN-3</v>
      </c>
      <c r="G227" t="s">
        <v>462</v>
      </c>
      <c r="H227" t="s">
        <v>772</v>
      </c>
      <c r="I227" t="s">
        <v>32</v>
      </c>
      <c r="J227" t="s">
        <v>560</v>
      </c>
    </row>
    <row r="228" spans="1:10" x14ac:dyDescent="0.3">
      <c r="A228" t="s">
        <v>315</v>
      </c>
      <c r="B228" t="s">
        <v>682</v>
      </c>
      <c r="C228" t="s">
        <v>683</v>
      </c>
      <c r="D228" s="2">
        <v>1.22</v>
      </c>
      <c r="E228" t="str">
        <f>HYPERLINK("https://swtp-sose24.atlassian.net/browse/KAN-124", "KAN-124")</f>
        <v>KAN-124</v>
      </c>
      <c r="F228" t="str">
        <f>HYPERLINK("https://swtp-sose24.atlassian.net/browse/KAN-3", "KAN-3")</f>
        <v>KAN-3</v>
      </c>
      <c r="G228" t="s">
        <v>462</v>
      </c>
      <c r="I228" t="s">
        <v>32</v>
      </c>
      <c r="J228" t="s">
        <v>560</v>
      </c>
    </row>
    <row r="229" spans="1:10" x14ac:dyDescent="0.3">
      <c r="A229" t="s">
        <v>5</v>
      </c>
      <c r="B229" t="s">
        <v>682</v>
      </c>
      <c r="C229" t="s">
        <v>805</v>
      </c>
      <c r="D229" s="2">
        <v>0.83</v>
      </c>
      <c r="E229" t="str">
        <f>HYPERLINK("https://swtp-sose24.atlassian.net/browse/KAN-148", "KAN-148")</f>
        <v>KAN-148</v>
      </c>
      <c r="F229" t="str">
        <f>HYPERLINK("https://swtp-sose24.atlassian.net/browse/KAN-3", "KAN-3")</f>
        <v>KAN-3</v>
      </c>
      <c r="G229" t="s">
        <v>799</v>
      </c>
      <c r="H229" t="s">
        <v>806</v>
      </c>
      <c r="I229" t="s">
        <v>32</v>
      </c>
      <c r="J229" t="s">
        <v>626</v>
      </c>
    </row>
    <row r="230" spans="1:10" x14ac:dyDescent="0.3">
      <c r="A230" t="s">
        <v>5</v>
      </c>
      <c r="B230" t="s">
        <v>667</v>
      </c>
      <c r="C230" t="s">
        <v>803</v>
      </c>
      <c r="D230" s="2">
        <v>1.5</v>
      </c>
      <c r="E230" t="str">
        <f>HYPERLINK("https://swtp-sose24.atlassian.net/browse/KAN-148", "KAN-148")</f>
        <v>KAN-148</v>
      </c>
      <c r="F230" t="str">
        <f>HYPERLINK("https://swtp-sose24.atlassian.net/browse/KAN-3", "KAN-3")</f>
        <v>KAN-3</v>
      </c>
      <c r="G230" t="s">
        <v>799</v>
      </c>
      <c r="H230" t="s">
        <v>804</v>
      </c>
      <c r="I230" t="s">
        <v>32</v>
      </c>
      <c r="J230" t="s">
        <v>626</v>
      </c>
    </row>
    <row r="231" spans="1:10" x14ac:dyDescent="0.3">
      <c r="A231" t="s">
        <v>842</v>
      </c>
      <c r="B231" t="s">
        <v>667</v>
      </c>
      <c r="C231" t="s">
        <v>725</v>
      </c>
      <c r="D231" s="2">
        <v>1.38</v>
      </c>
      <c r="E231" t="str">
        <f>HYPERLINK("https://swtp-sose24.atlassian.net/browse/KAN-118", "KAN-118")</f>
        <v>KAN-118</v>
      </c>
      <c r="F231" t="str">
        <f>HYPERLINK("https://swtp-sose24.atlassian.net/browse/KAN-12", "KAN-12")</f>
        <v>KAN-12</v>
      </c>
      <c r="G231" t="s">
        <v>423</v>
      </c>
      <c r="H231" t="s">
        <v>726</v>
      </c>
      <c r="I231" t="s">
        <v>37</v>
      </c>
      <c r="J231" t="s">
        <v>560</v>
      </c>
    </row>
    <row r="232" spans="1:10" x14ac:dyDescent="0.3">
      <c r="A232" t="s">
        <v>8</v>
      </c>
      <c r="B232" t="s">
        <v>667</v>
      </c>
      <c r="C232" t="s">
        <v>820</v>
      </c>
      <c r="D232" s="2">
        <v>4</v>
      </c>
      <c r="E232" t="str">
        <f>HYPERLINK("https://swtp-sose24.atlassian.net/browse/KAN-159", "KAN-159")</f>
        <v>KAN-159</v>
      </c>
      <c r="F232" t="str">
        <f>HYPERLINK("https://swtp-sose24.atlassian.net/browse/KAN-108", "KAN-108")</f>
        <v>KAN-108</v>
      </c>
      <c r="G232" t="s">
        <v>816</v>
      </c>
      <c r="H232" t="s">
        <v>821</v>
      </c>
      <c r="I232" t="s">
        <v>32</v>
      </c>
      <c r="J232" t="s">
        <v>560</v>
      </c>
    </row>
    <row r="233" spans="1:10" x14ac:dyDescent="0.3">
      <c r="A233" t="s">
        <v>315</v>
      </c>
      <c r="B233" t="s">
        <v>667</v>
      </c>
      <c r="C233" t="s">
        <v>679</v>
      </c>
      <c r="D233" s="2">
        <v>1.85</v>
      </c>
      <c r="E233" t="str">
        <f>HYPERLINK("https://swtp-sose24.atlassian.net/browse/KAN-167", "KAN-167")</f>
        <v>KAN-167</v>
      </c>
      <c r="F233" t="str">
        <f>HYPERLINK("https://swtp-sose24.atlassian.net/browse/KAN-166", "KAN-166")</f>
        <v>KAN-166</v>
      </c>
      <c r="G233" t="s">
        <v>680</v>
      </c>
      <c r="H233" t="s">
        <v>681</v>
      </c>
      <c r="I233" t="s">
        <v>32</v>
      </c>
      <c r="J233" t="s">
        <v>626</v>
      </c>
    </row>
    <row r="234" spans="1:10" x14ac:dyDescent="0.3">
      <c r="A234" t="s">
        <v>315</v>
      </c>
      <c r="B234" t="s">
        <v>667</v>
      </c>
      <c r="C234" t="s">
        <v>677</v>
      </c>
      <c r="D234" s="2">
        <v>1.03</v>
      </c>
      <c r="E234" t="str">
        <f>HYPERLINK("https://swtp-sose24.atlassian.net/browse/KAN-96", "KAN-96")</f>
        <v>KAN-96</v>
      </c>
      <c r="F234" t="str">
        <f>HYPERLINK("https://swtp-sose24.atlassian.net/browse/KAN-20", "KAN-20")</f>
        <v>KAN-20</v>
      </c>
      <c r="G234" t="s">
        <v>104</v>
      </c>
      <c r="H234" t="s">
        <v>678</v>
      </c>
      <c r="I234" t="s">
        <v>27</v>
      </c>
      <c r="J234" t="s">
        <v>559</v>
      </c>
    </row>
    <row r="235" spans="1:10" x14ac:dyDescent="0.3">
      <c r="A235" t="s">
        <v>3</v>
      </c>
      <c r="B235" t="s">
        <v>667</v>
      </c>
      <c r="C235" t="s">
        <v>677</v>
      </c>
      <c r="D235" s="2">
        <v>1</v>
      </c>
      <c r="E235" t="str">
        <f>HYPERLINK("https://swtp-sose24.atlassian.net/browse/KAN-96", "KAN-96")</f>
        <v>KAN-96</v>
      </c>
      <c r="F235" t="str">
        <f>HYPERLINK("https://swtp-sose24.atlassian.net/browse/KAN-20", "KAN-20")</f>
        <v>KAN-20</v>
      </c>
      <c r="G235" t="s">
        <v>104</v>
      </c>
      <c r="H235" t="s">
        <v>770</v>
      </c>
      <c r="I235" t="s">
        <v>27</v>
      </c>
      <c r="J235" t="s">
        <v>559</v>
      </c>
    </row>
    <row r="236" spans="1:10" x14ac:dyDescent="0.3">
      <c r="A236" t="s">
        <v>5</v>
      </c>
      <c r="B236" t="s">
        <v>667</v>
      </c>
      <c r="C236" t="s">
        <v>801</v>
      </c>
      <c r="D236" s="2">
        <v>3</v>
      </c>
      <c r="E236" t="str">
        <f>HYPERLINK("https://swtp-sose24.atlassian.net/browse/KAN-148", "KAN-148")</f>
        <v>KAN-148</v>
      </c>
      <c r="F236" t="str">
        <f>HYPERLINK("https://swtp-sose24.atlassian.net/browse/KAN-3", "KAN-3")</f>
        <v>KAN-3</v>
      </c>
      <c r="G236" t="s">
        <v>799</v>
      </c>
      <c r="H236" t="s">
        <v>802</v>
      </c>
      <c r="I236" t="s">
        <v>32</v>
      </c>
      <c r="J236" t="s">
        <v>626</v>
      </c>
    </row>
    <row r="237" spans="1:10" x14ac:dyDescent="0.3">
      <c r="A237" t="s">
        <v>842</v>
      </c>
      <c r="B237" t="s">
        <v>667</v>
      </c>
      <c r="C237" t="s">
        <v>723</v>
      </c>
      <c r="D237" s="2">
        <v>0.9</v>
      </c>
      <c r="E237" t="str">
        <f>HYPERLINK("https://swtp-sose24.atlassian.net/browse/KAN-94", "KAN-94")</f>
        <v>KAN-94</v>
      </c>
      <c r="F237" t="str">
        <f>HYPERLINK("https://swtp-sose24.atlassian.net/browse/KAN-12", "KAN-12")</f>
        <v>KAN-12</v>
      </c>
      <c r="G237" t="s">
        <v>189</v>
      </c>
      <c r="H237" t="s">
        <v>724</v>
      </c>
      <c r="I237" t="s">
        <v>37</v>
      </c>
      <c r="J237" t="s">
        <v>560</v>
      </c>
    </row>
    <row r="238" spans="1:10" x14ac:dyDescent="0.3">
      <c r="A238" t="s">
        <v>315</v>
      </c>
      <c r="B238" t="s">
        <v>667</v>
      </c>
      <c r="C238" t="s">
        <v>675</v>
      </c>
      <c r="D238" s="2">
        <v>1.82</v>
      </c>
      <c r="E238" t="str">
        <f>HYPERLINK("https://swtp-sose24.atlassian.net/browse/KAN-160", "KAN-160")</f>
        <v>KAN-160</v>
      </c>
      <c r="F238" t="str">
        <f>HYPERLINK("https://swtp-sose24.atlassian.net/browse/KAN-3", "KAN-3")</f>
        <v>KAN-3</v>
      </c>
      <c r="G238" t="s">
        <v>673</v>
      </c>
      <c r="H238" t="s">
        <v>676</v>
      </c>
      <c r="I238" t="s">
        <v>32</v>
      </c>
      <c r="J238" t="s">
        <v>626</v>
      </c>
    </row>
    <row r="239" spans="1:10" x14ac:dyDescent="0.3">
      <c r="A239" t="s">
        <v>9</v>
      </c>
      <c r="B239" t="s">
        <v>667</v>
      </c>
      <c r="C239" t="s">
        <v>838</v>
      </c>
      <c r="D239" s="2">
        <v>0.75</v>
      </c>
      <c r="E239" t="str">
        <f>HYPERLINK("https://swtp-sose24.atlassian.net/browse/KAN-165", "KAN-165")</f>
        <v>KAN-165</v>
      </c>
      <c r="F239" t="str">
        <f>HYPERLINK("https://swtp-sose24.atlassian.net/browse/KAN-144", "KAN-144")</f>
        <v>KAN-144</v>
      </c>
      <c r="G239" t="s">
        <v>839</v>
      </c>
      <c r="I239" t="s">
        <v>32</v>
      </c>
      <c r="J239" t="s">
        <v>626</v>
      </c>
    </row>
    <row r="240" spans="1:10" x14ac:dyDescent="0.3">
      <c r="A240" t="s">
        <v>4</v>
      </c>
      <c r="B240" t="s">
        <v>667</v>
      </c>
      <c r="C240" t="s">
        <v>795</v>
      </c>
      <c r="D240" s="2">
        <v>0.38</v>
      </c>
      <c r="E240" t="str">
        <f>HYPERLINK("https://swtp-sose24.atlassian.net/browse/KAN-164", "KAN-164")</f>
        <v>KAN-164</v>
      </c>
      <c r="F240" t="str">
        <f>HYPERLINK("https://swtp-sose24.atlassian.net/browse/KAN-96", "KAN-96")</f>
        <v>KAN-96</v>
      </c>
      <c r="G240" t="s">
        <v>796</v>
      </c>
      <c r="I240" t="s">
        <v>27</v>
      </c>
      <c r="J240" t="s">
        <v>559</v>
      </c>
    </row>
    <row r="241" spans="1:10" x14ac:dyDescent="0.3">
      <c r="A241" t="s">
        <v>9</v>
      </c>
      <c r="B241" t="s">
        <v>667</v>
      </c>
      <c r="C241" t="s">
        <v>837</v>
      </c>
      <c r="D241" s="2">
        <v>2.15</v>
      </c>
      <c r="E241" t="str">
        <f>HYPERLINK("https://swtp-sose24.atlassian.net/browse/KAN-157", "KAN-157")</f>
        <v>KAN-157</v>
      </c>
      <c r="F241" t="str">
        <f>HYPERLINK("https://swtp-sose24.atlassian.net/browse/KAN-144", "KAN-144")</f>
        <v>KAN-144</v>
      </c>
      <c r="G241" t="s">
        <v>836</v>
      </c>
      <c r="I241" t="s">
        <v>32</v>
      </c>
      <c r="J241" t="s">
        <v>626</v>
      </c>
    </row>
    <row r="242" spans="1:10" x14ac:dyDescent="0.3">
      <c r="A242" t="s">
        <v>4</v>
      </c>
      <c r="B242" t="s">
        <v>667</v>
      </c>
      <c r="C242" t="s">
        <v>794</v>
      </c>
      <c r="D242" s="2">
        <v>0.42</v>
      </c>
      <c r="E242" t="str">
        <f>HYPERLINK("https://swtp-sose24.atlassian.net/browse/KAN-150", "KAN-150")</f>
        <v>KAN-150</v>
      </c>
      <c r="F242" t="str">
        <f>HYPERLINK("https://swtp-sose24.atlassian.net/browse/KAN-149", "KAN-149")</f>
        <v>KAN-149</v>
      </c>
      <c r="G242" t="s">
        <v>625</v>
      </c>
      <c r="I242" t="s">
        <v>32</v>
      </c>
      <c r="J242" t="s">
        <v>626</v>
      </c>
    </row>
    <row r="243" spans="1:10" x14ac:dyDescent="0.3">
      <c r="A243" t="s">
        <v>842</v>
      </c>
      <c r="B243" t="s">
        <v>667</v>
      </c>
      <c r="C243" t="s">
        <v>721</v>
      </c>
      <c r="D243" s="2">
        <v>1.2</v>
      </c>
      <c r="E243" t="str">
        <f>HYPERLINK("https://swtp-sose24.atlassian.net/browse/KAN-118", "KAN-118")</f>
        <v>KAN-118</v>
      </c>
      <c r="F243" t="str">
        <f>HYPERLINK("https://swtp-sose24.atlassian.net/browse/KAN-12", "KAN-12")</f>
        <v>KAN-12</v>
      </c>
      <c r="G243" t="s">
        <v>423</v>
      </c>
      <c r="H243" t="s">
        <v>722</v>
      </c>
      <c r="I243" t="s">
        <v>37</v>
      </c>
      <c r="J243" t="s">
        <v>560</v>
      </c>
    </row>
    <row r="244" spans="1:10" x14ac:dyDescent="0.3">
      <c r="A244" t="s">
        <v>842</v>
      </c>
      <c r="B244" t="s">
        <v>667</v>
      </c>
      <c r="C244" t="s">
        <v>719</v>
      </c>
      <c r="D244" s="2">
        <v>0.4</v>
      </c>
      <c r="E244" t="str">
        <f>HYPERLINK("https://swtp-sose24.atlassian.net/browse/KAN-96", "KAN-96")</f>
        <v>KAN-96</v>
      </c>
      <c r="F244" t="str">
        <f>HYPERLINK("https://swtp-sose24.atlassian.net/browse/KAN-20", "KAN-20")</f>
        <v>KAN-20</v>
      </c>
      <c r="G244" t="s">
        <v>104</v>
      </c>
      <c r="H244" t="s">
        <v>720</v>
      </c>
      <c r="I244" t="s">
        <v>27</v>
      </c>
      <c r="J244" t="s">
        <v>559</v>
      </c>
    </row>
    <row r="245" spans="1:10" x14ac:dyDescent="0.3">
      <c r="A245" t="s">
        <v>315</v>
      </c>
      <c r="B245" t="s">
        <v>667</v>
      </c>
      <c r="C245" t="s">
        <v>672</v>
      </c>
      <c r="D245" s="2">
        <v>1.57</v>
      </c>
      <c r="E245" t="str">
        <f>HYPERLINK("https://swtp-sose24.atlassian.net/browse/KAN-160", "KAN-160")</f>
        <v>KAN-160</v>
      </c>
      <c r="F245" t="str">
        <f>HYPERLINK("https://swtp-sose24.atlassian.net/browse/KAN-3", "KAN-3")</f>
        <v>KAN-3</v>
      </c>
      <c r="G245" t="s">
        <v>673</v>
      </c>
      <c r="H245" t="s">
        <v>674</v>
      </c>
      <c r="I245" t="s">
        <v>32</v>
      </c>
      <c r="J245" t="s">
        <v>626</v>
      </c>
    </row>
    <row r="246" spans="1:10" x14ac:dyDescent="0.3">
      <c r="A246" t="s">
        <v>4</v>
      </c>
      <c r="B246" t="s">
        <v>667</v>
      </c>
      <c r="C246" t="s">
        <v>793</v>
      </c>
      <c r="D246" s="2">
        <v>1.1200000000000001</v>
      </c>
      <c r="E246" t="str">
        <f>HYPERLINK("https://swtp-sose24.atlassian.net/browse/KAN-104", "KAN-104")</f>
        <v>KAN-104</v>
      </c>
      <c r="F246" t="str">
        <f>HYPERLINK("https://swtp-sose24.atlassian.net/browse/KAN-21", "KAN-21")</f>
        <v>KAN-21</v>
      </c>
      <c r="G246" t="s">
        <v>671</v>
      </c>
      <c r="I246" t="s">
        <v>27</v>
      </c>
      <c r="J246" t="s">
        <v>559</v>
      </c>
    </row>
    <row r="247" spans="1:10" x14ac:dyDescent="0.3">
      <c r="A247" t="s">
        <v>315</v>
      </c>
      <c r="B247" t="s">
        <v>667</v>
      </c>
      <c r="C247" t="s">
        <v>670</v>
      </c>
      <c r="D247" s="2">
        <v>1.1499999999999999</v>
      </c>
      <c r="E247" t="str">
        <f>HYPERLINK("https://swtp-sose24.atlassian.net/browse/KAN-104", "KAN-104")</f>
        <v>KAN-104</v>
      </c>
      <c r="F247" t="str">
        <f>HYPERLINK("https://swtp-sose24.atlassian.net/browse/KAN-21", "KAN-21")</f>
        <v>KAN-21</v>
      </c>
      <c r="G247" t="s">
        <v>671</v>
      </c>
      <c r="I247" t="s">
        <v>27</v>
      </c>
      <c r="J247" t="s">
        <v>559</v>
      </c>
    </row>
    <row r="248" spans="1:10" x14ac:dyDescent="0.3">
      <c r="A248" t="s">
        <v>3</v>
      </c>
      <c r="B248" t="s">
        <v>667</v>
      </c>
      <c r="C248" t="s">
        <v>670</v>
      </c>
      <c r="D248" s="2">
        <v>1</v>
      </c>
      <c r="E248" t="str">
        <f>HYPERLINK("https://swtp-sose24.atlassian.net/browse/KAN-104", "KAN-104")</f>
        <v>KAN-104</v>
      </c>
      <c r="F248" t="str">
        <f>HYPERLINK("https://swtp-sose24.atlassian.net/browse/KAN-21", "KAN-21")</f>
        <v>KAN-21</v>
      </c>
      <c r="G248" t="s">
        <v>671</v>
      </c>
      <c r="H248" t="s">
        <v>769</v>
      </c>
      <c r="I248" t="s">
        <v>27</v>
      </c>
      <c r="J248" t="s">
        <v>559</v>
      </c>
    </row>
    <row r="249" spans="1:10" x14ac:dyDescent="0.3">
      <c r="A249" t="s">
        <v>5</v>
      </c>
      <c r="B249" t="s">
        <v>667</v>
      </c>
      <c r="C249" t="s">
        <v>670</v>
      </c>
      <c r="D249" s="2">
        <v>1.1499999999999999</v>
      </c>
      <c r="E249" t="str">
        <f>HYPERLINK("https://swtp-sose24.atlassian.net/browse/KAN-104", "KAN-104")</f>
        <v>KAN-104</v>
      </c>
      <c r="F249" t="str">
        <f>HYPERLINK("https://swtp-sose24.atlassian.net/browse/KAN-21", "KAN-21")</f>
        <v>KAN-21</v>
      </c>
      <c r="G249" t="s">
        <v>671</v>
      </c>
      <c r="I249" t="s">
        <v>27</v>
      </c>
      <c r="J249" t="s">
        <v>559</v>
      </c>
    </row>
    <row r="250" spans="1:10" x14ac:dyDescent="0.3">
      <c r="A250" t="s">
        <v>9</v>
      </c>
      <c r="B250" t="s">
        <v>667</v>
      </c>
      <c r="C250" t="s">
        <v>670</v>
      </c>
      <c r="D250" s="2">
        <v>1.1499999999999999</v>
      </c>
      <c r="E250" t="str">
        <f>HYPERLINK("https://swtp-sose24.atlassian.net/browse/KAN-104", "KAN-104")</f>
        <v>KAN-104</v>
      </c>
      <c r="F250" t="str">
        <f>HYPERLINK("https://swtp-sose24.atlassian.net/browse/KAN-21", "KAN-21")</f>
        <v>KAN-21</v>
      </c>
      <c r="G250" t="s">
        <v>671</v>
      </c>
      <c r="I250" t="s">
        <v>27</v>
      </c>
      <c r="J250" t="s">
        <v>559</v>
      </c>
    </row>
    <row r="251" spans="1:10" x14ac:dyDescent="0.3">
      <c r="A251" t="s">
        <v>315</v>
      </c>
      <c r="B251" t="s">
        <v>667</v>
      </c>
      <c r="C251" t="s">
        <v>668</v>
      </c>
      <c r="D251" s="2">
        <v>1</v>
      </c>
      <c r="E251" t="str">
        <f>HYPERLINK("https://swtp-sose24.atlassian.net/browse/KAN-37", "KAN-37")</f>
        <v>KAN-37</v>
      </c>
      <c r="F251" t="str">
        <f>HYPERLINK("https://swtp-sose24.atlassian.net/browse/KAN-22", "KAN-22")</f>
        <v>KAN-22</v>
      </c>
      <c r="G251" t="s">
        <v>669</v>
      </c>
      <c r="I251" t="s">
        <v>27</v>
      </c>
      <c r="J251" t="s">
        <v>559</v>
      </c>
    </row>
    <row r="252" spans="1:10" x14ac:dyDescent="0.3">
      <c r="A252" t="s">
        <v>842</v>
      </c>
      <c r="B252" t="s">
        <v>667</v>
      </c>
      <c r="C252" t="s">
        <v>717</v>
      </c>
      <c r="D252" s="2">
        <v>1.35</v>
      </c>
      <c r="E252" t="str">
        <f>HYPERLINK("https://swtp-sose24.atlassian.net/browse/KAN-104", "KAN-104")</f>
        <v>KAN-104</v>
      </c>
      <c r="F252" t="str">
        <f>HYPERLINK("https://swtp-sose24.atlassian.net/browse/KAN-21", "KAN-21")</f>
        <v>KAN-21</v>
      </c>
      <c r="G252" t="s">
        <v>671</v>
      </c>
      <c r="H252" t="s">
        <v>718</v>
      </c>
      <c r="I252" t="s">
        <v>27</v>
      </c>
      <c r="J252" t="s">
        <v>559</v>
      </c>
    </row>
    <row r="253" spans="1:10" x14ac:dyDescent="0.3">
      <c r="A253" t="s">
        <v>8</v>
      </c>
      <c r="B253" t="s">
        <v>667</v>
      </c>
      <c r="C253" t="s">
        <v>717</v>
      </c>
      <c r="D253" s="2">
        <v>1</v>
      </c>
      <c r="E253" t="str">
        <f>HYPERLINK("https://swtp-sose24.atlassian.net/browse/KAN-104", "KAN-104")</f>
        <v>KAN-104</v>
      </c>
      <c r="F253" t="str">
        <f>HYPERLINK("https://swtp-sose24.atlassian.net/browse/KAN-21", "KAN-21")</f>
        <v>KAN-21</v>
      </c>
      <c r="G253" t="s">
        <v>671</v>
      </c>
      <c r="I253" t="s">
        <v>27</v>
      </c>
      <c r="J253" t="s">
        <v>559</v>
      </c>
    </row>
    <row r="254" spans="1:10" x14ac:dyDescent="0.3">
      <c r="A254" t="s">
        <v>4</v>
      </c>
      <c r="B254" t="s">
        <v>667</v>
      </c>
      <c r="C254" t="s">
        <v>792</v>
      </c>
      <c r="D254" s="2">
        <v>0.42</v>
      </c>
      <c r="E254" t="str">
        <f>HYPERLINK("https://swtp-sose24.atlassian.net/browse/KAN-37", "KAN-37")</f>
        <v>KAN-37</v>
      </c>
      <c r="F254" t="str">
        <f>HYPERLINK("https://swtp-sose24.atlassian.net/browse/KAN-22", "KAN-22")</f>
        <v>KAN-22</v>
      </c>
      <c r="G254" t="s">
        <v>669</v>
      </c>
      <c r="I254" t="s">
        <v>27</v>
      </c>
      <c r="J254" t="s">
        <v>559</v>
      </c>
    </row>
    <row r="255" spans="1:10" x14ac:dyDescent="0.3">
      <c r="A255" t="s">
        <v>842</v>
      </c>
      <c r="B255" t="s">
        <v>667</v>
      </c>
      <c r="C255" t="s">
        <v>715</v>
      </c>
      <c r="D255" s="2">
        <v>1</v>
      </c>
      <c r="E255" t="str">
        <f>HYPERLINK("https://swtp-sose24.atlassian.net/browse/KAN-37", "KAN-37")</f>
        <v>KAN-37</v>
      </c>
      <c r="F255" t="str">
        <f>HYPERLINK("https://swtp-sose24.atlassian.net/browse/KAN-22", "KAN-22")</f>
        <v>KAN-22</v>
      </c>
      <c r="G255" t="s">
        <v>669</v>
      </c>
      <c r="H255" t="s">
        <v>716</v>
      </c>
      <c r="I255" t="s">
        <v>27</v>
      </c>
      <c r="J255" t="s">
        <v>559</v>
      </c>
    </row>
    <row r="256" spans="1:10" x14ac:dyDescent="0.3">
      <c r="A256" t="s">
        <v>3</v>
      </c>
      <c r="B256" t="s">
        <v>667</v>
      </c>
      <c r="C256" t="s">
        <v>715</v>
      </c>
      <c r="D256" s="2">
        <v>1</v>
      </c>
      <c r="E256" t="str">
        <f>HYPERLINK("https://swtp-sose24.atlassian.net/browse/KAN-37", "KAN-37")</f>
        <v>KAN-37</v>
      </c>
      <c r="F256" t="str">
        <f>HYPERLINK("https://swtp-sose24.atlassian.net/browse/KAN-22", "KAN-22")</f>
        <v>KAN-22</v>
      </c>
      <c r="G256" t="s">
        <v>669</v>
      </c>
      <c r="I256" t="s">
        <v>27</v>
      </c>
      <c r="J256" t="s">
        <v>559</v>
      </c>
    </row>
    <row r="257" spans="1:10" x14ac:dyDescent="0.3">
      <c r="A257" t="s">
        <v>5</v>
      </c>
      <c r="B257" t="s">
        <v>667</v>
      </c>
      <c r="C257" t="s">
        <v>715</v>
      </c>
      <c r="D257" s="2">
        <v>1</v>
      </c>
      <c r="E257" t="str">
        <f>HYPERLINK("https://swtp-sose24.atlassian.net/browse/KAN-37", "KAN-37")</f>
        <v>KAN-37</v>
      </c>
      <c r="F257" t="str">
        <f>HYPERLINK("https://swtp-sose24.atlassian.net/browse/KAN-22", "KAN-22")</f>
        <v>KAN-22</v>
      </c>
      <c r="G257" t="s">
        <v>669</v>
      </c>
      <c r="I257" t="s">
        <v>27</v>
      </c>
      <c r="J257" t="s">
        <v>559</v>
      </c>
    </row>
    <row r="258" spans="1:10" x14ac:dyDescent="0.3">
      <c r="A258" t="s">
        <v>8</v>
      </c>
      <c r="B258" t="s">
        <v>667</v>
      </c>
      <c r="C258" t="s">
        <v>715</v>
      </c>
      <c r="D258" s="2">
        <v>1</v>
      </c>
      <c r="E258" t="str">
        <f>HYPERLINK("https://swtp-sose24.atlassian.net/browse/KAN-37", "KAN-37")</f>
        <v>KAN-37</v>
      </c>
      <c r="F258" t="str">
        <f>HYPERLINK("https://swtp-sose24.atlassian.net/browse/KAN-22", "KAN-22")</f>
        <v>KAN-22</v>
      </c>
      <c r="G258" t="s">
        <v>669</v>
      </c>
      <c r="I258" t="s">
        <v>27</v>
      </c>
      <c r="J258" t="s">
        <v>559</v>
      </c>
    </row>
    <row r="259" spans="1:10" x14ac:dyDescent="0.3">
      <c r="A259" t="s">
        <v>9</v>
      </c>
      <c r="B259" t="s">
        <v>667</v>
      </c>
      <c r="C259" t="s">
        <v>715</v>
      </c>
      <c r="D259" s="2">
        <v>1</v>
      </c>
      <c r="E259" t="str">
        <f>HYPERLINK("https://swtp-sose24.atlassian.net/browse/KAN-37", "KAN-37")</f>
        <v>KAN-37</v>
      </c>
      <c r="F259" t="str">
        <f>HYPERLINK("https://swtp-sose24.atlassian.net/browse/KAN-22", "KAN-22")</f>
        <v>KAN-22</v>
      </c>
      <c r="G259" t="s">
        <v>669</v>
      </c>
      <c r="I259" t="s">
        <v>27</v>
      </c>
      <c r="J259" t="s">
        <v>559</v>
      </c>
    </row>
    <row r="260" spans="1:10" x14ac:dyDescent="0.3">
      <c r="A260" t="s">
        <v>8</v>
      </c>
      <c r="B260" t="s">
        <v>667</v>
      </c>
      <c r="C260" t="s">
        <v>818</v>
      </c>
      <c r="D260" s="2">
        <v>0.75</v>
      </c>
      <c r="E260" t="str">
        <f>HYPERLINK("https://swtp-sose24.atlassian.net/browse/KAN-159", "KAN-159")</f>
        <v>KAN-159</v>
      </c>
      <c r="F260" t="str">
        <f>HYPERLINK("https://swtp-sose24.atlassian.net/browse/KAN-108", "KAN-108")</f>
        <v>KAN-108</v>
      </c>
      <c r="G260" t="s">
        <v>816</v>
      </c>
      <c r="H260" t="s">
        <v>819</v>
      </c>
      <c r="I260" t="s">
        <v>32</v>
      </c>
      <c r="J260" t="s">
        <v>560</v>
      </c>
    </row>
    <row r="261" spans="1:10" x14ac:dyDescent="0.3">
      <c r="A261" t="s">
        <v>842</v>
      </c>
      <c r="B261" t="s">
        <v>709</v>
      </c>
      <c r="C261" t="s">
        <v>713</v>
      </c>
      <c r="D261" s="2">
        <v>1.88</v>
      </c>
      <c r="E261" t="str">
        <f>HYPERLINK("https://swtp-sose24.atlassian.net/browse/KAN-118", "KAN-118")</f>
        <v>KAN-118</v>
      </c>
      <c r="F261" t="str">
        <f>HYPERLINK("https://swtp-sose24.atlassian.net/browse/KAN-12", "KAN-12")</f>
        <v>KAN-12</v>
      </c>
      <c r="G261" t="s">
        <v>423</v>
      </c>
      <c r="H261" t="s">
        <v>714</v>
      </c>
      <c r="I261" t="s">
        <v>37</v>
      </c>
      <c r="J261" t="s">
        <v>560</v>
      </c>
    </row>
    <row r="262" spans="1:10" x14ac:dyDescent="0.3">
      <c r="A262" t="s">
        <v>842</v>
      </c>
      <c r="B262" t="s">
        <v>709</v>
      </c>
      <c r="C262" t="s">
        <v>710</v>
      </c>
      <c r="D262" s="2">
        <v>0.33</v>
      </c>
      <c r="E262" t="str">
        <f>HYPERLINK("https://swtp-sose24.atlassian.net/browse/KAN-158", "KAN-158")</f>
        <v>KAN-158</v>
      </c>
      <c r="F262" t="str">
        <f>HYPERLINK("https://swtp-sose24.atlassian.net/browse/KAN-142", "KAN-142")</f>
        <v>KAN-142</v>
      </c>
      <c r="G262" t="s">
        <v>711</v>
      </c>
      <c r="H262" t="s">
        <v>712</v>
      </c>
      <c r="I262" t="s">
        <v>156</v>
      </c>
      <c r="J262" t="s">
        <v>626</v>
      </c>
    </row>
    <row r="263" spans="1:10" x14ac:dyDescent="0.3">
      <c r="A263" t="s">
        <v>5</v>
      </c>
      <c r="B263" t="s">
        <v>709</v>
      </c>
      <c r="C263" t="s">
        <v>798</v>
      </c>
      <c r="D263" s="2">
        <v>2.33</v>
      </c>
      <c r="E263" t="str">
        <f>HYPERLINK("https://swtp-sose24.atlassian.net/browse/KAN-148", "KAN-148")</f>
        <v>KAN-148</v>
      </c>
      <c r="F263" t="str">
        <f>HYPERLINK("https://swtp-sose24.atlassian.net/browse/KAN-3", "KAN-3")</f>
        <v>KAN-3</v>
      </c>
      <c r="G263" t="s">
        <v>799</v>
      </c>
      <c r="H263" t="s">
        <v>800</v>
      </c>
      <c r="I263" t="s">
        <v>32</v>
      </c>
      <c r="J263" t="s">
        <v>626</v>
      </c>
    </row>
    <row r="264" spans="1:10" x14ac:dyDescent="0.3">
      <c r="A264" t="s">
        <v>8</v>
      </c>
      <c r="B264" t="s">
        <v>709</v>
      </c>
      <c r="C264" t="s">
        <v>815</v>
      </c>
      <c r="D264" s="2">
        <v>1</v>
      </c>
      <c r="E264" t="str">
        <f>HYPERLINK("https://swtp-sose24.atlassian.net/browse/KAN-159", "KAN-159")</f>
        <v>KAN-159</v>
      </c>
      <c r="F264" t="str">
        <f>HYPERLINK("https://swtp-sose24.atlassian.net/browse/KAN-108", "KAN-108")</f>
        <v>KAN-108</v>
      </c>
      <c r="G264" t="s">
        <v>816</v>
      </c>
      <c r="H264" t="s">
        <v>817</v>
      </c>
      <c r="I264" t="s">
        <v>32</v>
      </c>
      <c r="J264" t="s">
        <v>560</v>
      </c>
    </row>
    <row r="265" spans="1:10" x14ac:dyDescent="0.3">
      <c r="A265" t="s">
        <v>9</v>
      </c>
      <c r="B265" t="s">
        <v>709</v>
      </c>
      <c r="C265" t="s">
        <v>835</v>
      </c>
      <c r="D265" s="2">
        <v>0.65</v>
      </c>
      <c r="E265" t="str">
        <f>HYPERLINK("https://swtp-sose24.atlassian.net/browse/KAN-157", "KAN-157")</f>
        <v>KAN-157</v>
      </c>
      <c r="F265" t="str">
        <f>HYPERLINK("https://swtp-sose24.atlassian.net/browse/KAN-144", "KAN-144")</f>
        <v>KAN-144</v>
      </c>
      <c r="G265" t="s">
        <v>836</v>
      </c>
      <c r="I265" t="s">
        <v>32</v>
      </c>
      <c r="J265" t="s">
        <v>626</v>
      </c>
    </row>
    <row r="266" spans="1:10" x14ac:dyDescent="0.3">
      <c r="A266" t="s">
        <v>9</v>
      </c>
      <c r="B266" t="s">
        <v>709</v>
      </c>
      <c r="C266" t="s">
        <v>834</v>
      </c>
      <c r="D266" s="2">
        <v>2.0299999999999998</v>
      </c>
      <c r="E266" t="str">
        <f>HYPERLINK("https://swtp-sose24.atlassian.net/browse/KAN-145", "KAN-145")</f>
        <v>KAN-145</v>
      </c>
      <c r="F266" t="str">
        <f>HYPERLINK("https://swtp-sose24.atlassian.net/browse/KAN-144", "KAN-144")</f>
        <v>KAN-144</v>
      </c>
      <c r="G266" t="s">
        <v>648</v>
      </c>
      <c r="I266" t="s">
        <v>32</v>
      </c>
      <c r="J266" t="s">
        <v>626</v>
      </c>
    </row>
    <row r="267" spans="1:10" x14ac:dyDescent="0.3">
      <c r="A267" t="s">
        <v>9</v>
      </c>
      <c r="B267" t="s">
        <v>709</v>
      </c>
      <c r="C267" t="s">
        <v>832</v>
      </c>
      <c r="D267" s="2">
        <v>1.67</v>
      </c>
      <c r="E267" t="str">
        <f>HYPERLINK("https://swtp-sose24.atlassian.net/browse/KAN-154", "KAN-154")</f>
        <v>KAN-154</v>
      </c>
      <c r="F267" t="str">
        <f>HYPERLINK("https://swtp-sose24.atlassian.net/browse/KAN-48", "KAN-48")</f>
        <v>KAN-48</v>
      </c>
      <c r="G267" t="s">
        <v>833</v>
      </c>
      <c r="I267" t="s">
        <v>156</v>
      </c>
      <c r="J267" t="s">
        <v>559</v>
      </c>
    </row>
    <row r="268" spans="1:10" x14ac:dyDescent="0.3">
      <c r="A268" t="s">
        <v>3</v>
      </c>
      <c r="B268" t="s">
        <v>579</v>
      </c>
      <c r="C268" t="s">
        <v>767</v>
      </c>
      <c r="D268" s="2">
        <v>2</v>
      </c>
      <c r="E268" t="str">
        <f>HYPERLINK("https://swtp-sose24.atlassian.net/browse/KAN-152", "KAN-152")</f>
        <v>KAN-152</v>
      </c>
      <c r="F268" t="str">
        <f>HYPERLINK("https://swtp-sose24.atlassian.net/browse/KAN-151", "KAN-151")</f>
        <v>KAN-151</v>
      </c>
      <c r="G268" t="s">
        <v>618</v>
      </c>
      <c r="H268" t="s">
        <v>768</v>
      </c>
      <c r="I268" t="s">
        <v>37</v>
      </c>
      <c r="J268" t="s">
        <v>157</v>
      </c>
    </row>
    <row r="269" spans="1:10" x14ac:dyDescent="0.3">
      <c r="A269" t="s">
        <v>9</v>
      </c>
      <c r="B269" t="s">
        <v>579</v>
      </c>
      <c r="C269" t="s">
        <v>649</v>
      </c>
      <c r="D269" s="2">
        <v>3.9</v>
      </c>
      <c r="E269" t="str">
        <f>HYPERLINK("https://swtp-sose24.atlassian.net/browse/KAN-130", "KAN-130")</f>
        <v>KAN-130</v>
      </c>
      <c r="F269" t="str">
        <f>HYPERLINK("https://swtp-sose24.atlassian.net/browse/KAN-48", "KAN-48")</f>
        <v>KAN-48</v>
      </c>
      <c r="G269" t="s">
        <v>650</v>
      </c>
      <c r="I269" t="s">
        <v>156</v>
      </c>
      <c r="J269" t="s">
        <v>559</v>
      </c>
    </row>
    <row r="270" spans="1:10" x14ac:dyDescent="0.3">
      <c r="A270" t="s">
        <v>3</v>
      </c>
      <c r="B270" t="s">
        <v>579</v>
      </c>
      <c r="C270" t="s">
        <v>765</v>
      </c>
      <c r="D270" s="2">
        <v>0.75</v>
      </c>
      <c r="E270" t="str">
        <f>HYPERLINK("https://swtp-sose24.atlassian.net/browse/KAN-124", "KAN-124")</f>
        <v>KAN-124</v>
      </c>
      <c r="F270" t="str">
        <f>HYPERLINK("https://swtp-sose24.atlassian.net/browse/KAN-3", "KAN-3")</f>
        <v>KAN-3</v>
      </c>
      <c r="G270" t="s">
        <v>462</v>
      </c>
      <c r="H270" t="s">
        <v>766</v>
      </c>
      <c r="I270" t="s">
        <v>32</v>
      </c>
      <c r="J270" t="s">
        <v>560</v>
      </c>
    </row>
    <row r="271" spans="1:10" x14ac:dyDescent="0.3">
      <c r="A271" t="s">
        <v>3</v>
      </c>
      <c r="B271" t="s">
        <v>579</v>
      </c>
      <c r="C271" t="s">
        <v>763</v>
      </c>
      <c r="D271" s="2">
        <v>1</v>
      </c>
      <c r="E271" t="str">
        <f>HYPERLINK("https://swtp-sose24.atlassian.net/browse/KAN-124", "KAN-124")</f>
        <v>KAN-124</v>
      </c>
      <c r="F271" t="str">
        <f>HYPERLINK("https://swtp-sose24.atlassian.net/browse/KAN-3", "KAN-3")</f>
        <v>KAN-3</v>
      </c>
      <c r="G271" t="s">
        <v>462</v>
      </c>
      <c r="H271" t="s">
        <v>764</v>
      </c>
      <c r="I271" t="s">
        <v>32</v>
      </c>
      <c r="J271" t="s">
        <v>560</v>
      </c>
    </row>
    <row r="272" spans="1:10" x14ac:dyDescent="0.3">
      <c r="A272" t="s">
        <v>3</v>
      </c>
      <c r="B272" t="s">
        <v>579</v>
      </c>
      <c r="C272" t="s">
        <v>761</v>
      </c>
      <c r="D272" s="2">
        <v>1</v>
      </c>
      <c r="E272" t="str">
        <f>HYPERLINK("https://swtp-sose24.atlassian.net/browse/KAN-124", "KAN-124")</f>
        <v>KAN-124</v>
      </c>
      <c r="F272" t="str">
        <f>HYPERLINK("https://swtp-sose24.atlassian.net/browse/KAN-3", "KAN-3")</f>
        <v>KAN-3</v>
      </c>
      <c r="G272" t="s">
        <v>462</v>
      </c>
      <c r="H272" t="s">
        <v>762</v>
      </c>
      <c r="I272" t="s">
        <v>32</v>
      </c>
      <c r="J272" t="s">
        <v>560</v>
      </c>
    </row>
    <row r="273" spans="1:10" x14ac:dyDescent="0.3">
      <c r="A273" t="s">
        <v>3</v>
      </c>
      <c r="B273" t="s">
        <v>579</v>
      </c>
      <c r="C273" t="s">
        <v>759</v>
      </c>
      <c r="D273" s="2">
        <v>1.33</v>
      </c>
      <c r="E273" t="str">
        <f>HYPERLINK("https://swtp-sose24.atlassian.net/browse/KAN-96", "KAN-96")</f>
        <v>KAN-96</v>
      </c>
      <c r="F273" t="str">
        <f>HYPERLINK("https://swtp-sose24.atlassian.net/browse/KAN-20", "KAN-20")</f>
        <v>KAN-20</v>
      </c>
      <c r="G273" t="s">
        <v>104</v>
      </c>
      <c r="H273" t="s">
        <v>760</v>
      </c>
      <c r="I273" t="s">
        <v>27</v>
      </c>
      <c r="J273" t="s">
        <v>559</v>
      </c>
    </row>
    <row r="274" spans="1:10" x14ac:dyDescent="0.3">
      <c r="A274" t="s">
        <v>3</v>
      </c>
      <c r="B274" t="s">
        <v>579</v>
      </c>
      <c r="C274" t="s">
        <v>757</v>
      </c>
      <c r="D274" s="2">
        <v>0.75</v>
      </c>
      <c r="E274" t="str">
        <f>HYPERLINK("https://swtp-sose24.atlassian.net/browse/KAN-125", "KAN-125")</f>
        <v>KAN-125</v>
      </c>
      <c r="F274" t="str">
        <f>HYPERLINK("https://swtp-sose24.atlassian.net/browse/KAN-108", "KAN-108")</f>
        <v>KAN-108</v>
      </c>
      <c r="G274" t="s">
        <v>411</v>
      </c>
      <c r="H274" t="s">
        <v>758</v>
      </c>
      <c r="I274" t="s">
        <v>32</v>
      </c>
      <c r="J274" t="s">
        <v>560</v>
      </c>
    </row>
    <row r="275" spans="1:10" x14ac:dyDescent="0.3">
      <c r="A275" t="s">
        <v>315</v>
      </c>
      <c r="B275" t="s">
        <v>579</v>
      </c>
      <c r="C275" t="s">
        <v>580</v>
      </c>
      <c r="D275" s="2">
        <v>2.9</v>
      </c>
      <c r="E275" t="str">
        <f>HYPERLINK("https://swtp-sose24.atlassian.net/browse/KAN-124", "KAN-124")</f>
        <v>KAN-124</v>
      </c>
      <c r="F275" t="str">
        <f>HYPERLINK("https://swtp-sose24.atlassian.net/browse/KAN-3", "KAN-3")</f>
        <v>KAN-3</v>
      </c>
      <c r="G275" t="s">
        <v>462</v>
      </c>
      <c r="H275" t="s">
        <v>581</v>
      </c>
      <c r="I275" t="s">
        <v>32</v>
      </c>
      <c r="J275" t="s">
        <v>560</v>
      </c>
    </row>
    <row r="276" spans="1:10" x14ac:dyDescent="0.3">
      <c r="A276" t="s">
        <v>3</v>
      </c>
      <c r="B276" t="s">
        <v>579</v>
      </c>
      <c r="C276" t="s">
        <v>755</v>
      </c>
      <c r="D276" s="2">
        <v>1.5</v>
      </c>
      <c r="E276" t="str">
        <f>HYPERLINK("https://swtp-sose24.atlassian.net/browse/KAN-124", "KAN-124")</f>
        <v>KAN-124</v>
      </c>
      <c r="F276" t="str">
        <f>HYPERLINK("https://swtp-sose24.atlassian.net/browse/KAN-3", "KAN-3")</f>
        <v>KAN-3</v>
      </c>
      <c r="G276" t="s">
        <v>462</v>
      </c>
      <c r="H276" t="s">
        <v>756</v>
      </c>
      <c r="I276" t="s">
        <v>32</v>
      </c>
      <c r="J276" t="s">
        <v>560</v>
      </c>
    </row>
    <row r="277" spans="1:10" x14ac:dyDescent="0.3">
      <c r="A277" t="s">
        <v>842</v>
      </c>
      <c r="B277" t="s">
        <v>579</v>
      </c>
      <c r="C277" t="s">
        <v>600</v>
      </c>
      <c r="D277" s="2">
        <v>1.2</v>
      </c>
      <c r="E277" t="str">
        <f>HYPERLINK("https://swtp-sose24.atlassian.net/browse/KAN-87", "KAN-87")</f>
        <v>KAN-87</v>
      </c>
      <c r="F277" t="str">
        <f>HYPERLINK("https://swtp-sose24.atlassian.net/browse/KAN-46", "KAN-46")</f>
        <v>KAN-46</v>
      </c>
      <c r="G277" t="s">
        <v>591</v>
      </c>
      <c r="I277" t="s">
        <v>55</v>
      </c>
      <c r="J277" t="s">
        <v>559</v>
      </c>
    </row>
    <row r="278" spans="1:10" x14ac:dyDescent="0.3">
      <c r="A278" t="s">
        <v>8</v>
      </c>
      <c r="B278" t="s">
        <v>570</v>
      </c>
      <c r="C278" t="s">
        <v>636</v>
      </c>
      <c r="D278" s="2">
        <v>1</v>
      </c>
      <c r="E278" t="str">
        <f>HYPERLINK("https://swtp-sose24.atlassian.net/browse/KAN-88", "KAN-88")</f>
        <v>KAN-88</v>
      </c>
      <c r="F278" t="str">
        <f>HYPERLINK("https://swtp-sose24.atlassian.net/browse/KAN-46", "KAN-46")</f>
        <v>KAN-46</v>
      </c>
      <c r="G278" t="s">
        <v>208</v>
      </c>
      <c r="H278" t="s">
        <v>637</v>
      </c>
      <c r="I278" t="s">
        <v>55</v>
      </c>
      <c r="J278" t="s">
        <v>559</v>
      </c>
    </row>
    <row r="279" spans="1:10" x14ac:dyDescent="0.3">
      <c r="A279" t="s">
        <v>315</v>
      </c>
      <c r="B279" t="s">
        <v>570</v>
      </c>
      <c r="C279" t="s">
        <v>577</v>
      </c>
      <c r="D279" s="2">
        <v>3.2</v>
      </c>
      <c r="E279" t="str">
        <f>HYPERLINK("https://swtp-sose24.atlassian.net/browse/KAN-125", "KAN-125")</f>
        <v>KAN-125</v>
      </c>
      <c r="F279" t="str">
        <f>HYPERLINK("https://swtp-sose24.atlassian.net/browse/KAN-108", "KAN-108")</f>
        <v>KAN-108</v>
      </c>
      <c r="G279" t="s">
        <v>411</v>
      </c>
      <c r="H279" t="s">
        <v>578</v>
      </c>
      <c r="I279" t="s">
        <v>32</v>
      </c>
      <c r="J279" t="s">
        <v>560</v>
      </c>
    </row>
    <row r="280" spans="1:10" x14ac:dyDescent="0.3">
      <c r="A280" t="s">
        <v>315</v>
      </c>
      <c r="B280" t="s">
        <v>570</v>
      </c>
      <c r="C280" t="s">
        <v>575</v>
      </c>
      <c r="D280" s="2">
        <v>3.08</v>
      </c>
      <c r="E280" t="str">
        <f>HYPERLINK("https://swtp-sose24.atlassian.net/browse/KAN-124", "KAN-124")</f>
        <v>KAN-124</v>
      </c>
      <c r="F280" t="str">
        <f>HYPERLINK("https://swtp-sose24.atlassian.net/browse/KAN-3", "KAN-3")</f>
        <v>KAN-3</v>
      </c>
      <c r="G280" t="s">
        <v>462</v>
      </c>
      <c r="H280" t="s">
        <v>576</v>
      </c>
      <c r="I280" t="s">
        <v>32</v>
      </c>
      <c r="J280" t="s">
        <v>560</v>
      </c>
    </row>
    <row r="281" spans="1:10" x14ac:dyDescent="0.3">
      <c r="A281" t="s">
        <v>3</v>
      </c>
      <c r="B281" t="s">
        <v>570</v>
      </c>
      <c r="C281" t="s">
        <v>617</v>
      </c>
      <c r="D281" s="2">
        <v>0.5</v>
      </c>
      <c r="E281" t="str">
        <f>HYPERLINK("https://swtp-sose24.atlassian.net/browse/KAN-152", "KAN-152")</f>
        <v>KAN-152</v>
      </c>
      <c r="F281" t="str">
        <f>HYPERLINK("https://swtp-sose24.atlassian.net/browse/KAN-151", "KAN-151")</f>
        <v>KAN-151</v>
      </c>
      <c r="G281" t="s">
        <v>618</v>
      </c>
      <c r="H281" t="s">
        <v>619</v>
      </c>
      <c r="I281" t="s">
        <v>37</v>
      </c>
      <c r="J281" t="s">
        <v>157</v>
      </c>
    </row>
    <row r="282" spans="1:10" x14ac:dyDescent="0.3">
      <c r="A282" t="s">
        <v>4</v>
      </c>
      <c r="B282" t="s">
        <v>570</v>
      </c>
      <c r="C282" t="s">
        <v>624</v>
      </c>
      <c r="D282" s="2">
        <v>3.1</v>
      </c>
      <c r="E282" t="str">
        <f>HYPERLINK("https://swtp-sose24.atlassian.net/browse/KAN-150", "KAN-150")</f>
        <v>KAN-150</v>
      </c>
      <c r="F282" t="str">
        <f>HYPERLINK("https://swtp-sose24.atlassian.net/browse/KAN-149", "KAN-149")</f>
        <v>KAN-149</v>
      </c>
      <c r="G282" t="s">
        <v>625</v>
      </c>
      <c r="I282" t="s">
        <v>32</v>
      </c>
      <c r="J282" t="s">
        <v>626</v>
      </c>
    </row>
    <row r="283" spans="1:10" x14ac:dyDescent="0.3">
      <c r="A283" t="s">
        <v>315</v>
      </c>
      <c r="B283" t="s">
        <v>570</v>
      </c>
      <c r="C283" t="s">
        <v>573</v>
      </c>
      <c r="D283" s="2">
        <v>0.75</v>
      </c>
      <c r="E283" t="str">
        <f>HYPERLINK("https://swtp-sose24.atlassian.net/browse/KAN-124", "KAN-124")</f>
        <v>KAN-124</v>
      </c>
      <c r="F283" t="str">
        <f>HYPERLINK("https://swtp-sose24.atlassian.net/browse/KAN-3", "KAN-3")</f>
        <v>KAN-3</v>
      </c>
      <c r="G283" t="s">
        <v>462</v>
      </c>
      <c r="H283" t="s">
        <v>574</v>
      </c>
      <c r="I283" t="s">
        <v>32</v>
      </c>
      <c r="J283" t="s">
        <v>560</v>
      </c>
    </row>
    <row r="284" spans="1:10" x14ac:dyDescent="0.3">
      <c r="A284" t="s">
        <v>3</v>
      </c>
      <c r="B284" t="s">
        <v>570</v>
      </c>
      <c r="C284" t="s">
        <v>615</v>
      </c>
      <c r="D284" s="2">
        <v>0.75</v>
      </c>
      <c r="E284" t="str">
        <f>HYPERLINK("https://swtp-sose24.atlassian.net/browse/KAN-124", "KAN-124")</f>
        <v>KAN-124</v>
      </c>
      <c r="F284" t="str">
        <f>HYPERLINK("https://swtp-sose24.atlassian.net/browse/KAN-3", "KAN-3")</f>
        <v>KAN-3</v>
      </c>
      <c r="G284" t="s">
        <v>462</v>
      </c>
      <c r="H284" t="s">
        <v>616</v>
      </c>
      <c r="I284" t="s">
        <v>32</v>
      </c>
      <c r="J284" t="s">
        <v>560</v>
      </c>
    </row>
    <row r="285" spans="1:10" x14ac:dyDescent="0.3">
      <c r="A285" t="s">
        <v>8</v>
      </c>
      <c r="B285" t="s">
        <v>570</v>
      </c>
      <c r="C285" t="s">
        <v>635</v>
      </c>
      <c r="D285" s="2">
        <v>1.42</v>
      </c>
      <c r="E285" t="str">
        <f>HYPERLINK("https://swtp-sose24.atlassian.net/browse/KAN-103", "KAN-103")</f>
        <v>KAN-103</v>
      </c>
      <c r="F285" t="str">
        <f>HYPERLINK("https://swtp-sose24.atlassian.net/browse/KAN-21", "KAN-21")</f>
        <v>KAN-21</v>
      </c>
      <c r="G285" t="s">
        <v>572</v>
      </c>
      <c r="I285" t="s">
        <v>27</v>
      </c>
      <c r="J285" t="s">
        <v>559</v>
      </c>
    </row>
    <row r="286" spans="1:10" x14ac:dyDescent="0.3">
      <c r="A286" t="s">
        <v>4</v>
      </c>
      <c r="B286" t="s">
        <v>570</v>
      </c>
      <c r="C286" t="s">
        <v>623</v>
      </c>
      <c r="D286" s="2">
        <v>1.38</v>
      </c>
      <c r="E286" t="str">
        <f>HYPERLINK("https://swtp-sose24.atlassian.net/browse/KAN-103", "KAN-103")</f>
        <v>KAN-103</v>
      </c>
      <c r="F286" t="str">
        <f>HYPERLINK("https://swtp-sose24.atlassian.net/browse/KAN-21", "KAN-21")</f>
        <v>KAN-21</v>
      </c>
      <c r="G286" t="s">
        <v>572</v>
      </c>
      <c r="I286" t="s">
        <v>27</v>
      </c>
      <c r="J286" t="s">
        <v>559</v>
      </c>
    </row>
    <row r="287" spans="1:10" x14ac:dyDescent="0.3">
      <c r="A287" t="s">
        <v>315</v>
      </c>
      <c r="B287" t="s">
        <v>570</v>
      </c>
      <c r="C287" t="s">
        <v>571</v>
      </c>
      <c r="D287" s="2">
        <v>1.45</v>
      </c>
      <c r="E287" t="str">
        <f>HYPERLINK("https://swtp-sose24.atlassian.net/browse/KAN-103", "KAN-103")</f>
        <v>KAN-103</v>
      </c>
      <c r="F287" t="str">
        <f>HYPERLINK("https://swtp-sose24.atlassian.net/browse/KAN-21", "KAN-21")</f>
        <v>KAN-21</v>
      </c>
      <c r="G287" t="s">
        <v>572</v>
      </c>
      <c r="I287" t="s">
        <v>27</v>
      </c>
      <c r="J287" t="s">
        <v>559</v>
      </c>
    </row>
    <row r="288" spans="1:10" x14ac:dyDescent="0.3">
      <c r="A288" t="s">
        <v>3</v>
      </c>
      <c r="B288" t="s">
        <v>570</v>
      </c>
      <c r="C288" t="s">
        <v>571</v>
      </c>
      <c r="D288" s="2">
        <v>1.42</v>
      </c>
      <c r="E288" t="str">
        <f>HYPERLINK("https://swtp-sose24.atlassian.net/browse/KAN-103", "KAN-103")</f>
        <v>KAN-103</v>
      </c>
      <c r="F288" t="str">
        <f>HYPERLINK("https://swtp-sose24.atlassian.net/browse/KAN-21", "KAN-21")</f>
        <v>KAN-21</v>
      </c>
      <c r="G288" t="s">
        <v>572</v>
      </c>
      <c r="I288" t="s">
        <v>27</v>
      </c>
      <c r="J288" t="s">
        <v>559</v>
      </c>
    </row>
    <row r="289" spans="1:10" x14ac:dyDescent="0.3">
      <c r="A289" t="s">
        <v>842</v>
      </c>
      <c r="B289" t="s">
        <v>570</v>
      </c>
      <c r="C289" t="s">
        <v>599</v>
      </c>
      <c r="D289" s="2">
        <v>1.43</v>
      </c>
      <c r="E289" t="str">
        <f>HYPERLINK("https://swtp-sose24.atlassian.net/browse/KAN-103", "KAN-103")</f>
        <v>KAN-103</v>
      </c>
      <c r="F289" t="str">
        <f>HYPERLINK("https://swtp-sose24.atlassian.net/browse/KAN-21", "KAN-21")</f>
        <v>KAN-21</v>
      </c>
      <c r="G289" t="s">
        <v>572</v>
      </c>
      <c r="I289" t="s">
        <v>27</v>
      </c>
      <c r="J289" t="s">
        <v>559</v>
      </c>
    </row>
    <row r="290" spans="1:10" x14ac:dyDescent="0.3">
      <c r="A290" t="s">
        <v>9</v>
      </c>
      <c r="B290" t="s">
        <v>570</v>
      </c>
      <c r="C290" t="s">
        <v>599</v>
      </c>
      <c r="D290" s="2">
        <v>1.45</v>
      </c>
      <c r="E290" t="str">
        <f>HYPERLINK("https://swtp-sose24.atlassian.net/browse/KAN-103", "KAN-103")</f>
        <v>KAN-103</v>
      </c>
      <c r="F290" t="str">
        <f>HYPERLINK("https://swtp-sose24.atlassian.net/browse/KAN-21", "KAN-21")</f>
        <v>KAN-21</v>
      </c>
      <c r="G290" t="s">
        <v>572</v>
      </c>
      <c r="I290" t="s">
        <v>27</v>
      </c>
      <c r="J290" t="s">
        <v>559</v>
      </c>
    </row>
    <row r="291" spans="1:10" x14ac:dyDescent="0.3">
      <c r="A291" t="s">
        <v>5</v>
      </c>
      <c r="B291" t="s">
        <v>570</v>
      </c>
      <c r="C291" t="s">
        <v>629</v>
      </c>
      <c r="D291" s="2">
        <v>1.42</v>
      </c>
      <c r="E291" t="str">
        <f>HYPERLINK("https://swtp-sose24.atlassian.net/browse/KAN-103", "KAN-103")</f>
        <v>KAN-103</v>
      </c>
      <c r="F291" t="str">
        <f>HYPERLINK("https://swtp-sose24.atlassian.net/browse/KAN-21", "KAN-21")</f>
        <v>KAN-21</v>
      </c>
      <c r="G291" t="s">
        <v>572</v>
      </c>
      <c r="I291" t="s">
        <v>27</v>
      </c>
      <c r="J291" t="s">
        <v>559</v>
      </c>
    </row>
    <row r="292" spans="1:10" x14ac:dyDescent="0.3">
      <c r="A292" t="s">
        <v>3</v>
      </c>
      <c r="B292" t="s">
        <v>570</v>
      </c>
      <c r="C292" t="s">
        <v>614</v>
      </c>
      <c r="D292" s="2">
        <v>0.75</v>
      </c>
      <c r="E292" t="str">
        <f>HYPERLINK("https://swtp-sose24.atlassian.net/browse/KAN-124", "KAN-124")</f>
        <v>KAN-124</v>
      </c>
      <c r="F292" t="str">
        <f>HYPERLINK("https://swtp-sose24.atlassian.net/browse/KAN-3", "KAN-3")</f>
        <v>KAN-3</v>
      </c>
      <c r="G292" t="s">
        <v>462</v>
      </c>
      <c r="H292" t="s">
        <v>611</v>
      </c>
      <c r="I292" t="s">
        <v>32</v>
      </c>
      <c r="J292" t="s">
        <v>560</v>
      </c>
    </row>
    <row r="293" spans="1:10" x14ac:dyDescent="0.3">
      <c r="A293" t="s">
        <v>5</v>
      </c>
      <c r="B293" t="s">
        <v>596</v>
      </c>
      <c r="C293" t="s">
        <v>627</v>
      </c>
      <c r="D293" s="2">
        <v>3</v>
      </c>
      <c r="E293" t="str">
        <f>HYPERLINK("https://swtp-sose24.atlassian.net/browse/KAN-123", "KAN-123")</f>
        <v>KAN-123</v>
      </c>
      <c r="F293" t="str">
        <f>HYPERLINK("https://swtp-sose24.atlassian.net/browse/KAN-3", "KAN-3")</f>
        <v>KAN-3</v>
      </c>
      <c r="G293" t="s">
        <v>446</v>
      </c>
      <c r="H293" t="s">
        <v>628</v>
      </c>
      <c r="I293" t="s">
        <v>32</v>
      </c>
      <c r="J293" t="s">
        <v>560</v>
      </c>
    </row>
    <row r="294" spans="1:10" x14ac:dyDescent="0.3">
      <c r="A294" t="s">
        <v>3</v>
      </c>
      <c r="B294" t="s">
        <v>596</v>
      </c>
      <c r="C294" t="s">
        <v>612</v>
      </c>
      <c r="D294" s="2">
        <v>4</v>
      </c>
      <c r="E294" t="str">
        <f>HYPERLINK("https://swtp-sose24.atlassian.net/browse/KAN-124", "KAN-124")</f>
        <v>KAN-124</v>
      </c>
      <c r="F294" t="str">
        <f>HYPERLINK("https://swtp-sose24.atlassian.net/browse/KAN-3", "KAN-3")</f>
        <v>KAN-3</v>
      </c>
      <c r="G294" t="s">
        <v>462</v>
      </c>
      <c r="H294" t="s">
        <v>613</v>
      </c>
      <c r="I294" t="s">
        <v>32</v>
      </c>
      <c r="J294" t="s">
        <v>560</v>
      </c>
    </row>
    <row r="295" spans="1:10" x14ac:dyDescent="0.3">
      <c r="A295" t="s">
        <v>8</v>
      </c>
      <c r="B295" t="s">
        <v>596</v>
      </c>
      <c r="C295" t="s">
        <v>633</v>
      </c>
      <c r="D295" s="2">
        <v>4</v>
      </c>
      <c r="E295" t="str">
        <f>HYPERLINK("https://swtp-sose24.atlassian.net/browse/KAN-88", "KAN-88")</f>
        <v>KAN-88</v>
      </c>
      <c r="F295" t="str">
        <f>HYPERLINK("https://swtp-sose24.atlassian.net/browse/KAN-46", "KAN-46")</f>
        <v>KAN-46</v>
      </c>
      <c r="G295" t="s">
        <v>208</v>
      </c>
      <c r="H295" t="s">
        <v>634</v>
      </c>
      <c r="I295" t="s">
        <v>55</v>
      </c>
      <c r="J295" t="s">
        <v>559</v>
      </c>
    </row>
    <row r="296" spans="1:10" x14ac:dyDescent="0.3">
      <c r="A296" t="s">
        <v>842</v>
      </c>
      <c r="B296" t="s">
        <v>596</v>
      </c>
      <c r="C296" t="s">
        <v>597</v>
      </c>
      <c r="D296" s="2">
        <v>1.53</v>
      </c>
      <c r="E296" t="str">
        <f>HYPERLINK("https://swtp-sose24.atlassian.net/browse/KAN-87", "KAN-87")</f>
        <v>KAN-87</v>
      </c>
      <c r="F296" t="str">
        <f>HYPERLINK("https://swtp-sose24.atlassian.net/browse/KAN-46", "KAN-46")</f>
        <v>KAN-46</v>
      </c>
      <c r="G296" t="s">
        <v>591</v>
      </c>
      <c r="H296" t="s">
        <v>598</v>
      </c>
      <c r="I296" t="s">
        <v>55</v>
      </c>
      <c r="J296" t="s">
        <v>559</v>
      </c>
    </row>
    <row r="297" spans="1:10" x14ac:dyDescent="0.3">
      <c r="A297" t="s">
        <v>3</v>
      </c>
      <c r="B297" t="s">
        <v>596</v>
      </c>
      <c r="C297" t="s">
        <v>610</v>
      </c>
      <c r="D297" s="2">
        <v>2.75</v>
      </c>
      <c r="E297" t="str">
        <f>HYPERLINK("https://swtp-sose24.atlassian.net/browse/KAN-124", "KAN-124")</f>
        <v>KAN-124</v>
      </c>
      <c r="F297" t="str">
        <f>HYPERLINK("https://swtp-sose24.atlassian.net/browse/KAN-3", "KAN-3")</f>
        <v>KAN-3</v>
      </c>
      <c r="G297" t="s">
        <v>462</v>
      </c>
      <c r="H297" t="s">
        <v>611</v>
      </c>
      <c r="I297" t="s">
        <v>32</v>
      </c>
      <c r="J297" t="s">
        <v>560</v>
      </c>
    </row>
    <row r="298" spans="1:10" x14ac:dyDescent="0.3">
      <c r="A298" t="s">
        <v>842</v>
      </c>
      <c r="B298" t="s">
        <v>568</v>
      </c>
      <c r="C298" t="s">
        <v>594</v>
      </c>
      <c r="D298" s="2">
        <v>1.78</v>
      </c>
      <c r="E298" t="str">
        <f>HYPERLINK("https://swtp-sose24.atlassian.net/browse/KAN-87", "KAN-87")</f>
        <v>KAN-87</v>
      </c>
      <c r="F298" t="str">
        <f>HYPERLINK("https://swtp-sose24.atlassian.net/browse/KAN-46", "KAN-46")</f>
        <v>KAN-46</v>
      </c>
      <c r="G298" t="s">
        <v>591</v>
      </c>
      <c r="H298" t="s">
        <v>595</v>
      </c>
      <c r="I298" t="s">
        <v>55</v>
      </c>
      <c r="J298" t="s">
        <v>559</v>
      </c>
    </row>
    <row r="299" spans="1:10" x14ac:dyDescent="0.3">
      <c r="A299" t="s">
        <v>842</v>
      </c>
      <c r="B299" t="s">
        <v>568</v>
      </c>
      <c r="C299" t="s">
        <v>593</v>
      </c>
      <c r="D299" s="2">
        <v>0.85</v>
      </c>
      <c r="E299" t="str">
        <f>HYPERLINK("https://swtp-sose24.atlassian.net/browse/KAN-87", "KAN-87")</f>
        <v>KAN-87</v>
      </c>
      <c r="F299" t="str">
        <f>HYPERLINK("https://swtp-sose24.atlassian.net/browse/KAN-46", "KAN-46")</f>
        <v>KAN-46</v>
      </c>
      <c r="G299" t="s">
        <v>591</v>
      </c>
      <c r="H299" t="s">
        <v>592</v>
      </c>
      <c r="I299" t="s">
        <v>55</v>
      </c>
      <c r="J299" t="s">
        <v>559</v>
      </c>
    </row>
    <row r="300" spans="1:10" x14ac:dyDescent="0.3">
      <c r="A300" t="s">
        <v>3</v>
      </c>
      <c r="B300" t="s">
        <v>568</v>
      </c>
      <c r="C300" t="s">
        <v>608</v>
      </c>
      <c r="D300" s="2">
        <v>3</v>
      </c>
      <c r="E300" t="str">
        <f>HYPERLINK("https://swtp-sose24.atlassian.net/browse/KAN-96", "KAN-96")</f>
        <v>KAN-96</v>
      </c>
      <c r="F300" t="str">
        <f>HYPERLINK("https://swtp-sose24.atlassian.net/browse/KAN-20", "KAN-20")</f>
        <v>KAN-20</v>
      </c>
      <c r="G300" t="s">
        <v>104</v>
      </c>
      <c r="H300" t="s">
        <v>609</v>
      </c>
      <c r="I300" t="s">
        <v>27</v>
      </c>
      <c r="J300" t="s">
        <v>559</v>
      </c>
    </row>
    <row r="301" spans="1:10" x14ac:dyDescent="0.3">
      <c r="A301" t="s">
        <v>315</v>
      </c>
      <c r="B301" t="s">
        <v>568</v>
      </c>
      <c r="C301" t="s">
        <v>569</v>
      </c>
      <c r="D301" s="2">
        <v>3</v>
      </c>
      <c r="E301" t="str">
        <f>HYPERLINK("https://swtp-sose24.atlassian.net/browse/KAN-96", "KAN-96")</f>
        <v>KAN-96</v>
      </c>
      <c r="F301" t="str">
        <f>HYPERLINK("https://swtp-sose24.atlassian.net/browse/KAN-20", "KAN-20")</f>
        <v>KAN-20</v>
      </c>
      <c r="G301" t="s">
        <v>104</v>
      </c>
      <c r="I301" t="s">
        <v>27</v>
      </c>
      <c r="J301" t="s">
        <v>559</v>
      </c>
    </row>
    <row r="302" spans="1:10" x14ac:dyDescent="0.3">
      <c r="A302" t="s">
        <v>842</v>
      </c>
      <c r="B302" t="s">
        <v>568</v>
      </c>
      <c r="C302" t="s">
        <v>590</v>
      </c>
      <c r="D302" s="2">
        <v>0.92</v>
      </c>
      <c r="E302" t="str">
        <f>HYPERLINK("https://swtp-sose24.atlassian.net/browse/KAN-87", "KAN-87")</f>
        <v>KAN-87</v>
      </c>
      <c r="F302" t="str">
        <f>HYPERLINK("https://swtp-sose24.atlassian.net/browse/KAN-46", "KAN-46")</f>
        <v>KAN-46</v>
      </c>
      <c r="G302" t="s">
        <v>591</v>
      </c>
      <c r="H302" t="s">
        <v>592</v>
      </c>
      <c r="I302" t="s">
        <v>55</v>
      </c>
      <c r="J302" t="s">
        <v>559</v>
      </c>
    </row>
    <row r="303" spans="1:10" x14ac:dyDescent="0.3">
      <c r="A303" t="s">
        <v>3</v>
      </c>
      <c r="B303" t="s">
        <v>565</v>
      </c>
      <c r="C303" t="s">
        <v>607</v>
      </c>
      <c r="D303" s="2">
        <v>2.5</v>
      </c>
      <c r="E303" t="str">
        <f>HYPERLINK("https://swtp-sose24.atlassian.net/browse/KAN-124", "KAN-124")</f>
        <v>KAN-124</v>
      </c>
      <c r="F303" t="str">
        <f>HYPERLINK("https://swtp-sose24.atlassian.net/browse/KAN-3", "KAN-3")</f>
        <v>KAN-3</v>
      </c>
      <c r="G303" t="s">
        <v>462</v>
      </c>
      <c r="H303" t="s">
        <v>606</v>
      </c>
      <c r="I303" t="s">
        <v>32</v>
      </c>
      <c r="J303" t="s">
        <v>560</v>
      </c>
    </row>
    <row r="304" spans="1:10" x14ac:dyDescent="0.3">
      <c r="A304" t="s">
        <v>9</v>
      </c>
      <c r="B304" t="s">
        <v>565</v>
      </c>
      <c r="C304" t="s">
        <v>647</v>
      </c>
      <c r="D304" s="2">
        <v>2.0699999999999998</v>
      </c>
      <c r="E304" t="str">
        <f>HYPERLINK("https://swtp-sose24.atlassian.net/browse/KAN-145", "KAN-145")</f>
        <v>KAN-145</v>
      </c>
      <c r="F304" t="str">
        <f>HYPERLINK("https://swtp-sose24.atlassian.net/browse/KAN-144", "KAN-144")</f>
        <v>KAN-144</v>
      </c>
      <c r="G304" t="s">
        <v>648</v>
      </c>
      <c r="I304" t="s">
        <v>32</v>
      </c>
      <c r="J304" t="s">
        <v>626</v>
      </c>
    </row>
    <row r="305" spans="1:10" x14ac:dyDescent="0.3">
      <c r="A305" t="s">
        <v>3</v>
      </c>
      <c r="B305" t="s">
        <v>565</v>
      </c>
      <c r="C305" t="s">
        <v>605</v>
      </c>
      <c r="D305" s="2">
        <v>4</v>
      </c>
      <c r="E305" t="str">
        <f>HYPERLINK("https://swtp-sose24.atlassian.net/browse/KAN-124", "KAN-124")</f>
        <v>KAN-124</v>
      </c>
      <c r="F305" t="str">
        <f>HYPERLINK("https://swtp-sose24.atlassian.net/browse/KAN-3", "KAN-3")</f>
        <v>KAN-3</v>
      </c>
      <c r="G305" t="s">
        <v>462</v>
      </c>
      <c r="H305" t="s">
        <v>606</v>
      </c>
      <c r="I305" t="s">
        <v>32</v>
      </c>
      <c r="J305" t="s">
        <v>560</v>
      </c>
    </row>
    <row r="306" spans="1:10" x14ac:dyDescent="0.3">
      <c r="A306" t="s">
        <v>9</v>
      </c>
      <c r="B306" t="s">
        <v>565</v>
      </c>
      <c r="C306" t="s">
        <v>646</v>
      </c>
      <c r="D306" s="2">
        <v>2.4500000000000002</v>
      </c>
      <c r="E306" t="str">
        <f>HYPERLINK("https://swtp-sose24.atlassian.net/browse/KAN-143", "KAN-143")</f>
        <v>KAN-143</v>
      </c>
      <c r="F306" t="str">
        <f>HYPERLINK("https://swtp-sose24.atlassian.net/browse/KAN-3", "KAN-3")</f>
        <v>KAN-3</v>
      </c>
      <c r="G306" t="s">
        <v>645</v>
      </c>
      <c r="I306" t="s">
        <v>32</v>
      </c>
      <c r="J306" t="s">
        <v>626</v>
      </c>
    </row>
    <row r="307" spans="1:10" x14ac:dyDescent="0.3">
      <c r="A307" t="s">
        <v>9</v>
      </c>
      <c r="B307" t="s">
        <v>565</v>
      </c>
      <c r="C307" t="s">
        <v>644</v>
      </c>
      <c r="D307" s="2">
        <v>1.6</v>
      </c>
      <c r="E307" t="str">
        <f>HYPERLINK("https://swtp-sose24.atlassian.net/browse/KAN-143", "KAN-143")</f>
        <v>KAN-143</v>
      </c>
      <c r="F307" t="str">
        <f>HYPERLINK("https://swtp-sose24.atlassian.net/browse/KAN-3", "KAN-3")</f>
        <v>KAN-3</v>
      </c>
      <c r="G307" t="s">
        <v>645</v>
      </c>
      <c r="I307" t="s">
        <v>32</v>
      </c>
      <c r="J307" t="s">
        <v>626</v>
      </c>
    </row>
    <row r="308" spans="1:10" x14ac:dyDescent="0.3">
      <c r="A308" t="s">
        <v>842</v>
      </c>
      <c r="B308" t="s">
        <v>565</v>
      </c>
      <c r="C308" t="s">
        <v>588</v>
      </c>
      <c r="D308" s="2">
        <v>0.75</v>
      </c>
      <c r="E308" t="str">
        <f>HYPERLINK("https://swtp-sose24.atlassian.net/browse/KAN-9", "KAN-9")</f>
        <v>KAN-9</v>
      </c>
      <c r="F308" t="str">
        <f>HYPERLINK("https://swtp-sose24.atlassian.net/browse/KAN-1", "KAN-1")</f>
        <v>KAN-1</v>
      </c>
      <c r="G308" t="s">
        <v>213</v>
      </c>
      <c r="H308" t="s">
        <v>589</v>
      </c>
      <c r="I308" t="s">
        <v>156</v>
      </c>
      <c r="J308" t="s">
        <v>28</v>
      </c>
    </row>
    <row r="309" spans="1:10" x14ac:dyDescent="0.3">
      <c r="A309" t="s">
        <v>315</v>
      </c>
      <c r="B309" t="s">
        <v>565</v>
      </c>
      <c r="C309" t="s">
        <v>566</v>
      </c>
      <c r="D309" s="2">
        <v>2.2200000000000002</v>
      </c>
      <c r="E309" t="str">
        <f>HYPERLINK("https://swtp-sose24.atlassian.net/browse/KAN-96", "KAN-96")</f>
        <v>KAN-96</v>
      </c>
      <c r="F309" t="str">
        <f>HYPERLINK("https://swtp-sose24.atlassian.net/browse/KAN-20", "KAN-20")</f>
        <v>KAN-20</v>
      </c>
      <c r="G309" t="s">
        <v>104</v>
      </c>
      <c r="H309" t="s">
        <v>567</v>
      </c>
      <c r="I309" t="s">
        <v>27</v>
      </c>
      <c r="J309" t="s">
        <v>559</v>
      </c>
    </row>
    <row r="310" spans="1:10" x14ac:dyDescent="0.3">
      <c r="A310" t="s">
        <v>3</v>
      </c>
      <c r="B310" t="s">
        <v>565</v>
      </c>
      <c r="C310" t="s">
        <v>566</v>
      </c>
      <c r="D310" s="2">
        <v>2.2200000000000002</v>
      </c>
      <c r="E310" t="str">
        <f>HYPERLINK("https://swtp-sose24.atlassian.net/browse/KAN-96", "KAN-96")</f>
        <v>KAN-96</v>
      </c>
      <c r="F310" t="str">
        <f>HYPERLINK("https://swtp-sose24.atlassian.net/browse/KAN-20", "KAN-20")</f>
        <v>KAN-20</v>
      </c>
      <c r="G310" t="s">
        <v>104</v>
      </c>
      <c r="H310" t="s">
        <v>604</v>
      </c>
      <c r="I310" t="s">
        <v>27</v>
      </c>
      <c r="J310" t="s">
        <v>559</v>
      </c>
    </row>
    <row r="311" spans="1:10" x14ac:dyDescent="0.3">
      <c r="A311" t="s">
        <v>842</v>
      </c>
      <c r="B311" t="s">
        <v>565</v>
      </c>
      <c r="C311" t="s">
        <v>585</v>
      </c>
      <c r="D311" s="2">
        <v>1.08</v>
      </c>
      <c r="E311" t="str">
        <f>HYPERLINK("https://swtp-sose24.atlassian.net/browse/KAN-133", "KAN-133")</f>
        <v>KAN-133</v>
      </c>
      <c r="F311" t="str">
        <f>HYPERLINK("https://swtp-sose24.atlassian.net/browse/KAN-96", "KAN-96")</f>
        <v>KAN-96</v>
      </c>
      <c r="G311" t="s">
        <v>586</v>
      </c>
      <c r="H311" t="s">
        <v>587</v>
      </c>
      <c r="I311" t="s">
        <v>27</v>
      </c>
      <c r="J311" t="s">
        <v>559</v>
      </c>
    </row>
    <row r="312" spans="1:10" x14ac:dyDescent="0.3">
      <c r="A312" s="13" t="s">
        <v>321</v>
      </c>
      <c r="B312" s="7"/>
      <c r="C312" s="7"/>
      <c r="D312" s="14"/>
      <c r="E312" s="7"/>
      <c r="F312" s="7"/>
      <c r="G312" s="7"/>
      <c r="H312" s="7"/>
      <c r="I312" s="7"/>
      <c r="J312" s="7"/>
    </row>
    <row r="313" spans="1:10" x14ac:dyDescent="0.3">
      <c r="A313" t="s">
        <v>315</v>
      </c>
      <c r="B313" t="s">
        <v>563</v>
      </c>
      <c r="C313" t="s">
        <v>564</v>
      </c>
      <c r="D313" s="2">
        <v>2.2799999999999998</v>
      </c>
      <c r="E313" t="str">
        <f>HYPERLINK("https://swtp-sose24.atlassian.net/browse/KAN-108", "KAN-108")</f>
        <v>KAN-108</v>
      </c>
      <c r="F313" t="str">
        <f>HYPERLINK("https://swtp-sose24.atlassian.net/browse/KAN-3", "KAN-3")</f>
        <v>KAN-3</v>
      </c>
      <c r="G313" t="s">
        <v>125</v>
      </c>
      <c r="I313" t="s">
        <v>32</v>
      </c>
      <c r="J313" t="s">
        <v>560</v>
      </c>
    </row>
    <row r="314" spans="1:10" x14ac:dyDescent="0.3">
      <c r="A314" t="s">
        <v>9</v>
      </c>
      <c r="B314" t="s">
        <v>563</v>
      </c>
      <c r="C314" t="s">
        <v>643</v>
      </c>
      <c r="D314" s="2">
        <v>1</v>
      </c>
      <c r="E314" t="str">
        <f>HYPERLINK("https://swtp-sose24.atlassian.net/browse/KAN-133", "KAN-133")</f>
        <v>KAN-133</v>
      </c>
      <c r="F314" t="str">
        <f>HYPERLINK("https://swtp-sose24.atlassian.net/browse/KAN-96", "KAN-96")</f>
        <v>KAN-96</v>
      </c>
      <c r="G314" t="s">
        <v>586</v>
      </c>
      <c r="I314" t="s">
        <v>27</v>
      </c>
      <c r="J314" t="s">
        <v>559</v>
      </c>
    </row>
    <row r="315" spans="1:10" x14ac:dyDescent="0.3">
      <c r="A315" t="s">
        <v>9</v>
      </c>
      <c r="B315" t="s">
        <v>563</v>
      </c>
      <c r="C315" t="s">
        <v>641</v>
      </c>
      <c r="D315" s="2">
        <v>1.5</v>
      </c>
      <c r="E315" t="str">
        <f>HYPERLINK("https://swtp-sose24.atlassian.net/browse/KAN-132", "KAN-132")</f>
        <v>KAN-132</v>
      </c>
      <c r="F315" t="str">
        <f>HYPERLINK("https://swtp-sose24.atlassian.net/browse/KAN-127", "KAN-127")</f>
        <v>KAN-127</v>
      </c>
      <c r="G315" t="s">
        <v>642</v>
      </c>
      <c r="I315" t="s">
        <v>55</v>
      </c>
      <c r="J315" t="s">
        <v>50</v>
      </c>
    </row>
    <row r="316" spans="1:10" x14ac:dyDescent="0.3">
      <c r="A316" t="s">
        <v>9</v>
      </c>
      <c r="B316" t="s">
        <v>563</v>
      </c>
      <c r="C316" t="s">
        <v>640</v>
      </c>
      <c r="D316" s="2">
        <v>1.97</v>
      </c>
      <c r="E316" t="str">
        <f>HYPERLINK("https://swtp-sose24.atlassian.net/browse/KAN-129", "KAN-129")</f>
        <v>KAN-129</v>
      </c>
      <c r="F316" t="str">
        <f>HYPERLINK("https://swtp-sose24.atlassian.net/browse/KAN-127", "KAN-127")</f>
        <v>KAN-127</v>
      </c>
      <c r="G316" t="s">
        <v>639</v>
      </c>
      <c r="I316" t="s">
        <v>55</v>
      </c>
      <c r="J316" t="s">
        <v>50</v>
      </c>
    </row>
    <row r="317" spans="1:10" x14ac:dyDescent="0.3">
      <c r="A317" t="s">
        <v>8</v>
      </c>
      <c r="B317" t="s">
        <v>563</v>
      </c>
      <c r="C317" t="s">
        <v>631</v>
      </c>
      <c r="D317" s="2">
        <v>2</v>
      </c>
      <c r="E317" t="str">
        <f>HYPERLINK("https://swtp-sose24.atlassian.net/browse/KAN-131", "KAN-131")</f>
        <v>KAN-131</v>
      </c>
      <c r="F317" t="str">
        <f>HYPERLINK("https://swtp-sose24.atlassian.net/browse/KAN-96", "KAN-96")</f>
        <v>KAN-96</v>
      </c>
      <c r="G317" t="s">
        <v>632</v>
      </c>
      <c r="I317" t="s">
        <v>27</v>
      </c>
      <c r="J317" t="s">
        <v>559</v>
      </c>
    </row>
    <row r="318" spans="1:10" x14ac:dyDescent="0.3">
      <c r="A318" t="s">
        <v>9</v>
      </c>
      <c r="B318" t="s">
        <v>563</v>
      </c>
      <c r="C318" t="s">
        <v>631</v>
      </c>
      <c r="D318" s="2">
        <v>2</v>
      </c>
      <c r="E318" t="str">
        <f>HYPERLINK("https://swtp-sose24.atlassian.net/browse/KAN-131", "KAN-131")</f>
        <v>KAN-131</v>
      </c>
      <c r="F318" t="str">
        <f>HYPERLINK("https://swtp-sose24.atlassian.net/browse/KAN-96", "KAN-96")</f>
        <v>KAN-96</v>
      </c>
      <c r="G318" t="s">
        <v>632</v>
      </c>
      <c r="I318" t="s">
        <v>27</v>
      </c>
      <c r="J318" t="s">
        <v>559</v>
      </c>
    </row>
    <row r="319" spans="1:10" x14ac:dyDescent="0.3">
      <c r="A319" t="s">
        <v>9</v>
      </c>
      <c r="B319" t="s">
        <v>412</v>
      </c>
      <c r="C319" t="s">
        <v>638</v>
      </c>
      <c r="D319" s="2">
        <v>2.0699999999999998</v>
      </c>
      <c r="E319" t="str">
        <f>HYPERLINK("https://swtp-sose24.atlassian.net/browse/KAN-129", "KAN-129")</f>
        <v>KAN-129</v>
      </c>
      <c r="F319" t="str">
        <f>HYPERLINK("https://swtp-sose24.atlassian.net/browse/KAN-127", "KAN-127")</f>
        <v>KAN-127</v>
      </c>
      <c r="G319" t="s">
        <v>639</v>
      </c>
      <c r="I319" t="s">
        <v>55</v>
      </c>
      <c r="J319" t="s">
        <v>50</v>
      </c>
    </row>
    <row r="320" spans="1:10" x14ac:dyDescent="0.3">
      <c r="A320" t="s">
        <v>842</v>
      </c>
      <c r="B320" t="s">
        <v>412</v>
      </c>
      <c r="C320" t="s">
        <v>583</v>
      </c>
      <c r="D320" s="2">
        <v>0.75</v>
      </c>
      <c r="E320" t="str">
        <f>HYPERLINK("https://swtp-sose24.atlassian.net/browse/KAN-120", "KAN-120")</f>
        <v>KAN-120</v>
      </c>
      <c r="F320" t="str">
        <f>HYPERLINK("https://swtp-sose24.atlassian.net/browse/KAN-48", "KAN-48")</f>
        <v>KAN-48</v>
      </c>
      <c r="G320" t="s">
        <v>584</v>
      </c>
      <c r="I320" t="s">
        <v>156</v>
      </c>
      <c r="J320" t="s">
        <v>559</v>
      </c>
    </row>
    <row r="321" spans="1:10" x14ac:dyDescent="0.3">
      <c r="A321" t="s">
        <v>9</v>
      </c>
      <c r="B321" t="s">
        <v>412</v>
      </c>
      <c r="C321" t="s">
        <v>532</v>
      </c>
      <c r="D321" s="2">
        <v>1.08</v>
      </c>
      <c r="E321" t="str">
        <f>HYPERLINK("https://swtp-sose24.atlassian.net/browse/KAN-128", "KAN-128")</f>
        <v>KAN-128</v>
      </c>
      <c r="F321" t="str">
        <f>HYPERLINK("https://swtp-sose24.atlassian.net/browse/KAN-127", "KAN-127")</f>
        <v>KAN-127</v>
      </c>
      <c r="G321" t="s">
        <v>533</v>
      </c>
      <c r="I321" t="s">
        <v>55</v>
      </c>
      <c r="J321" t="s">
        <v>50</v>
      </c>
    </row>
    <row r="322" spans="1:10" x14ac:dyDescent="0.3">
      <c r="A322" t="s">
        <v>315</v>
      </c>
      <c r="B322" t="s">
        <v>412</v>
      </c>
      <c r="C322" t="s">
        <v>561</v>
      </c>
      <c r="D322" s="2">
        <v>2.68</v>
      </c>
      <c r="E322" t="str">
        <f>HYPERLINK("https://swtp-sose24.atlassian.net/browse/KAN-108", "KAN-108")</f>
        <v>KAN-108</v>
      </c>
      <c r="F322" t="str">
        <f>HYPERLINK("https://swtp-sose24.atlassian.net/browse/KAN-3", "KAN-3")</f>
        <v>KAN-3</v>
      </c>
      <c r="G322" t="s">
        <v>125</v>
      </c>
      <c r="H322" t="s">
        <v>562</v>
      </c>
      <c r="I322" t="s">
        <v>32</v>
      </c>
      <c r="J322" t="s">
        <v>560</v>
      </c>
    </row>
    <row r="323" spans="1:10" x14ac:dyDescent="0.3">
      <c r="A323" t="s">
        <v>4</v>
      </c>
      <c r="B323" t="s">
        <v>412</v>
      </c>
      <c r="C323" t="s">
        <v>496</v>
      </c>
      <c r="D323" s="2">
        <v>1.1299999999999999</v>
      </c>
      <c r="E323" t="str">
        <f>HYPERLINK("https://swtp-sose24.atlassian.net/browse/KAN-126", "KAN-126")</f>
        <v>KAN-126</v>
      </c>
      <c r="F323" t="str">
        <f>HYPERLINK("https://swtp-sose24.atlassian.net/browse/KAN-12", "KAN-12")</f>
        <v>KAN-12</v>
      </c>
      <c r="G323" t="s">
        <v>494</v>
      </c>
      <c r="H323" t="s">
        <v>497</v>
      </c>
      <c r="I323" t="s">
        <v>37</v>
      </c>
      <c r="J323" t="s">
        <v>560</v>
      </c>
    </row>
    <row r="324" spans="1:10" x14ac:dyDescent="0.3">
      <c r="A324" t="s">
        <v>842</v>
      </c>
      <c r="B324" t="s">
        <v>412</v>
      </c>
      <c r="C324" t="s">
        <v>441</v>
      </c>
      <c r="D324" s="2">
        <v>1.97</v>
      </c>
      <c r="E324" t="str">
        <f>HYPERLINK("https://swtp-sose24.atlassian.net/browse/KAN-93", "KAN-93")</f>
        <v>KAN-93</v>
      </c>
      <c r="F324" t="str">
        <f>HYPERLINK("https://swtp-sose24.atlassian.net/browse/KAN-12", "KAN-12")</f>
        <v>KAN-12</v>
      </c>
      <c r="G324" t="s">
        <v>415</v>
      </c>
      <c r="H324" t="s">
        <v>442</v>
      </c>
      <c r="I324" t="s">
        <v>37</v>
      </c>
      <c r="J324" t="s">
        <v>560</v>
      </c>
    </row>
    <row r="325" spans="1:10" x14ac:dyDescent="0.3">
      <c r="A325" t="s">
        <v>842</v>
      </c>
      <c r="B325" t="s">
        <v>412</v>
      </c>
      <c r="C325" t="s">
        <v>439</v>
      </c>
      <c r="D325" s="2">
        <v>0.57999999999999996</v>
      </c>
      <c r="E325" t="str">
        <f>HYPERLINK("https://swtp-sose24.atlassian.net/browse/KAN-93", "KAN-93")</f>
        <v>KAN-93</v>
      </c>
      <c r="F325" t="str">
        <f>HYPERLINK("https://swtp-sose24.atlassian.net/browse/KAN-12", "KAN-12")</f>
        <v>KAN-12</v>
      </c>
      <c r="G325" t="s">
        <v>415</v>
      </c>
      <c r="H325" t="s">
        <v>440</v>
      </c>
      <c r="I325" t="s">
        <v>37</v>
      </c>
      <c r="J325" t="s">
        <v>560</v>
      </c>
    </row>
    <row r="326" spans="1:10" x14ac:dyDescent="0.3">
      <c r="A326" t="s">
        <v>315</v>
      </c>
      <c r="B326" t="s">
        <v>412</v>
      </c>
      <c r="C326" t="s">
        <v>413</v>
      </c>
      <c r="D326" s="2">
        <v>2.85</v>
      </c>
      <c r="E326" t="str">
        <f>HYPERLINK("https://swtp-sose24.atlassian.net/browse/KAN-108", "KAN-108")</f>
        <v>KAN-108</v>
      </c>
      <c r="F326" t="str">
        <f>HYPERLINK("https://swtp-sose24.atlassian.net/browse/KAN-3", "KAN-3")</f>
        <v>KAN-3</v>
      </c>
      <c r="G326" t="s">
        <v>125</v>
      </c>
      <c r="H326" t="s">
        <v>414</v>
      </c>
      <c r="I326" t="s">
        <v>32</v>
      </c>
      <c r="J326" t="s">
        <v>560</v>
      </c>
    </row>
    <row r="327" spans="1:10" s="7" customFormat="1" x14ac:dyDescent="0.3">
      <c r="A327" t="s">
        <v>9</v>
      </c>
      <c r="B327" t="s">
        <v>412</v>
      </c>
      <c r="C327" t="s">
        <v>531</v>
      </c>
      <c r="D327" s="2">
        <v>3</v>
      </c>
      <c r="E327" t="str">
        <f>HYPERLINK("https://swtp-sose24.atlassian.net/browse/KAN-5", "KAN-5")</f>
        <v>KAN-5</v>
      </c>
      <c r="F327" t="str">
        <f>HYPERLINK("https://swtp-sose24.atlassian.net/browse/KAN-46", "KAN-46")</f>
        <v>KAN-46</v>
      </c>
      <c r="G327" t="s">
        <v>285</v>
      </c>
      <c r="H327"/>
      <c r="I327" t="s">
        <v>55</v>
      </c>
      <c r="J327" t="s">
        <v>559</v>
      </c>
    </row>
    <row r="328" spans="1:10" x14ac:dyDescent="0.3">
      <c r="A328" t="s">
        <v>842</v>
      </c>
      <c r="B328" t="s">
        <v>412</v>
      </c>
      <c r="C328" t="s">
        <v>437</v>
      </c>
      <c r="D328" s="2">
        <v>2.4</v>
      </c>
      <c r="E328" t="str">
        <f>HYPERLINK("https://swtp-sose24.atlassian.net/browse/KAN-93", "KAN-93")</f>
        <v>KAN-93</v>
      </c>
      <c r="F328" t="str">
        <f>HYPERLINK("https://swtp-sose24.atlassian.net/browse/KAN-12", "KAN-12")</f>
        <v>KAN-12</v>
      </c>
      <c r="G328" t="s">
        <v>415</v>
      </c>
      <c r="H328" t="s">
        <v>438</v>
      </c>
      <c r="I328" t="s">
        <v>37</v>
      </c>
      <c r="J328" t="s">
        <v>560</v>
      </c>
    </row>
    <row r="329" spans="1:10" x14ac:dyDescent="0.3">
      <c r="A329" t="s">
        <v>8</v>
      </c>
      <c r="B329" t="s">
        <v>407</v>
      </c>
      <c r="C329" t="s">
        <v>527</v>
      </c>
      <c r="D329" s="2">
        <v>0.75</v>
      </c>
      <c r="E329" t="str">
        <f>HYPERLINK("https://swtp-sose24.atlassian.net/browse/KAN-12", "KAN-12")</f>
        <v>KAN-12</v>
      </c>
      <c r="F329" t="str">
        <f>HYPERLINK("https://swtp-sose24.atlassian.net/browse/KAN-26", "KAN-26")</f>
        <v>KAN-26</v>
      </c>
      <c r="G329" t="s">
        <v>528</v>
      </c>
      <c r="H329" t="s">
        <v>529</v>
      </c>
      <c r="I329" t="s">
        <v>37</v>
      </c>
      <c r="J329" t="s">
        <v>560</v>
      </c>
    </row>
    <row r="330" spans="1:10" x14ac:dyDescent="0.3">
      <c r="A330" t="s">
        <v>8</v>
      </c>
      <c r="B330" t="s">
        <v>407</v>
      </c>
      <c r="C330" t="s">
        <v>525</v>
      </c>
      <c r="D330" s="2">
        <v>3</v>
      </c>
      <c r="E330" t="str">
        <f>HYPERLINK("https://swtp-sose24.atlassian.net/browse/KAN-88", "KAN-88")</f>
        <v>KAN-88</v>
      </c>
      <c r="F330" t="str">
        <f>HYPERLINK("https://swtp-sose24.atlassian.net/browse/KAN-46", "KAN-46")</f>
        <v>KAN-46</v>
      </c>
      <c r="G330" t="s">
        <v>208</v>
      </c>
      <c r="H330" t="s">
        <v>526</v>
      </c>
      <c r="I330" t="s">
        <v>55</v>
      </c>
      <c r="J330" t="s">
        <v>559</v>
      </c>
    </row>
    <row r="331" spans="1:10" x14ac:dyDescent="0.3">
      <c r="A331" t="s">
        <v>842</v>
      </c>
      <c r="B331" t="s">
        <v>407</v>
      </c>
      <c r="C331" t="s">
        <v>436</v>
      </c>
      <c r="D331" s="2">
        <v>0.4</v>
      </c>
      <c r="E331" t="str">
        <f>HYPERLINK("https://swtp-sose24.atlassian.net/browse/KAN-93", "KAN-93")</f>
        <v>KAN-93</v>
      </c>
      <c r="F331" t="str">
        <f>HYPERLINK("https://swtp-sose24.atlassian.net/browse/KAN-12", "KAN-12")</f>
        <v>KAN-12</v>
      </c>
      <c r="G331" t="s">
        <v>415</v>
      </c>
      <c r="I331" t="s">
        <v>37</v>
      </c>
      <c r="J331" t="s">
        <v>560</v>
      </c>
    </row>
    <row r="332" spans="1:10" x14ac:dyDescent="0.3">
      <c r="A332" t="s">
        <v>842</v>
      </c>
      <c r="B332" t="s">
        <v>407</v>
      </c>
      <c r="C332" t="s">
        <v>434</v>
      </c>
      <c r="D332" s="2">
        <v>1.05</v>
      </c>
      <c r="E332" t="str">
        <f>HYPERLINK("https://swtp-sose24.atlassian.net/browse/KAN-94", "KAN-94")</f>
        <v>KAN-94</v>
      </c>
      <c r="F332" t="str">
        <f>HYPERLINK("https://swtp-sose24.atlassian.net/browse/KAN-12", "KAN-12")</f>
        <v>KAN-12</v>
      </c>
      <c r="G332" t="s">
        <v>189</v>
      </c>
      <c r="H332" t="s">
        <v>435</v>
      </c>
      <c r="I332" t="s">
        <v>37</v>
      </c>
      <c r="J332" t="s">
        <v>560</v>
      </c>
    </row>
    <row r="333" spans="1:10" x14ac:dyDescent="0.3">
      <c r="A333" t="s">
        <v>315</v>
      </c>
      <c r="B333" t="s">
        <v>407</v>
      </c>
      <c r="C333" t="s">
        <v>410</v>
      </c>
      <c r="D333" s="2">
        <v>1.58</v>
      </c>
      <c r="E333" t="str">
        <f>HYPERLINK("https://swtp-sose24.atlassian.net/browse/KAN-125", "KAN-125")</f>
        <v>KAN-125</v>
      </c>
      <c r="F333" t="str">
        <f>HYPERLINK("https://swtp-sose24.atlassian.net/browse/KAN-108", "KAN-108")</f>
        <v>KAN-108</v>
      </c>
      <c r="G333" t="s">
        <v>411</v>
      </c>
      <c r="I333" t="s">
        <v>32</v>
      </c>
      <c r="J333" t="s">
        <v>560</v>
      </c>
    </row>
    <row r="334" spans="1:10" x14ac:dyDescent="0.3">
      <c r="A334" t="s">
        <v>8</v>
      </c>
      <c r="B334" t="s">
        <v>407</v>
      </c>
      <c r="C334" t="s">
        <v>630</v>
      </c>
      <c r="D334" s="2">
        <v>1.97</v>
      </c>
      <c r="E334" t="str">
        <f>HYPERLINK("https://swtp-sose24.atlassian.net/browse/KAN-102", "KAN-102")</f>
        <v>KAN-102</v>
      </c>
      <c r="F334" t="str">
        <f>HYPERLINK("https://swtp-sose24.atlassian.net/browse/KAN-21", "KAN-21")</f>
        <v>KAN-21</v>
      </c>
      <c r="G334" t="s">
        <v>409</v>
      </c>
      <c r="I334" t="s">
        <v>27</v>
      </c>
      <c r="J334" t="s">
        <v>559</v>
      </c>
    </row>
    <row r="335" spans="1:10" x14ac:dyDescent="0.3">
      <c r="A335" t="s">
        <v>315</v>
      </c>
      <c r="B335" t="s">
        <v>407</v>
      </c>
      <c r="C335" t="s">
        <v>408</v>
      </c>
      <c r="D335" s="2">
        <v>1.87</v>
      </c>
      <c r="E335" t="str">
        <f>HYPERLINK("https://swtp-sose24.atlassian.net/browse/KAN-102", "KAN-102")</f>
        <v>KAN-102</v>
      </c>
      <c r="F335" t="str">
        <f>HYPERLINK("https://swtp-sose24.atlassian.net/browse/KAN-21", "KAN-21")</f>
        <v>KAN-21</v>
      </c>
      <c r="G335" t="s">
        <v>409</v>
      </c>
      <c r="I335" t="s">
        <v>27</v>
      </c>
      <c r="J335" t="s">
        <v>559</v>
      </c>
    </row>
    <row r="336" spans="1:10" x14ac:dyDescent="0.3">
      <c r="A336" t="s">
        <v>842</v>
      </c>
      <c r="B336" t="s">
        <v>407</v>
      </c>
      <c r="C336" t="s">
        <v>408</v>
      </c>
      <c r="D336" s="2">
        <v>1.92</v>
      </c>
      <c r="E336" t="str">
        <f>HYPERLINK("https://swtp-sose24.atlassian.net/browse/KAN-102", "KAN-102")</f>
        <v>KAN-102</v>
      </c>
      <c r="F336" t="str">
        <f>HYPERLINK("https://swtp-sose24.atlassian.net/browse/KAN-21", "KAN-21")</f>
        <v>KAN-21</v>
      </c>
      <c r="G336" t="s">
        <v>409</v>
      </c>
      <c r="H336" t="s">
        <v>433</v>
      </c>
      <c r="I336" t="s">
        <v>27</v>
      </c>
      <c r="J336" t="s">
        <v>559</v>
      </c>
    </row>
    <row r="337" spans="1:10" x14ac:dyDescent="0.3">
      <c r="A337" t="s">
        <v>3</v>
      </c>
      <c r="B337" t="s">
        <v>407</v>
      </c>
      <c r="C337" t="s">
        <v>408</v>
      </c>
      <c r="D337" s="2">
        <v>1.83</v>
      </c>
      <c r="E337" t="str">
        <f>HYPERLINK("https://swtp-sose24.atlassian.net/browse/KAN-102", "KAN-102")</f>
        <v>KAN-102</v>
      </c>
      <c r="F337" t="str">
        <f>HYPERLINK("https://swtp-sose24.atlassian.net/browse/KAN-21", "KAN-21")</f>
        <v>KAN-21</v>
      </c>
      <c r="G337" t="s">
        <v>409</v>
      </c>
      <c r="H337" t="s">
        <v>484</v>
      </c>
      <c r="I337" t="s">
        <v>27</v>
      </c>
      <c r="J337" t="s">
        <v>559</v>
      </c>
    </row>
    <row r="338" spans="1:10" x14ac:dyDescent="0.3">
      <c r="A338" t="s">
        <v>4</v>
      </c>
      <c r="B338" t="s">
        <v>407</v>
      </c>
      <c r="C338" t="s">
        <v>408</v>
      </c>
      <c r="D338" s="2">
        <v>1.87</v>
      </c>
      <c r="E338" t="str">
        <f>HYPERLINK("https://swtp-sose24.atlassian.net/browse/KAN-102", "KAN-102")</f>
        <v>KAN-102</v>
      </c>
      <c r="F338" t="str">
        <f>HYPERLINK("https://swtp-sose24.atlassian.net/browse/KAN-21", "KAN-21")</f>
        <v>KAN-21</v>
      </c>
      <c r="G338" t="s">
        <v>409</v>
      </c>
      <c r="I338" t="s">
        <v>27</v>
      </c>
      <c r="J338" t="s">
        <v>559</v>
      </c>
    </row>
    <row r="339" spans="1:10" x14ac:dyDescent="0.3">
      <c r="A339" t="s">
        <v>5</v>
      </c>
      <c r="B339" t="s">
        <v>407</v>
      </c>
      <c r="C339" t="s">
        <v>408</v>
      </c>
      <c r="D339" s="2">
        <v>1.83</v>
      </c>
      <c r="E339" t="str">
        <f>HYPERLINK("https://swtp-sose24.atlassian.net/browse/KAN-102", "KAN-102")</f>
        <v>KAN-102</v>
      </c>
      <c r="F339" t="str">
        <f>HYPERLINK("https://swtp-sose24.atlassian.net/browse/KAN-21", "KAN-21")</f>
        <v>KAN-21</v>
      </c>
      <c r="G339" t="s">
        <v>409</v>
      </c>
      <c r="I339" t="s">
        <v>27</v>
      </c>
      <c r="J339" t="s">
        <v>559</v>
      </c>
    </row>
    <row r="340" spans="1:10" x14ac:dyDescent="0.3">
      <c r="A340" t="s">
        <v>9</v>
      </c>
      <c r="B340" t="s">
        <v>407</v>
      </c>
      <c r="C340" t="s">
        <v>530</v>
      </c>
      <c r="D340" s="2">
        <v>1.87</v>
      </c>
      <c r="E340" t="str">
        <f>HYPERLINK("https://swtp-sose24.atlassian.net/browse/KAN-102", "KAN-102")</f>
        <v>KAN-102</v>
      </c>
      <c r="F340" t="str">
        <f>HYPERLINK("https://swtp-sose24.atlassian.net/browse/KAN-21", "KAN-21")</f>
        <v>KAN-21</v>
      </c>
      <c r="G340" t="s">
        <v>409</v>
      </c>
      <c r="I340" t="s">
        <v>27</v>
      </c>
      <c r="J340" t="s">
        <v>559</v>
      </c>
    </row>
    <row r="341" spans="1:10" x14ac:dyDescent="0.3">
      <c r="A341" t="s">
        <v>842</v>
      </c>
      <c r="B341" t="s">
        <v>426</v>
      </c>
      <c r="C341" t="s">
        <v>431</v>
      </c>
      <c r="D341" s="2">
        <v>1.63</v>
      </c>
      <c r="E341" t="str">
        <f>HYPERLINK("https://swtp-sose24.atlassian.net/browse/KAN-93", "KAN-93")</f>
        <v>KAN-93</v>
      </c>
      <c r="F341" t="str">
        <f>HYPERLINK("https://swtp-sose24.atlassian.net/browse/KAN-12", "KAN-12")</f>
        <v>KAN-12</v>
      </c>
      <c r="G341" t="s">
        <v>415</v>
      </c>
      <c r="H341" t="s">
        <v>432</v>
      </c>
      <c r="I341" t="s">
        <v>37</v>
      </c>
      <c r="J341" t="s">
        <v>560</v>
      </c>
    </row>
    <row r="342" spans="1:10" x14ac:dyDescent="0.3">
      <c r="A342" t="s">
        <v>5</v>
      </c>
      <c r="B342" t="s">
        <v>426</v>
      </c>
      <c r="C342" t="s">
        <v>507</v>
      </c>
      <c r="D342" s="2">
        <v>1</v>
      </c>
      <c r="E342" t="str">
        <f>HYPERLINK("https://swtp-sose24.atlassian.net/browse/KAN-123", "KAN-123")</f>
        <v>KAN-123</v>
      </c>
      <c r="F342" t="str">
        <f>HYPERLINK("https://swtp-sose24.atlassian.net/browse/KAN-3", "KAN-3")</f>
        <v>KAN-3</v>
      </c>
      <c r="G342" t="s">
        <v>446</v>
      </c>
      <c r="H342" t="s">
        <v>508</v>
      </c>
      <c r="I342" t="s">
        <v>32</v>
      </c>
      <c r="J342" t="s">
        <v>560</v>
      </c>
    </row>
    <row r="343" spans="1:10" x14ac:dyDescent="0.3">
      <c r="A343" t="s">
        <v>842</v>
      </c>
      <c r="B343" t="s">
        <v>426</v>
      </c>
      <c r="C343" t="s">
        <v>430</v>
      </c>
      <c r="D343" s="2">
        <v>0.62</v>
      </c>
      <c r="E343" t="str">
        <f>HYPERLINK("https://swtp-sose24.atlassian.net/browse/KAN-93", "KAN-93")</f>
        <v>KAN-93</v>
      </c>
      <c r="F343" t="str">
        <f>HYPERLINK("https://swtp-sose24.atlassian.net/browse/KAN-12", "KAN-12")</f>
        <v>KAN-12</v>
      </c>
      <c r="G343" t="s">
        <v>415</v>
      </c>
      <c r="I343" t="s">
        <v>37</v>
      </c>
      <c r="J343" t="s">
        <v>560</v>
      </c>
    </row>
    <row r="344" spans="1:10" x14ac:dyDescent="0.3">
      <c r="A344" t="s">
        <v>842</v>
      </c>
      <c r="B344" t="s">
        <v>426</v>
      </c>
      <c r="C344" t="s">
        <v>428</v>
      </c>
      <c r="D344" s="2">
        <v>0.68</v>
      </c>
      <c r="E344" t="str">
        <f>HYPERLINK("https://swtp-sose24.atlassian.net/browse/KAN-94", "KAN-94")</f>
        <v>KAN-94</v>
      </c>
      <c r="F344" t="str">
        <f>HYPERLINK("https://swtp-sose24.atlassian.net/browse/KAN-12", "KAN-12")</f>
        <v>KAN-12</v>
      </c>
      <c r="G344" t="s">
        <v>189</v>
      </c>
      <c r="H344" t="s">
        <v>429</v>
      </c>
      <c r="I344" t="s">
        <v>37</v>
      </c>
      <c r="J344" t="s">
        <v>560</v>
      </c>
    </row>
    <row r="345" spans="1:10" x14ac:dyDescent="0.3">
      <c r="A345" t="s">
        <v>8</v>
      </c>
      <c r="B345" t="s">
        <v>426</v>
      </c>
      <c r="C345" t="s">
        <v>523</v>
      </c>
      <c r="D345" s="2">
        <v>2.62</v>
      </c>
      <c r="E345" t="str">
        <f>HYPERLINK("https://swtp-sose24.atlassian.net/browse/KAN-5", "KAN-5")</f>
        <v>KAN-5</v>
      </c>
      <c r="F345" t="str">
        <f>HYPERLINK("https://swtp-sose24.atlassian.net/browse/KAN-46", "KAN-46")</f>
        <v>KAN-46</v>
      </c>
      <c r="G345" t="s">
        <v>285</v>
      </c>
      <c r="H345" t="s">
        <v>524</v>
      </c>
      <c r="I345" t="s">
        <v>55</v>
      </c>
      <c r="J345" t="s">
        <v>559</v>
      </c>
    </row>
    <row r="346" spans="1:10" x14ac:dyDescent="0.3">
      <c r="A346" t="s">
        <v>4</v>
      </c>
      <c r="B346" t="s">
        <v>426</v>
      </c>
      <c r="C346" t="s">
        <v>493</v>
      </c>
      <c r="D346" s="2">
        <v>0.7</v>
      </c>
      <c r="E346" t="str">
        <f>HYPERLINK("https://swtp-sose24.atlassian.net/browse/KAN-126", "KAN-126")</f>
        <v>KAN-126</v>
      </c>
      <c r="F346" t="str">
        <f>HYPERLINK("https://swtp-sose24.atlassian.net/browse/KAN-12", "KAN-12")</f>
        <v>KAN-12</v>
      </c>
      <c r="G346" t="s">
        <v>494</v>
      </c>
      <c r="H346" t="s">
        <v>495</v>
      </c>
      <c r="I346" t="s">
        <v>37</v>
      </c>
      <c r="J346" t="s">
        <v>560</v>
      </c>
    </row>
    <row r="347" spans="1:10" x14ac:dyDescent="0.3">
      <c r="A347" t="s">
        <v>8</v>
      </c>
      <c r="B347" t="s">
        <v>426</v>
      </c>
      <c r="C347" t="s">
        <v>521</v>
      </c>
      <c r="D347" s="2">
        <v>2</v>
      </c>
      <c r="E347" t="str">
        <f>HYPERLINK("https://swtp-sose24.atlassian.net/browse/KAN-5", "KAN-5")</f>
        <v>KAN-5</v>
      </c>
      <c r="F347" t="str">
        <f>HYPERLINK("https://swtp-sose24.atlassian.net/browse/KAN-46", "KAN-46")</f>
        <v>KAN-46</v>
      </c>
      <c r="G347" t="s">
        <v>285</v>
      </c>
      <c r="H347" t="s">
        <v>522</v>
      </c>
      <c r="I347" t="s">
        <v>55</v>
      </c>
      <c r="J347" t="s">
        <v>559</v>
      </c>
    </row>
    <row r="348" spans="1:10" x14ac:dyDescent="0.3">
      <c r="A348" t="s">
        <v>842</v>
      </c>
      <c r="B348" t="s">
        <v>426</v>
      </c>
      <c r="C348" t="s">
        <v>427</v>
      </c>
      <c r="D348" s="2">
        <v>0.33</v>
      </c>
      <c r="E348" t="str">
        <f>HYPERLINK("https://swtp-sose24.atlassian.net/browse/KAN-108", "KAN-108")</f>
        <v>KAN-108</v>
      </c>
      <c r="F348" t="str">
        <f>HYPERLINK("https://swtp-sose24.atlassian.net/browse/KAN-3", "KAN-3")</f>
        <v>KAN-3</v>
      </c>
      <c r="G348" t="s">
        <v>125</v>
      </c>
      <c r="I348" t="s">
        <v>32</v>
      </c>
      <c r="J348" t="s">
        <v>560</v>
      </c>
    </row>
    <row r="349" spans="1:10" x14ac:dyDescent="0.3">
      <c r="A349" t="s">
        <v>3</v>
      </c>
      <c r="B349" t="s">
        <v>402</v>
      </c>
      <c r="C349" t="s">
        <v>482</v>
      </c>
      <c r="D349" s="2">
        <v>1.5</v>
      </c>
      <c r="E349" t="str">
        <f>HYPERLINK("https://swtp-sose24.atlassian.net/browse/KAN-124", "KAN-124")</f>
        <v>KAN-124</v>
      </c>
      <c r="F349" t="str">
        <f>HYPERLINK("https://swtp-sose24.atlassian.net/browse/KAN-3", "KAN-3")</f>
        <v>KAN-3</v>
      </c>
      <c r="G349" t="s">
        <v>462</v>
      </c>
      <c r="H349" t="s">
        <v>483</v>
      </c>
      <c r="I349" t="s">
        <v>32</v>
      </c>
      <c r="J349" t="s">
        <v>560</v>
      </c>
    </row>
    <row r="350" spans="1:10" x14ac:dyDescent="0.3">
      <c r="A350" t="s">
        <v>3</v>
      </c>
      <c r="B350" t="s">
        <v>402</v>
      </c>
      <c r="C350" t="s">
        <v>481</v>
      </c>
      <c r="D350" s="2">
        <v>2</v>
      </c>
      <c r="E350" t="str">
        <f>HYPERLINK("https://swtp-sose24.atlassian.net/browse/KAN-124", "KAN-124")</f>
        <v>KAN-124</v>
      </c>
      <c r="F350" t="str">
        <f>HYPERLINK("https://swtp-sose24.atlassian.net/browse/KAN-3", "KAN-3")</f>
        <v>KAN-3</v>
      </c>
      <c r="G350" t="s">
        <v>462</v>
      </c>
      <c r="H350" t="s">
        <v>603</v>
      </c>
      <c r="I350" t="s">
        <v>32</v>
      </c>
      <c r="J350" t="s">
        <v>560</v>
      </c>
    </row>
    <row r="351" spans="1:10" x14ac:dyDescent="0.3">
      <c r="A351" t="s">
        <v>3</v>
      </c>
      <c r="B351" t="s">
        <v>402</v>
      </c>
      <c r="C351" t="s">
        <v>479</v>
      </c>
      <c r="D351" s="2">
        <v>0.75</v>
      </c>
      <c r="E351" t="str">
        <f>HYPERLINK("https://swtp-sose24.atlassian.net/browse/KAN-124", "KAN-124")</f>
        <v>KAN-124</v>
      </c>
      <c r="F351" t="str">
        <f>HYPERLINK("https://swtp-sose24.atlassian.net/browse/KAN-3", "KAN-3")</f>
        <v>KAN-3</v>
      </c>
      <c r="G351" t="s">
        <v>462</v>
      </c>
      <c r="H351" t="s">
        <v>480</v>
      </c>
      <c r="I351" t="s">
        <v>32</v>
      </c>
      <c r="J351" t="s">
        <v>560</v>
      </c>
    </row>
    <row r="352" spans="1:10" x14ac:dyDescent="0.3">
      <c r="A352" t="s">
        <v>315</v>
      </c>
      <c r="B352" t="s">
        <v>402</v>
      </c>
      <c r="C352" t="s">
        <v>404</v>
      </c>
      <c r="D352" s="2">
        <v>2.4</v>
      </c>
      <c r="E352" t="str">
        <f>HYPERLINK("https://swtp-sose24.atlassian.net/browse/KAN-108", "KAN-108")</f>
        <v>KAN-108</v>
      </c>
      <c r="F352" t="str">
        <f>HYPERLINK("https://swtp-sose24.atlassian.net/browse/KAN-3", "KAN-3")</f>
        <v>KAN-3</v>
      </c>
      <c r="G352" t="s">
        <v>125</v>
      </c>
      <c r="H352" t="s">
        <v>405</v>
      </c>
      <c r="I352" t="s">
        <v>32</v>
      </c>
      <c r="J352" t="s">
        <v>560</v>
      </c>
    </row>
    <row r="353" spans="1:10" x14ac:dyDescent="0.3">
      <c r="A353" t="s">
        <v>315</v>
      </c>
      <c r="B353" t="s">
        <v>402</v>
      </c>
      <c r="C353" t="s">
        <v>404</v>
      </c>
      <c r="D353" s="2">
        <v>4</v>
      </c>
      <c r="E353" t="str">
        <f>HYPERLINK("https://swtp-sose24.atlassian.net/browse/KAN-108", "KAN-108")</f>
        <v>KAN-108</v>
      </c>
      <c r="F353" t="str">
        <f>HYPERLINK("https://swtp-sose24.atlassian.net/browse/KAN-3", "KAN-3")</f>
        <v>KAN-3</v>
      </c>
      <c r="G353" t="s">
        <v>125</v>
      </c>
      <c r="H353" t="s">
        <v>406</v>
      </c>
      <c r="I353" t="s">
        <v>32</v>
      </c>
      <c r="J353" t="s">
        <v>560</v>
      </c>
    </row>
    <row r="354" spans="1:10" x14ac:dyDescent="0.3">
      <c r="A354" t="s">
        <v>4</v>
      </c>
      <c r="B354" t="s">
        <v>402</v>
      </c>
      <c r="C354" t="s">
        <v>492</v>
      </c>
      <c r="D354" s="2">
        <v>4</v>
      </c>
      <c r="E354" t="str">
        <f>HYPERLINK("https://swtp-sose24.atlassian.net/browse/KAN-23", "KAN-23")</f>
        <v>KAN-23</v>
      </c>
      <c r="F354" t="str">
        <f>HYPERLINK("https://swtp-sose24.atlassian.net/browse/KAN-3", "KAN-3")</f>
        <v>KAN-3</v>
      </c>
      <c r="G354" t="s">
        <v>259</v>
      </c>
      <c r="I354" t="s">
        <v>32</v>
      </c>
      <c r="J354" t="s">
        <v>50</v>
      </c>
    </row>
    <row r="355" spans="1:10" x14ac:dyDescent="0.3">
      <c r="A355" t="s">
        <v>315</v>
      </c>
      <c r="B355" t="s">
        <v>402</v>
      </c>
      <c r="C355" t="s">
        <v>403</v>
      </c>
      <c r="D355" s="2">
        <v>0.56999999999999995</v>
      </c>
      <c r="E355" t="str">
        <f>HYPERLINK("https://swtp-sose24.atlassian.net/browse/KAN-108", "KAN-108")</f>
        <v>KAN-108</v>
      </c>
      <c r="F355" t="str">
        <f>HYPERLINK("https://swtp-sose24.atlassian.net/browse/KAN-3", "KAN-3")</f>
        <v>KAN-3</v>
      </c>
      <c r="G355" t="s">
        <v>125</v>
      </c>
      <c r="I355" t="s">
        <v>32</v>
      </c>
      <c r="J355" t="s">
        <v>560</v>
      </c>
    </row>
    <row r="356" spans="1:10" x14ac:dyDescent="0.3">
      <c r="A356" t="s">
        <v>3</v>
      </c>
      <c r="B356" t="s">
        <v>395</v>
      </c>
      <c r="C356" t="s">
        <v>754</v>
      </c>
      <c r="D356" s="2">
        <v>2.67</v>
      </c>
      <c r="E356" t="str">
        <f>HYPERLINK("https://swtp-sose24.atlassian.net/browse/KAN-124", "KAN-124")</f>
        <v>KAN-124</v>
      </c>
      <c r="F356" t="str">
        <f>HYPERLINK("https://swtp-sose24.atlassian.net/browse/KAN-3", "KAN-3")</f>
        <v>KAN-3</v>
      </c>
      <c r="G356" t="s">
        <v>462</v>
      </c>
      <c r="H356" t="s">
        <v>478</v>
      </c>
      <c r="I356" t="s">
        <v>32</v>
      </c>
      <c r="J356" t="s">
        <v>560</v>
      </c>
    </row>
    <row r="357" spans="1:10" x14ac:dyDescent="0.3">
      <c r="A357" t="s">
        <v>3</v>
      </c>
      <c r="B357" t="s">
        <v>395</v>
      </c>
      <c r="C357" t="s">
        <v>476</v>
      </c>
      <c r="D357" s="2">
        <v>0.5</v>
      </c>
      <c r="E357" t="str">
        <f>HYPERLINK("https://swtp-sose24.atlassian.net/browse/KAN-125", "KAN-125")</f>
        <v>KAN-125</v>
      </c>
      <c r="F357" t="str">
        <f>HYPERLINK("https://swtp-sose24.atlassian.net/browse/KAN-108", "KAN-108")</f>
        <v>KAN-108</v>
      </c>
      <c r="G357" t="s">
        <v>411</v>
      </c>
      <c r="H357" t="s">
        <v>477</v>
      </c>
      <c r="I357" t="s">
        <v>32</v>
      </c>
      <c r="J357" t="s">
        <v>560</v>
      </c>
    </row>
    <row r="358" spans="1:10" x14ac:dyDescent="0.3">
      <c r="A358" t="s">
        <v>3</v>
      </c>
      <c r="B358" t="s">
        <v>395</v>
      </c>
      <c r="C358" t="s">
        <v>474</v>
      </c>
      <c r="D358" s="2">
        <v>0.25</v>
      </c>
      <c r="E358" t="str">
        <f>HYPERLINK("https://swtp-sose24.atlassian.net/browse/KAN-111", "KAN-111")</f>
        <v>KAN-111</v>
      </c>
      <c r="F358" t="str">
        <f>HYPERLINK("https://swtp-sose24.atlassian.net/browse/KAN-108", "KAN-108")</f>
        <v>KAN-108</v>
      </c>
      <c r="G358" t="s">
        <v>449</v>
      </c>
      <c r="H358" t="s">
        <v>475</v>
      </c>
      <c r="I358" t="s">
        <v>32</v>
      </c>
      <c r="J358" t="s">
        <v>560</v>
      </c>
    </row>
    <row r="359" spans="1:10" x14ac:dyDescent="0.3">
      <c r="A359" t="s">
        <v>4</v>
      </c>
      <c r="B359" t="s">
        <v>395</v>
      </c>
      <c r="C359" t="s">
        <v>491</v>
      </c>
      <c r="D359" s="2">
        <v>1.43</v>
      </c>
      <c r="E359" t="str">
        <f>HYPERLINK("https://swtp-sose24.atlassian.net/browse/KAN-23", "KAN-23")</f>
        <v>KAN-23</v>
      </c>
      <c r="F359" t="str">
        <f>HYPERLINK("https://swtp-sose24.atlassian.net/browse/KAN-3", "KAN-3")</f>
        <v>KAN-3</v>
      </c>
      <c r="G359" t="s">
        <v>259</v>
      </c>
      <c r="I359" t="s">
        <v>32</v>
      </c>
      <c r="J359" t="s">
        <v>50</v>
      </c>
    </row>
    <row r="360" spans="1:10" x14ac:dyDescent="0.3">
      <c r="A360" t="s">
        <v>3</v>
      </c>
      <c r="B360" t="s">
        <v>395</v>
      </c>
      <c r="C360" t="s">
        <v>472</v>
      </c>
      <c r="D360" s="2">
        <v>0.33</v>
      </c>
      <c r="E360" t="str">
        <f>HYPERLINK("https://swtp-sose24.atlassian.net/browse/KAN-125", "KAN-125")</f>
        <v>KAN-125</v>
      </c>
      <c r="F360" t="str">
        <f>HYPERLINK("https://swtp-sose24.atlassian.net/browse/KAN-108", "KAN-108")</f>
        <v>KAN-108</v>
      </c>
      <c r="G360" t="s">
        <v>411</v>
      </c>
      <c r="H360" t="s">
        <v>473</v>
      </c>
      <c r="I360" t="s">
        <v>32</v>
      </c>
      <c r="J360" t="s">
        <v>560</v>
      </c>
    </row>
    <row r="361" spans="1:10" x14ac:dyDescent="0.3">
      <c r="A361" t="s">
        <v>8</v>
      </c>
      <c r="B361" t="s">
        <v>395</v>
      </c>
      <c r="C361" t="s">
        <v>519</v>
      </c>
      <c r="D361" s="2">
        <v>3.02</v>
      </c>
      <c r="E361" t="str">
        <f>HYPERLINK("https://swtp-sose24.atlassian.net/browse/KAN-115", "KAN-115")</f>
        <v>KAN-115</v>
      </c>
      <c r="F361" t="str">
        <f>HYPERLINK("https://swtp-sose24.atlassian.net/browse/KAN-108", "KAN-108")</f>
        <v>KAN-108</v>
      </c>
      <c r="G361" t="s">
        <v>520</v>
      </c>
      <c r="I361" t="s">
        <v>32</v>
      </c>
      <c r="J361" t="s">
        <v>560</v>
      </c>
    </row>
    <row r="362" spans="1:10" x14ac:dyDescent="0.3">
      <c r="A362" t="s">
        <v>3</v>
      </c>
      <c r="B362" t="s">
        <v>395</v>
      </c>
      <c r="C362" t="s">
        <v>470</v>
      </c>
      <c r="D362" s="2">
        <v>0.67</v>
      </c>
      <c r="E362" t="str">
        <f>HYPERLINK("https://swtp-sose24.atlassian.net/browse/KAN-124", "KAN-124")</f>
        <v>KAN-124</v>
      </c>
      <c r="F362" t="str">
        <f>HYPERLINK("https://swtp-sose24.atlassian.net/browse/KAN-3", "KAN-3")</f>
        <v>KAN-3</v>
      </c>
      <c r="G362" t="s">
        <v>462</v>
      </c>
      <c r="H362" t="s">
        <v>471</v>
      </c>
      <c r="I362" t="s">
        <v>32</v>
      </c>
      <c r="J362" t="s">
        <v>560</v>
      </c>
    </row>
    <row r="363" spans="1:10" x14ac:dyDescent="0.3">
      <c r="A363" t="s">
        <v>315</v>
      </c>
      <c r="B363" t="s">
        <v>395</v>
      </c>
      <c r="C363" t="s">
        <v>400</v>
      </c>
      <c r="D363" s="2">
        <v>0.33</v>
      </c>
      <c r="E363" t="str">
        <f>HYPERLINK("https://swtp-sose24.atlassian.net/browse/KAN-96", "KAN-96")</f>
        <v>KAN-96</v>
      </c>
      <c r="F363" t="str">
        <f>HYPERLINK("https://swtp-sose24.atlassian.net/browse/KAN-20", "KAN-20")</f>
        <v>KAN-20</v>
      </c>
      <c r="G363" t="s">
        <v>104</v>
      </c>
      <c r="H363" t="s">
        <v>401</v>
      </c>
      <c r="I363" t="s">
        <v>27</v>
      </c>
      <c r="J363" t="s">
        <v>559</v>
      </c>
    </row>
    <row r="364" spans="1:10" x14ac:dyDescent="0.3">
      <c r="A364" t="s">
        <v>3</v>
      </c>
      <c r="B364" t="s">
        <v>395</v>
      </c>
      <c r="C364" t="s">
        <v>400</v>
      </c>
      <c r="D364" s="2">
        <v>0.33</v>
      </c>
      <c r="E364" t="str">
        <f>HYPERLINK("https://swtp-sose24.atlassian.net/browse/KAN-96", "KAN-96")</f>
        <v>KAN-96</v>
      </c>
      <c r="F364" t="str">
        <f>HYPERLINK("https://swtp-sose24.atlassian.net/browse/KAN-20", "KAN-20")</f>
        <v>KAN-20</v>
      </c>
      <c r="G364" t="s">
        <v>104</v>
      </c>
      <c r="H364" t="s">
        <v>469</v>
      </c>
      <c r="I364" t="s">
        <v>27</v>
      </c>
      <c r="J364" t="s">
        <v>559</v>
      </c>
    </row>
    <row r="365" spans="1:10" x14ac:dyDescent="0.3">
      <c r="A365" t="s">
        <v>3</v>
      </c>
      <c r="B365" t="s">
        <v>395</v>
      </c>
      <c r="C365" t="s">
        <v>467</v>
      </c>
      <c r="D365" s="2">
        <v>1.75</v>
      </c>
      <c r="E365" t="str">
        <f>HYPERLINK("https://swtp-sose24.atlassian.net/browse/KAN-124", "KAN-124")</f>
        <v>KAN-124</v>
      </c>
      <c r="F365" t="str">
        <f>HYPERLINK("https://swtp-sose24.atlassian.net/browse/KAN-3", "KAN-3")</f>
        <v>KAN-3</v>
      </c>
      <c r="G365" t="s">
        <v>462</v>
      </c>
      <c r="H365" t="s">
        <v>468</v>
      </c>
      <c r="I365" t="s">
        <v>32</v>
      </c>
      <c r="J365" t="s">
        <v>560</v>
      </c>
    </row>
    <row r="366" spans="1:10" x14ac:dyDescent="0.3">
      <c r="A366" t="s">
        <v>842</v>
      </c>
      <c r="B366" t="s">
        <v>395</v>
      </c>
      <c r="C366" t="s">
        <v>425</v>
      </c>
      <c r="D366" s="2">
        <v>2.92</v>
      </c>
      <c r="E366" t="str">
        <f>HYPERLINK("https://swtp-sose24.atlassian.net/browse/KAN-106", "KAN-106")</f>
        <v>KAN-106</v>
      </c>
      <c r="F366" t="str">
        <f>HYPERLINK("https://swtp-sose24.atlassian.net/browse/KAN-3", "KAN-3")</f>
        <v>KAN-3</v>
      </c>
      <c r="G366" t="s">
        <v>242</v>
      </c>
      <c r="I366" t="s">
        <v>32</v>
      </c>
      <c r="J366" t="s">
        <v>560</v>
      </c>
    </row>
    <row r="367" spans="1:10" x14ac:dyDescent="0.3">
      <c r="A367" t="s">
        <v>5</v>
      </c>
      <c r="B367" t="s">
        <v>395</v>
      </c>
      <c r="C367" t="s">
        <v>505</v>
      </c>
      <c r="D367" s="2">
        <v>2</v>
      </c>
      <c r="E367" t="str">
        <f>HYPERLINK("https://swtp-sose24.atlassian.net/browse/KAN-123", "KAN-123")</f>
        <v>KAN-123</v>
      </c>
      <c r="F367" t="str">
        <f>HYPERLINK("https://swtp-sose24.atlassian.net/browse/KAN-3", "KAN-3")</f>
        <v>KAN-3</v>
      </c>
      <c r="G367" t="s">
        <v>446</v>
      </c>
      <c r="H367" t="s">
        <v>506</v>
      </c>
      <c r="I367" t="s">
        <v>32</v>
      </c>
      <c r="J367" t="s">
        <v>560</v>
      </c>
    </row>
    <row r="368" spans="1:10" x14ac:dyDescent="0.3">
      <c r="A368" t="s">
        <v>3</v>
      </c>
      <c r="B368" t="s">
        <v>395</v>
      </c>
      <c r="C368" t="s">
        <v>465</v>
      </c>
      <c r="D368" s="2">
        <v>0.5</v>
      </c>
      <c r="E368" t="str">
        <f>HYPERLINK("https://swtp-sose24.atlassian.net/browse/KAN-125", "KAN-125")</f>
        <v>KAN-125</v>
      </c>
      <c r="F368" t="str">
        <f>HYPERLINK("https://swtp-sose24.atlassian.net/browse/KAN-108", "KAN-108")</f>
        <v>KAN-108</v>
      </c>
      <c r="G368" t="s">
        <v>411</v>
      </c>
      <c r="H368" t="s">
        <v>466</v>
      </c>
      <c r="I368" t="s">
        <v>32</v>
      </c>
      <c r="J368" t="s">
        <v>560</v>
      </c>
    </row>
    <row r="369" spans="1:10" x14ac:dyDescent="0.3">
      <c r="A369" t="s">
        <v>4</v>
      </c>
      <c r="B369" t="s">
        <v>395</v>
      </c>
      <c r="C369" t="s">
        <v>490</v>
      </c>
      <c r="D369" s="2">
        <v>2.2000000000000002</v>
      </c>
      <c r="E369" t="str">
        <f>HYPERLINK("https://swtp-sose24.atlassian.net/browse/KAN-23", "KAN-23")</f>
        <v>KAN-23</v>
      </c>
      <c r="F369" t="str">
        <f>HYPERLINK("https://swtp-sose24.atlassian.net/browse/KAN-3", "KAN-3")</f>
        <v>KAN-3</v>
      </c>
      <c r="G369" t="s">
        <v>259</v>
      </c>
      <c r="I369" t="s">
        <v>32</v>
      </c>
      <c r="J369" t="s">
        <v>50</v>
      </c>
    </row>
    <row r="370" spans="1:10" x14ac:dyDescent="0.3">
      <c r="A370" t="s">
        <v>3</v>
      </c>
      <c r="B370" t="s">
        <v>395</v>
      </c>
      <c r="C370" t="s">
        <v>463</v>
      </c>
      <c r="D370" s="2">
        <v>0.5</v>
      </c>
      <c r="E370" t="str">
        <f>HYPERLINK("https://swtp-sose24.atlassian.net/browse/KAN-111", "KAN-111")</f>
        <v>KAN-111</v>
      </c>
      <c r="F370" t="str">
        <f>HYPERLINK("https://swtp-sose24.atlassian.net/browse/KAN-108", "KAN-108")</f>
        <v>KAN-108</v>
      </c>
      <c r="G370" t="s">
        <v>449</v>
      </c>
      <c r="H370" t="s">
        <v>464</v>
      </c>
      <c r="I370" t="s">
        <v>32</v>
      </c>
      <c r="J370" t="s">
        <v>560</v>
      </c>
    </row>
    <row r="371" spans="1:10" x14ac:dyDescent="0.3">
      <c r="A371" t="s">
        <v>315</v>
      </c>
      <c r="B371" t="s">
        <v>395</v>
      </c>
      <c r="C371" t="s">
        <v>398</v>
      </c>
      <c r="D371" s="2">
        <v>3</v>
      </c>
      <c r="E371" t="str">
        <f>HYPERLINK("https://swtp-sose24.atlassian.net/browse/KAN-122", "KAN-122")</f>
        <v>KAN-122</v>
      </c>
      <c r="F371" t="str">
        <f>HYPERLINK("https://swtp-sose24.atlassian.net/browse/KAN-108", "KAN-108")</f>
        <v>KAN-108</v>
      </c>
      <c r="G371" t="s">
        <v>399</v>
      </c>
      <c r="I371" t="s">
        <v>32</v>
      </c>
      <c r="J371" t="s">
        <v>560</v>
      </c>
    </row>
    <row r="372" spans="1:10" x14ac:dyDescent="0.3">
      <c r="A372" t="s">
        <v>8</v>
      </c>
      <c r="B372" t="s">
        <v>395</v>
      </c>
      <c r="C372" t="s">
        <v>517</v>
      </c>
      <c r="D372" s="2">
        <v>4</v>
      </c>
      <c r="E372" t="str">
        <f>HYPERLINK("https://swtp-sose24.atlassian.net/browse/KAN-122", "KAN-122")</f>
        <v>KAN-122</v>
      </c>
      <c r="F372" t="str">
        <f>HYPERLINK("https://swtp-sose24.atlassian.net/browse/KAN-108", "KAN-108")</f>
        <v>KAN-108</v>
      </c>
      <c r="G372" t="s">
        <v>399</v>
      </c>
      <c r="H372" t="s">
        <v>518</v>
      </c>
      <c r="I372" t="s">
        <v>32</v>
      </c>
      <c r="J372" t="s">
        <v>560</v>
      </c>
    </row>
    <row r="373" spans="1:10" x14ac:dyDescent="0.3">
      <c r="A373" t="s">
        <v>5</v>
      </c>
      <c r="B373" t="s">
        <v>395</v>
      </c>
      <c r="C373" t="s">
        <v>503</v>
      </c>
      <c r="D373" s="2">
        <v>2.83</v>
      </c>
      <c r="E373" t="str">
        <f>HYPERLINK("https://swtp-sose24.atlassian.net/browse/KAN-123", "KAN-123")</f>
        <v>KAN-123</v>
      </c>
      <c r="F373" t="str">
        <f>HYPERLINK("https://swtp-sose24.atlassian.net/browse/KAN-3", "KAN-3")</f>
        <v>KAN-3</v>
      </c>
      <c r="G373" t="s">
        <v>446</v>
      </c>
      <c r="H373" t="s">
        <v>504</v>
      </c>
      <c r="I373" t="s">
        <v>32</v>
      </c>
      <c r="J373" t="s">
        <v>560</v>
      </c>
    </row>
    <row r="374" spans="1:10" x14ac:dyDescent="0.3">
      <c r="A374" t="s">
        <v>315</v>
      </c>
      <c r="B374" t="s">
        <v>395</v>
      </c>
      <c r="C374" t="s">
        <v>396</v>
      </c>
      <c r="D374" s="2">
        <v>1</v>
      </c>
      <c r="E374" t="str">
        <f>HYPERLINK("https://swtp-sose24.atlassian.net/browse/KAN-121", "KAN-121")</f>
        <v>KAN-121</v>
      </c>
      <c r="F374" t="str">
        <f>HYPERLINK("https://swtp-sose24.atlassian.net/browse/KAN-108", "KAN-108")</f>
        <v>KAN-108</v>
      </c>
      <c r="G374" t="s">
        <v>397</v>
      </c>
      <c r="I374" t="s">
        <v>32</v>
      </c>
      <c r="J374" t="s">
        <v>560</v>
      </c>
    </row>
    <row r="375" spans="1:10" x14ac:dyDescent="0.3">
      <c r="A375" t="s">
        <v>8</v>
      </c>
      <c r="B375" t="s">
        <v>395</v>
      </c>
      <c r="C375" t="s">
        <v>515</v>
      </c>
      <c r="D375" s="2">
        <v>0.98</v>
      </c>
      <c r="E375" t="str">
        <f>HYPERLINK("https://swtp-sose24.atlassian.net/browse/KAN-5", "KAN-5")</f>
        <v>KAN-5</v>
      </c>
      <c r="F375" t="str">
        <f>HYPERLINK("https://swtp-sose24.atlassian.net/browse/KAN-46", "KAN-46")</f>
        <v>KAN-46</v>
      </c>
      <c r="G375" t="s">
        <v>285</v>
      </c>
      <c r="H375" t="s">
        <v>516</v>
      </c>
      <c r="I375" t="s">
        <v>55</v>
      </c>
      <c r="J375" t="s">
        <v>559</v>
      </c>
    </row>
    <row r="376" spans="1:10" x14ac:dyDescent="0.3">
      <c r="A376" t="s">
        <v>3</v>
      </c>
      <c r="B376" t="s">
        <v>395</v>
      </c>
      <c r="C376" t="s">
        <v>461</v>
      </c>
      <c r="D376" s="2">
        <v>1.25</v>
      </c>
      <c r="E376" t="str">
        <f>HYPERLINK("https://swtp-sose24.atlassian.net/browse/KAN-124", "KAN-124")</f>
        <v>KAN-124</v>
      </c>
      <c r="F376" t="str">
        <f>HYPERLINK("https://swtp-sose24.atlassian.net/browse/KAN-3", "KAN-3")</f>
        <v>KAN-3</v>
      </c>
      <c r="G376" t="s">
        <v>462</v>
      </c>
      <c r="H376" t="s">
        <v>602</v>
      </c>
      <c r="I376" t="s">
        <v>32</v>
      </c>
      <c r="J376" t="s">
        <v>560</v>
      </c>
    </row>
    <row r="377" spans="1:10" x14ac:dyDescent="0.3">
      <c r="A377" t="s">
        <v>3</v>
      </c>
      <c r="B377" t="s">
        <v>395</v>
      </c>
      <c r="C377" t="s">
        <v>460</v>
      </c>
      <c r="D377" s="2">
        <v>1.5</v>
      </c>
      <c r="E377" t="str">
        <f>HYPERLINK("https://swtp-sose24.atlassian.net/browse/KAN-125", "KAN-125")</f>
        <v>KAN-125</v>
      </c>
      <c r="F377" t="str">
        <f>HYPERLINK("https://swtp-sose24.atlassian.net/browse/KAN-108", "KAN-108")</f>
        <v>KAN-108</v>
      </c>
      <c r="G377" t="s">
        <v>411</v>
      </c>
      <c r="H377" t="s">
        <v>601</v>
      </c>
      <c r="I377" t="s">
        <v>32</v>
      </c>
      <c r="J377" t="s">
        <v>560</v>
      </c>
    </row>
    <row r="378" spans="1:10" x14ac:dyDescent="0.3">
      <c r="A378" t="s">
        <v>3</v>
      </c>
      <c r="B378" t="s">
        <v>395</v>
      </c>
      <c r="C378" t="s">
        <v>458</v>
      </c>
      <c r="D378" s="2">
        <v>1.5</v>
      </c>
      <c r="E378" t="str">
        <f>HYPERLINK("https://swtp-sose24.atlassian.net/browse/KAN-111", "KAN-111")</f>
        <v>KAN-111</v>
      </c>
      <c r="F378" t="str">
        <f>HYPERLINK("https://swtp-sose24.atlassian.net/browse/KAN-108", "KAN-108")</f>
        <v>KAN-108</v>
      </c>
      <c r="G378" t="s">
        <v>449</v>
      </c>
      <c r="H378" t="s">
        <v>459</v>
      </c>
      <c r="I378" t="s">
        <v>32</v>
      </c>
      <c r="J378" t="s">
        <v>560</v>
      </c>
    </row>
    <row r="379" spans="1:10" x14ac:dyDescent="0.3">
      <c r="A379" t="s">
        <v>5</v>
      </c>
      <c r="B379" t="s">
        <v>388</v>
      </c>
      <c r="C379" t="s">
        <v>501</v>
      </c>
      <c r="D379" s="2">
        <v>3</v>
      </c>
      <c r="E379" t="str">
        <f>HYPERLINK("https://swtp-sose24.atlassian.net/browse/KAN-113", "KAN-113")</f>
        <v>KAN-113</v>
      </c>
      <c r="F379" t="str">
        <f>HYPERLINK("https://swtp-sose24.atlassian.net/browse/KAN-108", "KAN-108")</f>
        <v>KAN-108</v>
      </c>
      <c r="G379" t="s">
        <v>394</v>
      </c>
      <c r="H379" t="s">
        <v>502</v>
      </c>
      <c r="I379" t="s">
        <v>32</v>
      </c>
      <c r="J379" t="s">
        <v>560</v>
      </c>
    </row>
    <row r="380" spans="1:10" x14ac:dyDescent="0.3">
      <c r="A380" t="s">
        <v>4</v>
      </c>
      <c r="B380" t="s">
        <v>388</v>
      </c>
      <c r="C380" t="s">
        <v>489</v>
      </c>
      <c r="D380" s="2">
        <v>0.08</v>
      </c>
      <c r="E380" t="str">
        <f>HYPERLINK("https://swtp-sose24.atlassian.net/browse/KAN-91", "KAN-91")</f>
        <v>KAN-91</v>
      </c>
      <c r="F380" t="str">
        <f>HYPERLINK("https://swtp-sose24.atlassian.net/browse/KAN-46", "KAN-46")</f>
        <v>KAN-46</v>
      </c>
      <c r="G380" t="s">
        <v>257</v>
      </c>
      <c r="I380" t="s">
        <v>55</v>
      </c>
      <c r="J380" t="s">
        <v>559</v>
      </c>
    </row>
    <row r="381" spans="1:10" x14ac:dyDescent="0.3">
      <c r="A381" t="s">
        <v>8</v>
      </c>
      <c r="B381" t="s">
        <v>388</v>
      </c>
      <c r="C381" t="s">
        <v>513</v>
      </c>
      <c r="D381" s="2">
        <v>2.4</v>
      </c>
      <c r="E381" t="str">
        <f>HYPERLINK("https://swtp-sose24.atlassian.net/browse/KAN-121", "KAN-121")</f>
        <v>KAN-121</v>
      </c>
      <c r="F381" t="str">
        <f>HYPERLINK("https://swtp-sose24.atlassian.net/browse/KAN-108", "KAN-108")</f>
        <v>KAN-108</v>
      </c>
      <c r="G381" t="s">
        <v>397</v>
      </c>
      <c r="H381" t="s">
        <v>514</v>
      </c>
      <c r="I381" t="s">
        <v>32</v>
      </c>
      <c r="J381" t="s">
        <v>560</v>
      </c>
    </row>
    <row r="382" spans="1:10" x14ac:dyDescent="0.3">
      <c r="A382" t="s">
        <v>3</v>
      </c>
      <c r="B382" t="s">
        <v>388</v>
      </c>
      <c r="C382" t="s">
        <v>456</v>
      </c>
      <c r="D382" s="2">
        <v>1.5</v>
      </c>
      <c r="E382" t="str">
        <f>HYPERLINK("https://swtp-sose24.atlassian.net/browse/KAN-123", "KAN-123")</f>
        <v>KAN-123</v>
      </c>
      <c r="F382" t="str">
        <f>HYPERLINK("https://swtp-sose24.atlassian.net/browse/KAN-3", "KAN-3")</f>
        <v>KAN-3</v>
      </c>
      <c r="G382" t="s">
        <v>446</v>
      </c>
      <c r="H382" t="s">
        <v>457</v>
      </c>
      <c r="I382" t="s">
        <v>32</v>
      </c>
      <c r="J382" t="s">
        <v>560</v>
      </c>
    </row>
    <row r="383" spans="1:10" x14ac:dyDescent="0.3">
      <c r="A383" t="s">
        <v>4</v>
      </c>
      <c r="B383" t="s">
        <v>388</v>
      </c>
      <c r="C383" t="s">
        <v>488</v>
      </c>
      <c r="D383" s="2">
        <v>0.37</v>
      </c>
      <c r="E383" t="str">
        <f>HYPERLINK("https://swtp-sose24.atlassian.net/browse/KAN-91", "KAN-91")</f>
        <v>KAN-91</v>
      </c>
      <c r="F383" t="str">
        <f>HYPERLINK("https://swtp-sose24.atlassian.net/browse/KAN-46", "KAN-46")</f>
        <v>KAN-46</v>
      </c>
      <c r="G383" t="s">
        <v>257</v>
      </c>
      <c r="I383" t="s">
        <v>55</v>
      </c>
      <c r="J383" t="s">
        <v>559</v>
      </c>
    </row>
    <row r="384" spans="1:10" x14ac:dyDescent="0.3">
      <c r="A384" t="s">
        <v>8</v>
      </c>
      <c r="B384" t="s">
        <v>388</v>
      </c>
      <c r="C384" t="s">
        <v>511</v>
      </c>
      <c r="D384" s="2">
        <v>2.83</v>
      </c>
      <c r="E384" t="str">
        <f>HYPERLINK("https://swtp-sose24.atlassian.net/browse/KAN-121", "KAN-121")</f>
        <v>KAN-121</v>
      </c>
      <c r="F384" t="str">
        <f>HYPERLINK("https://swtp-sose24.atlassian.net/browse/KAN-108", "KAN-108")</f>
        <v>KAN-108</v>
      </c>
      <c r="G384" t="s">
        <v>397</v>
      </c>
      <c r="H384" t="s">
        <v>512</v>
      </c>
      <c r="I384" t="s">
        <v>32</v>
      </c>
      <c r="J384" t="s">
        <v>560</v>
      </c>
    </row>
    <row r="385" spans="1:10" x14ac:dyDescent="0.3">
      <c r="A385" t="s">
        <v>4</v>
      </c>
      <c r="B385" t="s">
        <v>388</v>
      </c>
      <c r="C385" t="s">
        <v>487</v>
      </c>
      <c r="D385" s="2">
        <v>0.3</v>
      </c>
      <c r="E385" t="str">
        <f>HYPERLINK("https://swtp-sose24.atlassian.net/browse/KAN-91", "KAN-91")</f>
        <v>KAN-91</v>
      </c>
      <c r="F385" t="str">
        <f>HYPERLINK("https://swtp-sose24.atlassian.net/browse/KAN-46", "KAN-46")</f>
        <v>KAN-46</v>
      </c>
      <c r="G385" t="s">
        <v>257</v>
      </c>
      <c r="I385" t="s">
        <v>55</v>
      </c>
      <c r="J385" t="s">
        <v>559</v>
      </c>
    </row>
    <row r="386" spans="1:10" x14ac:dyDescent="0.3">
      <c r="A386" t="s">
        <v>3</v>
      </c>
      <c r="B386" t="s">
        <v>388</v>
      </c>
      <c r="C386" t="s">
        <v>454</v>
      </c>
      <c r="D386" s="2">
        <v>1.5</v>
      </c>
      <c r="E386" t="str">
        <f>HYPERLINK("https://swtp-sose24.atlassian.net/browse/KAN-125", "KAN-125")</f>
        <v>KAN-125</v>
      </c>
      <c r="F386" t="str">
        <f>HYPERLINK("https://swtp-sose24.atlassian.net/browse/KAN-108", "KAN-108")</f>
        <v>KAN-108</v>
      </c>
      <c r="G386" t="s">
        <v>411</v>
      </c>
      <c r="H386" t="s">
        <v>455</v>
      </c>
      <c r="I386" t="s">
        <v>32</v>
      </c>
      <c r="J386" t="s">
        <v>560</v>
      </c>
    </row>
    <row r="387" spans="1:10" x14ac:dyDescent="0.3">
      <c r="A387" t="s">
        <v>4</v>
      </c>
      <c r="B387" t="s">
        <v>388</v>
      </c>
      <c r="C387" t="s">
        <v>486</v>
      </c>
      <c r="D387" s="2">
        <v>0.72</v>
      </c>
      <c r="E387" t="str">
        <f>HYPERLINK("https://swtp-sose24.atlassian.net/browse/KAN-91", "KAN-91")</f>
        <v>KAN-91</v>
      </c>
      <c r="F387" t="str">
        <f>HYPERLINK("https://swtp-sose24.atlassian.net/browse/KAN-46", "KAN-46")</f>
        <v>KAN-46</v>
      </c>
      <c r="G387" t="s">
        <v>257</v>
      </c>
      <c r="I387" t="s">
        <v>55</v>
      </c>
      <c r="J387" t="s">
        <v>559</v>
      </c>
    </row>
    <row r="388" spans="1:10" x14ac:dyDescent="0.3">
      <c r="A388" t="s">
        <v>842</v>
      </c>
      <c r="B388" t="s">
        <v>388</v>
      </c>
      <c r="C388" t="s">
        <v>422</v>
      </c>
      <c r="D388" s="2">
        <v>2.0299999999999998</v>
      </c>
      <c r="E388" t="str">
        <f>HYPERLINK("https://swtp-sose24.atlassian.net/browse/KAN-118", "KAN-118")</f>
        <v>KAN-118</v>
      </c>
      <c r="F388" t="str">
        <f>HYPERLINK("https://swtp-sose24.atlassian.net/browse/KAN-12", "KAN-12")</f>
        <v>KAN-12</v>
      </c>
      <c r="G388" t="s">
        <v>423</v>
      </c>
      <c r="H388" t="s">
        <v>424</v>
      </c>
      <c r="I388" t="s">
        <v>37</v>
      </c>
      <c r="J388" t="s">
        <v>560</v>
      </c>
    </row>
    <row r="389" spans="1:10" x14ac:dyDescent="0.3">
      <c r="A389" t="s">
        <v>315</v>
      </c>
      <c r="B389" t="s">
        <v>388</v>
      </c>
      <c r="C389" t="s">
        <v>393</v>
      </c>
      <c r="D389" s="2">
        <v>1.38</v>
      </c>
      <c r="E389" t="str">
        <f>HYPERLINK("https://swtp-sose24.atlassian.net/browse/KAN-113", "KAN-113")</f>
        <v>KAN-113</v>
      </c>
      <c r="F389" t="str">
        <f>HYPERLINK("https://swtp-sose24.atlassian.net/browse/KAN-108", "KAN-108")</f>
        <v>KAN-108</v>
      </c>
      <c r="G389" t="s">
        <v>394</v>
      </c>
      <c r="I389" t="s">
        <v>32</v>
      </c>
      <c r="J389" t="s">
        <v>560</v>
      </c>
    </row>
    <row r="390" spans="1:10" x14ac:dyDescent="0.3">
      <c r="A390" t="s">
        <v>3</v>
      </c>
      <c r="B390" t="s">
        <v>388</v>
      </c>
      <c r="C390" t="s">
        <v>452</v>
      </c>
      <c r="D390" s="2">
        <v>1</v>
      </c>
      <c r="E390" t="str">
        <f>HYPERLINK("https://swtp-sose24.atlassian.net/browse/KAN-111", "KAN-111")</f>
        <v>KAN-111</v>
      </c>
      <c r="F390" t="str">
        <f>HYPERLINK("https://swtp-sose24.atlassian.net/browse/KAN-108", "KAN-108")</f>
        <v>KAN-108</v>
      </c>
      <c r="G390" t="s">
        <v>449</v>
      </c>
      <c r="H390" t="s">
        <v>453</v>
      </c>
      <c r="I390" t="s">
        <v>32</v>
      </c>
      <c r="J390" t="s">
        <v>560</v>
      </c>
    </row>
    <row r="391" spans="1:10" x14ac:dyDescent="0.3">
      <c r="A391" t="s">
        <v>3</v>
      </c>
      <c r="B391" t="s">
        <v>388</v>
      </c>
      <c r="C391" t="s">
        <v>451</v>
      </c>
      <c r="D391" s="2">
        <v>1.25</v>
      </c>
      <c r="E391" t="str">
        <f>HYPERLINK("https://swtp-sose24.atlassian.net/browse/KAN-101", "KAN-101")</f>
        <v>KAN-101</v>
      </c>
      <c r="F391" t="str">
        <f>HYPERLINK("https://swtp-sose24.atlassian.net/browse/KAN-21", "KAN-21")</f>
        <v>KAN-21</v>
      </c>
      <c r="G391" t="s">
        <v>392</v>
      </c>
      <c r="I391" t="s">
        <v>27</v>
      </c>
      <c r="J391" t="s">
        <v>559</v>
      </c>
    </row>
    <row r="392" spans="1:10" x14ac:dyDescent="0.3">
      <c r="A392" t="s">
        <v>842</v>
      </c>
      <c r="B392" t="s">
        <v>388</v>
      </c>
      <c r="C392" t="s">
        <v>421</v>
      </c>
      <c r="D392" s="2">
        <v>1.58</v>
      </c>
      <c r="E392" t="str">
        <f>HYPERLINK("https://swtp-sose24.atlassian.net/browse/KAN-101", "KAN-101")</f>
        <v>KAN-101</v>
      </c>
      <c r="F392" t="str">
        <f>HYPERLINK("https://swtp-sose24.atlassian.net/browse/KAN-21", "KAN-21")</f>
        <v>KAN-21</v>
      </c>
      <c r="G392" t="s">
        <v>392</v>
      </c>
      <c r="I392" t="s">
        <v>27</v>
      </c>
      <c r="J392" t="s">
        <v>559</v>
      </c>
    </row>
    <row r="393" spans="1:10" x14ac:dyDescent="0.3">
      <c r="A393" t="s">
        <v>4</v>
      </c>
      <c r="B393" t="s">
        <v>388</v>
      </c>
      <c r="C393" t="s">
        <v>421</v>
      </c>
      <c r="D393" s="2">
        <v>1.75</v>
      </c>
      <c r="E393" t="str">
        <f>HYPERLINK("https://swtp-sose24.atlassian.net/browse/KAN-101", "KAN-101")</f>
        <v>KAN-101</v>
      </c>
      <c r="F393" t="str">
        <f>HYPERLINK("https://swtp-sose24.atlassian.net/browse/KAN-21", "KAN-21")</f>
        <v>KAN-21</v>
      </c>
      <c r="G393" t="s">
        <v>392</v>
      </c>
      <c r="I393" t="s">
        <v>27</v>
      </c>
      <c r="J393" t="s">
        <v>559</v>
      </c>
    </row>
    <row r="394" spans="1:10" x14ac:dyDescent="0.3">
      <c r="A394" t="s">
        <v>315</v>
      </c>
      <c r="B394" t="s">
        <v>388</v>
      </c>
      <c r="C394" t="s">
        <v>391</v>
      </c>
      <c r="D394" s="2">
        <v>1.9</v>
      </c>
      <c r="E394" t="str">
        <f>HYPERLINK("https://swtp-sose24.atlassian.net/browse/KAN-101", "KAN-101")</f>
        <v>KAN-101</v>
      </c>
      <c r="F394" t="str">
        <f>HYPERLINK("https://swtp-sose24.atlassian.net/browse/KAN-21", "KAN-21")</f>
        <v>KAN-21</v>
      </c>
      <c r="G394" t="s">
        <v>392</v>
      </c>
      <c r="I394" t="s">
        <v>27</v>
      </c>
      <c r="J394" t="s">
        <v>559</v>
      </c>
    </row>
    <row r="395" spans="1:10" x14ac:dyDescent="0.3">
      <c r="A395" t="s">
        <v>5</v>
      </c>
      <c r="B395" t="s">
        <v>388</v>
      </c>
      <c r="C395" t="s">
        <v>500</v>
      </c>
      <c r="D395" s="2">
        <v>1.5</v>
      </c>
      <c r="E395" t="str">
        <f>HYPERLINK("https://swtp-sose24.atlassian.net/browse/KAN-101", "KAN-101")</f>
        <v>KAN-101</v>
      </c>
      <c r="F395" t="str">
        <f>HYPERLINK("https://swtp-sose24.atlassian.net/browse/KAN-21", "KAN-21")</f>
        <v>KAN-21</v>
      </c>
      <c r="G395" t="s">
        <v>392</v>
      </c>
      <c r="I395" t="s">
        <v>27</v>
      </c>
      <c r="J395" t="s">
        <v>559</v>
      </c>
    </row>
    <row r="396" spans="1:10" x14ac:dyDescent="0.3">
      <c r="A396" t="s">
        <v>8</v>
      </c>
      <c r="B396" t="s">
        <v>388</v>
      </c>
      <c r="C396" t="s">
        <v>500</v>
      </c>
      <c r="D396" s="2">
        <v>1.5</v>
      </c>
      <c r="E396" t="str">
        <f>HYPERLINK("https://swtp-sose24.atlassian.net/browse/KAN-101", "KAN-101")</f>
        <v>KAN-101</v>
      </c>
      <c r="F396" t="str">
        <f>HYPERLINK("https://swtp-sose24.atlassian.net/browse/KAN-21", "KAN-21")</f>
        <v>KAN-21</v>
      </c>
      <c r="G396" t="s">
        <v>392</v>
      </c>
      <c r="I396" t="s">
        <v>27</v>
      </c>
      <c r="J396" t="s">
        <v>559</v>
      </c>
    </row>
    <row r="397" spans="1:10" x14ac:dyDescent="0.3">
      <c r="A397" t="s">
        <v>315</v>
      </c>
      <c r="B397" t="s">
        <v>388</v>
      </c>
      <c r="C397" t="s">
        <v>389</v>
      </c>
      <c r="D397" s="2">
        <v>1</v>
      </c>
      <c r="E397" t="str">
        <f>HYPERLINK("https://swtp-sose24.atlassian.net/browse/KAN-36", "KAN-36")</f>
        <v>KAN-36</v>
      </c>
      <c r="F397" t="str">
        <f>HYPERLINK("https://swtp-sose24.atlassian.net/browse/KAN-22", "KAN-22")</f>
        <v>KAN-22</v>
      </c>
      <c r="G397" t="s">
        <v>390</v>
      </c>
      <c r="I397" t="s">
        <v>27</v>
      </c>
      <c r="J397" t="s">
        <v>559</v>
      </c>
    </row>
    <row r="398" spans="1:10" x14ac:dyDescent="0.3">
      <c r="A398" t="s">
        <v>842</v>
      </c>
      <c r="B398" t="s">
        <v>388</v>
      </c>
      <c r="C398" t="s">
        <v>389</v>
      </c>
      <c r="D398" s="2">
        <v>1</v>
      </c>
      <c r="E398" t="str">
        <f>HYPERLINK("https://swtp-sose24.atlassian.net/browse/KAN-36", "KAN-36")</f>
        <v>KAN-36</v>
      </c>
      <c r="F398" t="str">
        <f>HYPERLINK("https://swtp-sose24.atlassian.net/browse/KAN-22", "KAN-22")</f>
        <v>KAN-22</v>
      </c>
      <c r="G398" t="s">
        <v>390</v>
      </c>
      <c r="I398" t="s">
        <v>27</v>
      </c>
      <c r="J398" t="s">
        <v>559</v>
      </c>
    </row>
    <row r="399" spans="1:10" x14ac:dyDescent="0.3">
      <c r="A399" t="s">
        <v>3</v>
      </c>
      <c r="B399" t="s">
        <v>388</v>
      </c>
      <c r="C399" t="s">
        <v>389</v>
      </c>
      <c r="D399" s="2">
        <v>1</v>
      </c>
      <c r="E399" t="str">
        <f>HYPERLINK("https://swtp-sose24.atlassian.net/browse/KAN-36", "KAN-36")</f>
        <v>KAN-36</v>
      </c>
      <c r="F399" t="str">
        <f>HYPERLINK("https://swtp-sose24.atlassian.net/browse/KAN-22", "KAN-22")</f>
        <v>KAN-22</v>
      </c>
      <c r="G399" t="s">
        <v>390</v>
      </c>
      <c r="I399" t="s">
        <v>27</v>
      </c>
      <c r="J399" t="s">
        <v>559</v>
      </c>
    </row>
    <row r="400" spans="1:10" x14ac:dyDescent="0.3">
      <c r="A400" t="s">
        <v>4</v>
      </c>
      <c r="B400" t="s">
        <v>388</v>
      </c>
      <c r="C400" t="s">
        <v>389</v>
      </c>
      <c r="D400" s="2">
        <v>1</v>
      </c>
      <c r="E400" t="str">
        <f>HYPERLINK("https://swtp-sose24.atlassian.net/browse/KAN-36", "KAN-36")</f>
        <v>KAN-36</v>
      </c>
      <c r="F400" t="str">
        <f>HYPERLINK("https://swtp-sose24.atlassian.net/browse/KAN-22", "KAN-22")</f>
        <v>KAN-22</v>
      </c>
      <c r="G400" t="s">
        <v>390</v>
      </c>
      <c r="I400" t="s">
        <v>27</v>
      </c>
      <c r="J400" t="s">
        <v>559</v>
      </c>
    </row>
    <row r="401" spans="1:10" x14ac:dyDescent="0.3">
      <c r="A401" t="s">
        <v>5</v>
      </c>
      <c r="B401" t="s">
        <v>388</v>
      </c>
      <c r="C401" t="s">
        <v>389</v>
      </c>
      <c r="D401" s="2">
        <v>1</v>
      </c>
      <c r="E401" t="str">
        <f>HYPERLINK("https://swtp-sose24.atlassian.net/browse/KAN-36", "KAN-36")</f>
        <v>KAN-36</v>
      </c>
      <c r="F401" t="str">
        <f>HYPERLINK("https://swtp-sose24.atlassian.net/browse/KAN-22", "KAN-22")</f>
        <v>KAN-22</v>
      </c>
      <c r="G401" t="s">
        <v>390</v>
      </c>
      <c r="I401" t="s">
        <v>27</v>
      </c>
      <c r="J401" t="s">
        <v>559</v>
      </c>
    </row>
    <row r="402" spans="1:10" x14ac:dyDescent="0.3">
      <c r="A402" t="s">
        <v>8</v>
      </c>
      <c r="B402" t="s">
        <v>388</v>
      </c>
      <c r="C402" t="s">
        <v>389</v>
      </c>
      <c r="D402" s="2">
        <v>1</v>
      </c>
      <c r="E402" t="str">
        <f>HYPERLINK("https://swtp-sose24.atlassian.net/browse/KAN-36", "KAN-36")</f>
        <v>KAN-36</v>
      </c>
      <c r="F402" t="str">
        <f>HYPERLINK("https://swtp-sose24.atlassian.net/browse/KAN-22", "KAN-22")</f>
        <v>KAN-22</v>
      </c>
      <c r="G402" t="s">
        <v>390</v>
      </c>
      <c r="I402" t="s">
        <v>27</v>
      </c>
      <c r="J402" t="s">
        <v>559</v>
      </c>
    </row>
    <row r="403" spans="1:10" x14ac:dyDescent="0.3">
      <c r="A403" t="s">
        <v>8</v>
      </c>
      <c r="B403" t="s">
        <v>388</v>
      </c>
      <c r="C403" t="s">
        <v>509</v>
      </c>
      <c r="D403" s="2">
        <v>0.67</v>
      </c>
      <c r="E403" t="str">
        <f>HYPERLINK("https://swtp-sose24.atlassian.net/browse/KAN-5", "KAN-5")</f>
        <v>KAN-5</v>
      </c>
      <c r="F403" t="str">
        <f>HYPERLINK("https://swtp-sose24.atlassian.net/browse/KAN-46", "KAN-46")</f>
        <v>KAN-46</v>
      </c>
      <c r="G403" t="s">
        <v>285</v>
      </c>
      <c r="H403" t="s">
        <v>510</v>
      </c>
      <c r="I403" t="s">
        <v>55</v>
      </c>
      <c r="J403" t="s">
        <v>559</v>
      </c>
    </row>
    <row r="404" spans="1:10" x14ac:dyDescent="0.3">
      <c r="A404" t="s">
        <v>5</v>
      </c>
      <c r="B404" t="s">
        <v>418</v>
      </c>
      <c r="C404" t="s">
        <v>498</v>
      </c>
      <c r="D404" s="2">
        <v>1.65</v>
      </c>
      <c r="E404" t="str">
        <f>HYPERLINK("https://swtp-sose24.atlassian.net/browse/KAN-23", "KAN-23")</f>
        <v>KAN-23</v>
      </c>
      <c r="F404" t="str">
        <f>HYPERLINK("https://swtp-sose24.atlassian.net/browse/KAN-3", "KAN-3")</f>
        <v>KAN-3</v>
      </c>
      <c r="G404" t="s">
        <v>259</v>
      </c>
      <c r="H404" t="s">
        <v>499</v>
      </c>
      <c r="I404" t="s">
        <v>32</v>
      </c>
      <c r="J404" t="s">
        <v>50</v>
      </c>
    </row>
    <row r="405" spans="1:10" x14ac:dyDescent="0.3">
      <c r="A405" t="s">
        <v>4</v>
      </c>
      <c r="B405" t="s">
        <v>418</v>
      </c>
      <c r="C405" t="s">
        <v>485</v>
      </c>
      <c r="D405" s="2">
        <v>3</v>
      </c>
      <c r="E405" t="str">
        <f>HYPERLINK("https://swtp-sose24.atlassian.net/browse/KAN-91", "KAN-91")</f>
        <v>KAN-91</v>
      </c>
      <c r="F405" t="str">
        <f>HYPERLINK("https://swtp-sose24.atlassian.net/browse/KAN-46", "KAN-46")</f>
        <v>KAN-46</v>
      </c>
      <c r="G405" t="s">
        <v>257</v>
      </c>
      <c r="I405" t="s">
        <v>55</v>
      </c>
      <c r="J405" t="s">
        <v>559</v>
      </c>
    </row>
    <row r="406" spans="1:10" x14ac:dyDescent="0.3">
      <c r="A406" t="s">
        <v>3</v>
      </c>
      <c r="B406" t="s">
        <v>418</v>
      </c>
      <c r="C406" t="s">
        <v>448</v>
      </c>
      <c r="D406" s="2">
        <v>1.75</v>
      </c>
      <c r="E406" t="str">
        <f>HYPERLINK("https://swtp-sose24.atlassian.net/browse/KAN-111", "KAN-111")</f>
        <v>KAN-111</v>
      </c>
      <c r="F406" t="str">
        <f>HYPERLINK("https://swtp-sose24.atlassian.net/browse/KAN-108", "KAN-108")</f>
        <v>KAN-108</v>
      </c>
      <c r="G406" t="s">
        <v>449</v>
      </c>
      <c r="H406" t="s">
        <v>450</v>
      </c>
      <c r="I406" t="s">
        <v>32</v>
      </c>
      <c r="J406" t="s">
        <v>560</v>
      </c>
    </row>
    <row r="407" spans="1:10" x14ac:dyDescent="0.3">
      <c r="A407" t="s">
        <v>3</v>
      </c>
      <c r="B407" t="s">
        <v>418</v>
      </c>
      <c r="C407" t="s">
        <v>445</v>
      </c>
      <c r="D407" s="2">
        <v>1.75</v>
      </c>
      <c r="E407" t="str">
        <f>HYPERLINK("https://swtp-sose24.atlassian.net/browse/KAN-123", "KAN-123")</f>
        <v>KAN-123</v>
      </c>
      <c r="F407" t="str">
        <f>HYPERLINK("https://swtp-sose24.atlassian.net/browse/KAN-3", "KAN-3")</f>
        <v>KAN-3</v>
      </c>
      <c r="G407" t="s">
        <v>446</v>
      </c>
      <c r="H407" t="s">
        <v>447</v>
      </c>
      <c r="I407" t="s">
        <v>32</v>
      </c>
      <c r="J407" t="s">
        <v>560</v>
      </c>
    </row>
    <row r="408" spans="1:10" x14ac:dyDescent="0.3">
      <c r="A408" t="s">
        <v>842</v>
      </c>
      <c r="B408" t="s">
        <v>418</v>
      </c>
      <c r="C408" t="s">
        <v>419</v>
      </c>
      <c r="D408" s="2">
        <v>1.1200000000000001</v>
      </c>
      <c r="E408" t="str">
        <f>HYPERLINK("https://swtp-sose24.atlassian.net/browse/KAN-119", "KAN-119")</f>
        <v>KAN-119</v>
      </c>
      <c r="F408" t="str">
        <f>HYPERLINK("https://swtp-sose24.atlassian.net/browse/KAN-48", "KAN-48")</f>
        <v>KAN-48</v>
      </c>
      <c r="G408" t="s">
        <v>420</v>
      </c>
      <c r="I408" t="s">
        <v>156</v>
      </c>
      <c r="J408" t="s">
        <v>559</v>
      </c>
    </row>
    <row r="409" spans="1:10" x14ac:dyDescent="0.3">
      <c r="A409" t="s">
        <v>3</v>
      </c>
      <c r="B409" t="s">
        <v>130</v>
      </c>
      <c r="C409" t="s">
        <v>443</v>
      </c>
      <c r="D409" s="2">
        <v>1.5</v>
      </c>
      <c r="E409" t="str">
        <f>HYPERLINK("https://swtp-sose24.atlassian.net/browse/KAN-93", "KAN-93")</f>
        <v>KAN-93</v>
      </c>
      <c r="F409" t="str">
        <f>HYPERLINK("https://swtp-sose24.atlassian.net/browse/KAN-12", "KAN-12")</f>
        <v>KAN-12</v>
      </c>
      <c r="G409" t="s">
        <v>415</v>
      </c>
      <c r="H409" t="s">
        <v>444</v>
      </c>
      <c r="I409" t="s">
        <v>37</v>
      </c>
      <c r="J409" t="s">
        <v>560</v>
      </c>
    </row>
    <row r="410" spans="1:10" x14ac:dyDescent="0.3">
      <c r="A410" t="s">
        <v>842</v>
      </c>
      <c r="B410" t="s">
        <v>130</v>
      </c>
      <c r="C410" t="s">
        <v>416</v>
      </c>
      <c r="D410" s="2">
        <v>2.52</v>
      </c>
      <c r="E410" t="str">
        <f>HYPERLINK("https://swtp-sose24.atlassian.net/browse/KAN-93", "KAN-93")</f>
        <v>KAN-93</v>
      </c>
      <c r="F410" t="str">
        <f>HYPERLINK("https://swtp-sose24.atlassian.net/browse/KAN-12", "KAN-12")</f>
        <v>KAN-12</v>
      </c>
      <c r="G410" t="s">
        <v>415</v>
      </c>
      <c r="H410" t="s">
        <v>417</v>
      </c>
      <c r="I410" t="s">
        <v>37</v>
      </c>
      <c r="J410" t="s">
        <v>560</v>
      </c>
    </row>
    <row r="411" spans="1:10" x14ac:dyDescent="0.3">
      <c r="A411" t="s">
        <v>842</v>
      </c>
      <c r="B411" t="s">
        <v>130</v>
      </c>
      <c r="C411" t="s">
        <v>205</v>
      </c>
      <c r="D411" s="2">
        <v>0.4</v>
      </c>
      <c r="E411" t="str">
        <f>HYPERLINK("https://swtp-sose24.atlassian.net/browse/KAN-46", "KAN-46")</f>
        <v>KAN-46</v>
      </c>
      <c r="F411" t="str">
        <f>HYPERLINK("https://swtp-sose24.atlassian.net/browse/KAN-2", "KAN-2")</f>
        <v>KAN-2</v>
      </c>
      <c r="G411" t="s">
        <v>140</v>
      </c>
      <c r="H411" t="s">
        <v>206</v>
      </c>
      <c r="I411" t="s">
        <v>55</v>
      </c>
      <c r="J411" t="s">
        <v>559</v>
      </c>
    </row>
    <row r="412" spans="1:10" x14ac:dyDescent="0.3">
      <c r="A412" t="s">
        <v>842</v>
      </c>
      <c r="B412" t="s">
        <v>130</v>
      </c>
      <c r="C412" t="s">
        <v>203</v>
      </c>
      <c r="D412" s="2">
        <v>0.53</v>
      </c>
      <c r="E412" t="str">
        <f>HYPERLINK("https://swtp-sose24.atlassian.net/browse/KAN-108", "KAN-108")</f>
        <v>KAN-108</v>
      </c>
      <c r="F412" t="str">
        <f>HYPERLINK("https://swtp-sose24.atlassian.net/browse/KAN-3", "KAN-3")</f>
        <v>KAN-3</v>
      </c>
      <c r="G412" t="s">
        <v>125</v>
      </c>
      <c r="H412" t="s">
        <v>204</v>
      </c>
      <c r="I412" t="s">
        <v>32</v>
      </c>
      <c r="J412" t="s">
        <v>560</v>
      </c>
    </row>
    <row r="413" spans="1:10" x14ac:dyDescent="0.3">
      <c r="A413" t="s">
        <v>315</v>
      </c>
      <c r="B413" t="s">
        <v>130</v>
      </c>
      <c r="C413" t="s">
        <v>133</v>
      </c>
      <c r="D413" s="2">
        <v>0.32</v>
      </c>
      <c r="E413" t="str">
        <f>HYPERLINK("https://swtp-sose24.atlassian.net/browse/KAN-108", "KAN-108")</f>
        <v>KAN-108</v>
      </c>
      <c r="F413" t="str">
        <f>HYPERLINK("https://swtp-sose24.atlassian.net/browse/KAN-3", "KAN-3")</f>
        <v>KAN-3</v>
      </c>
      <c r="G413" t="s">
        <v>125</v>
      </c>
      <c r="H413" t="s">
        <v>134</v>
      </c>
      <c r="I413" t="s">
        <v>32</v>
      </c>
      <c r="J413" t="s">
        <v>560</v>
      </c>
    </row>
    <row r="414" spans="1:10" x14ac:dyDescent="0.3">
      <c r="A414" t="s">
        <v>315</v>
      </c>
      <c r="B414" t="s">
        <v>130</v>
      </c>
      <c r="C414" t="s">
        <v>131</v>
      </c>
      <c r="D414" s="2">
        <v>1.53</v>
      </c>
      <c r="E414" t="str">
        <f>HYPERLINK("https://swtp-sose24.atlassian.net/browse/KAN-108", "KAN-108")</f>
        <v>KAN-108</v>
      </c>
      <c r="F414" t="str">
        <f>HYPERLINK("https://swtp-sose24.atlassian.net/browse/KAN-3", "KAN-3")</f>
        <v>KAN-3</v>
      </c>
      <c r="G414" t="s">
        <v>125</v>
      </c>
      <c r="H414" t="s">
        <v>132</v>
      </c>
      <c r="I414" t="s">
        <v>32</v>
      </c>
      <c r="J414" t="s">
        <v>560</v>
      </c>
    </row>
    <row r="415" spans="1:10" x14ac:dyDescent="0.3">
      <c r="A415" t="s">
        <v>842</v>
      </c>
      <c r="B415" t="s">
        <v>130</v>
      </c>
      <c r="C415" t="s">
        <v>201</v>
      </c>
      <c r="D415" s="2">
        <v>0.56999999999999995</v>
      </c>
      <c r="E415" t="str">
        <f>HYPERLINK("https://swtp-sose24.atlassian.net/browse/KAN-93", "KAN-93")</f>
        <v>KAN-93</v>
      </c>
      <c r="F415" t="str">
        <f>HYPERLINK("https://swtp-sose24.atlassian.net/browse/KAN-12", "KAN-12")</f>
        <v>KAN-12</v>
      </c>
      <c r="G415" t="s">
        <v>415</v>
      </c>
      <c r="H415" t="s">
        <v>202</v>
      </c>
      <c r="I415" t="s">
        <v>37</v>
      </c>
      <c r="J415" t="s">
        <v>560</v>
      </c>
    </row>
    <row r="416" spans="1:10" x14ac:dyDescent="0.3">
      <c r="A416" t="s">
        <v>315</v>
      </c>
      <c r="B416" t="s">
        <v>130</v>
      </c>
      <c r="C416" t="s">
        <v>248</v>
      </c>
      <c r="D416" s="2">
        <v>0.5</v>
      </c>
      <c r="E416" t="str">
        <f>HYPERLINK("https://swtp-sose24.atlassian.net/browse/KAN-96", "KAN-96")</f>
        <v>KAN-96</v>
      </c>
      <c r="F416" t="str">
        <f>HYPERLINK("https://swtp-sose24.atlassian.net/browse/KAN-20", "KAN-20")</f>
        <v>KAN-20</v>
      </c>
      <c r="G416" t="s">
        <v>104</v>
      </c>
      <c r="H416" t="s">
        <v>387</v>
      </c>
      <c r="I416" t="s">
        <v>27</v>
      </c>
      <c r="J416" t="s">
        <v>559</v>
      </c>
    </row>
    <row r="417" spans="1:10" x14ac:dyDescent="0.3">
      <c r="A417" t="s">
        <v>3</v>
      </c>
      <c r="B417" t="s">
        <v>130</v>
      </c>
      <c r="C417" t="s">
        <v>248</v>
      </c>
      <c r="D417" s="2">
        <v>0.5</v>
      </c>
      <c r="E417" t="str">
        <f>HYPERLINK("https://swtp-sose24.atlassian.net/browse/KAN-96", "KAN-96")</f>
        <v>KAN-96</v>
      </c>
      <c r="F417" t="str">
        <f>HYPERLINK("https://swtp-sose24.atlassian.net/browse/KAN-20", "KAN-20")</f>
        <v>KAN-20</v>
      </c>
      <c r="G417" t="s">
        <v>104</v>
      </c>
      <c r="H417" t="s">
        <v>249</v>
      </c>
      <c r="I417" t="s">
        <v>27</v>
      </c>
      <c r="J417" t="s">
        <v>559</v>
      </c>
    </row>
    <row r="418" spans="1:10" x14ac:dyDescent="0.3">
      <c r="A418" t="s">
        <v>315</v>
      </c>
      <c r="B418" t="s">
        <v>113</v>
      </c>
      <c r="C418" t="s">
        <v>128</v>
      </c>
      <c r="D418" s="2">
        <v>2.72</v>
      </c>
      <c r="E418" t="str">
        <f>HYPERLINK("https://swtp-sose24.atlassian.net/browse/KAN-108", "KAN-108")</f>
        <v>KAN-108</v>
      </c>
      <c r="F418" t="str">
        <f>HYPERLINK("https://swtp-sose24.atlassian.net/browse/KAN-3", "KAN-3")</f>
        <v>KAN-3</v>
      </c>
      <c r="G418" t="s">
        <v>125</v>
      </c>
      <c r="H418" t="s">
        <v>129</v>
      </c>
      <c r="I418" t="s">
        <v>32</v>
      </c>
      <c r="J418" t="s">
        <v>560</v>
      </c>
    </row>
    <row r="419" spans="1:10" x14ac:dyDescent="0.3">
      <c r="A419" t="s">
        <v>842</v>
      </c>
      <c r="B419" t="s">
        <v>113</v>
      </c>
      <c r="C419" t="s">
        <v>200</v>
      </c>
      <c r="D419" s="2">
        <v>1.33</v>
      </c>
      <c r="E419" t="str">
        <f>HYPERLINK("https://swtp-sose24.atlassian.net/browse/KAN-93", "KAN-93")</f>
        <v>KAN-93</v>
      </c>
      <c r="F419" t="str">
        <f>HYPERLINK("https://swtp-sose24.atlassian.net/browse/KAN-12", "KAN-12")</f>
        <v>KAN-12</v>
      </c>
      <c r="G419" t="s">
        <v>415</v>
      </c>
      <c r="H419" t="s">
        <v>198</v>
      </c>
      <c r="I419" t="s">
        <v>37</v>
      </c>
      <c r="J419" t="s">
        <v>560</v>
      </c>
    </row>
    <row r="420" spans="1:10" x14ac:dyDescent="0.3">
      <c r="A420" t="s">
        <v>842</v>
      </c>
      <c r="B420" t="s">
        <v>113</v>
      </c>
      <c r="C420" t="s">
        <v>199</v>
      </c>
      <c r="D420" s="2">
        <v>0.4</v>
      </c>
      <c r="E420" t="str">
        <f>HYPERLINK("https://swtp-sose24.atlassian.net/browse/KAN-108", "KAN-108")</f>
        <v>KAN-108</v>
      </c>
      <c r="F420" t="str">
        <f>HYPERLINK("https://swtp-sose24.atlassian.net/browse/KAN-3", "KAN-3")</f>
        <v>KAN-3</v>
      </c>
      <c r="G420" t="s">
        <v>125</v>
      </c>
      <c r="I420" t="s">
        <v>32</v>
      </c>
      <c r="J420" t="s">
        <v>560</v>
      </c>
    </row>
    <row r="421" spans="1:10" x14ac:dyDescent="0.3">
      <c r="A421" t="s">
        <v>5</v>
      </c>
      <c r="B421" t="s">
        <v>113</v>
      </c>
      <c r="C421" t="s">
        <v>281</v>
      </c>
      <c r="D421" s="2">
        <v>1.25</v>
      </c>
      <c r="E421" t="str">
        <f>HYPERLINK("https://swtp-sose24.atlassian.net/browse/KAN-23", "KAN-23")</f>
        <v>KAN-23</v>
      </c>
      <c r="F421" t="str">
        <f>HYPERLINK("https://swtp-sose24.atlassian.net/browse/KAN-3", "KAN-3")</f>
        <v>KAN-3</v>
      </c>
      <c r="G421" t="s">
        <v>259</v>
      </c>
      <c r="H421" t="s">
        <v>282</v>
      </c>
      <c r="I421" t="s">
        <v>32</v>
      </c>
      <c r="J421" t="s">
        <v>50</v>
      </c>
    </row>
    <row r="422" spans="1:10" x14ac:dyDescent="0.3">
      <c r="A422" t="s">
        <v>9</v>
      </c>
      <c r="B422" t="s">
        <v>113</v>
      </c>
      <c r="C422" t="s">
        <v>314</v>
      </c>
      <c r="D422" s="2">
        <v>1.47</v>
      </c>
      <c r="E422" t="str">
        <f>HYPERLINK("https://swtp-sose24.atlassian.net/browse/KAN-5", "KAN-5")</f>
        <v>KAN-5</v>
      </c>
      <c r="F422" t="str">
        <f>HYPERLINK("https://swtp-sose24.atlassian.net/browse/KAN-46", "KAN-46")</f>
        <v>KAN-46</v>
      </c>
      <c r="G422" t="s">
        <v>285</v>
      </c>
      <c r="I422" t="s">
        <v>55</v>
      </c>
      <c r="J422" t="s">
        <v>559</v>
      </c>
    </row>
    <row r="423" spans="1:10" x14ac:dyDescent="0.3">
      <c r="A423" t="s">
        <v>842</v>
      </c>
      <c r="B423" t="s">
        <v>113</v>
      </c>
      <c r="C423" t="s">
        <v>197</v>
      </c>
      <c r="D423" s="2">
        <v>0.53</v>
      </c>
      <c r="E423" t="str">
        <f>HYPERLINK("https://swtp-sose24.atlassian.net/browse/KAN-93", "KAN-93")</f>
        <v>KAN-93</v>
      </c>
      <c r="F423" t="str">
        <f>HYPERLINK("https://swtp-sose24.atlassian.net/browse/KAN-12", "KAN-12")</f>
        <v>KAN-12</v>
      </c>
      <c r="G423" t="s">
        <v>415</v>
      </c>
      <c r="H423" t="s">
        <v>198</v>
      </c>
      <c r="I423" t="s">
        <v>37</v>
      </c>
      <c r="J423" t="s">
        <v>560</v>
      </c>
    </row>
    <row r="424" spans="1:10" x14ac:dyDescent="0.3">
      <c r="A424" t="s">
        <v>315</v>
      </c>
      <c r="B424" t="s">
        <v>113</v>
      </c>
      <c r="C424" t="s">
        <v>127</v>
      </c>
      <c r="D424" s="2">
        <v>0.5</v>
      </c>
      <c r="E424" t="str">
        <f>HYPERLINK("https://swtp-sose24.atlassian.net/browse/KAN-83", "KAN-83")</f>
        <v>KAN-83</v>
      </c>
      <c r="F424" t="str">
        <f>HYPERLINK("https://swtp-sose24.atlassian.net/browse/KAN-9", "KAN-9")</f>
        <v>KAN-9</v>
      </c>
      <c r="G424" t="s">
        <v>111</v>
      </c>
      <c r="I424" t="s">
        <v>156</v>
      </c>
      <c r="J424" t="s">
        <v>28</v>
      </c>
    </row>
    <row r="425" spans="1:10" x14ac:dyDescent="0.3">
      <c r="A425" t="s">
        <v>315</v>
      </c>
      <c r="B425" t="s">
        <v>113</v>
      </c>
      <c r="C425" t="s">
        <v>124</v>
      </c>
      <c r="D425" s="2">
        <v>1.85</v>
      </c>
      <c r="E425" t="str">
        <f>HYPERLINK("https://swtp-sose24.atlassian.net/browse/KAN-108", "KAN-108")</f>
        <v>KAN-108</v>
      </c>
      <c r="F425" t="str">
        <f>HYPERLINK("https://swtp-sose24.atlassian.net/browse/KAN-3", "KAN-3")</f>
        <v>KAN-3</v>
      </c>
      <c r="G425" t="s">
        <v>125</v>
      </c>
      <c r="H425" t="s">
        <v>126</v>
      </c>
      <c r="I425" t="s">
        <v>32</v>
      </c>
      <c r="J425" t="s">
        <v>560</v>
      </c>
    </row>
    <row r="426" spans="1:10" x14ac:dyDescent="0.3">
      <c r="A426" t="s">
        <v>8</v>
      </c>
      <c r="B426" t="s">
        <v>113</v>
      </c>
      <c r="C426" t="s">
        <v>302</v>
      </c>
      <c r="D426" s="2">
        <v>1</v>
      </c>
      <c r="E426" t="str">
        <f>HYPERLINK("https://swtp-sose24.atlassian.net/browse/KAN-93", "KAN-93")</f>
        <v>KAN-93</v>
      </c>
      <c r="F426" t="str">
        <f>HYPERLINK("https://swtp-sose24.atlassian.net/browse/KAN-12", "KAN-12")</f>
        <v>KAN-12</v>
      </c>
      <c r="G426" t="s">
        <v>415</v>
      </c>
      <c r="I426" t="s">
        <v>37</v>
      </c>
      <c r="J426" t="s">
        <v>560</v>
      </c>
    </row>
    <row r="427" spans="1:10" x14ac:dyDescent="0.3">
      <c r="A427" t="s">
        <v>3</v>
      </c>
      <c r="B427" t="s">
        <v>113</v>
      </c>
      <c r="C427" t="s">
        <v>247</v>
      </c>
      <c r="D427" s="2">
        <v>3.25</v>
      </c>
      <c r="E427" t="str">
        <f>HYPERLINK("https://swtp-sose24.atlassian.net/browse/KAN-106", "KAN-106")</f>
        <v>KAN-106</v>
      </c>
      <c r="F427" t="str">
        <f>HYPERLINK("https://swtp-sose24.atlassian.net/browse/KAN-3", "KAN-3")</f>
        <v>KAN-3</v>
      </c>
      <c r="G427" t="s">
        <v>242</v>
      </c>
      <c r="I427" t="s">
        <v>32</v>
      </c>
      <c r="J427" t="s">
        <v>560</v>
      </c>
    </row>
    <row r="428" spans="1:10" x14ac:dyDescent="0.3">
      <c r="A428" t="s">
        <v>8</v>
      </c>
      <c r="B428" t="s">
        <v>113</v>
      </c>
      <c r="C428" t="s">
        <v>301</v>
      </c>
      <c r="D428" s="2">
        <v>0.02</v>
      </c>
      <c r="E428" t="str">
        <f>HYPERLINK("https://swtp-sose24.atlassian.net/browse/KAN-85", "KAN-85")</f>
        <v>KAN-85</v>
      </c>
      <c r="F428" t="str">
        <f>HYPERLINK("https://swtp-sose24.atlassian.net/browse/KAN-9", "KAN-9")</f>
        <v>KAN-9</v>
      </c>
      <c r="G428" t="s">
        <v>295</v>
      </c>
      <c r="I428" t="s">
        <v>156</v>
      </c>
      <c r="J428" t="s">
        <v>28</v>
      </c>
    </row>
    <row r="429" spans="1:10" x14ac:dyDescent="0.3">
      <c r="A429" t="s">
        <v>842</v>
      </c>
      <c r="B429" t="s">
        <v>113</v>
      </c>
      <c r="C429" t="s">
        <v>196</v>
      </c>
      <c r="D429" s="2">
        <v>0.65</v>
      </c>
      <c r="E429" t="str">
        <f>HYPERLINK("https://swtp-sose24.atlassian.net/browse/KAN-83", "KAN-83")</f>
        <v>KAN-83</v>
      </c>
      <c r="F429" t="str">
        <f>HYPERLINK("https://swtp-sose24.atlassian.net/browse/KAN-9", "KAN-9")</f>
        <v>KAN-9</v>
      </c>
      <c r="G429" t="s">
        <v>111</v>
      </c>
      <c r="I429" t="s">
        <v>156</v>
      </c>
      <c r="J429" t="s">
        <v>28</v>
      </c>
    </row>
    <row r="430" spans="1:10" x14ac:dyDescent="0.3">
      <c r="A430" t="s">
        <v>315</v>
      </c>
      <c r="B430" t="s">
        <v>113</v>
      </c>
      <c r="C430" t="s">
        <v>122</v>
      </c>
      <c r="D430" s="2">
        <v>0.25</v>
      </c>
      <c r="E430" t="str">
        <f>HYPERLINK("https://swtp-sose24.atlassian.net/browse/KAN-93", "KAN-93")</f>
        <v>KAN-93</v>
      </c>
      <c r="F430" t="str">
        <f>HYPERLINK("https://swtp-sose24.atlassian.net/browse/KAN-12", "KAN-12")</f>
        <v>KAN-12</v>
      </c>
      <c r="G430" t="s">
        <v>415</v>
      </c>
      <c r="H430" t="s">
        <v>123</v>
      </c>
      <c r="I430" t="s">
        <v>37</v>
      </c>
      <c r="J430" t="s">
        <v>560</v>
      </c>
    </row>
    <row r="431" spans="1:10" x14ac:dyDescent="0.3">
      <c r="A431" t="s">
        <v>3</v>
      </c>
      <c r="B431" t="s">
        <v>113</v>
      </c>
      <c r="C431" t="s">
        <v>246</v>
      </c>
      <c r="D431" s="2">
        <v>3</v>
      </c>
      <c r="E431" t="str">
        <f>HYPERLINK("https://swtp-sose24.atlassian.net/browse/KAN-106", "KAN-106")</f>
        <v>KAN-106</v>
      </c>
      <c r="F431" t="str">
        <f>HYPERLINK("https://swtp-sose24.atlassian.net/browse/KAN-3", "KAN-3")</f>
        <v>KAN-3</v>
      </c>
      <c r="G431" t="s">
        <v>242</v>
      </c>
      <c r="I431" t="s">
        <v>32</v>
      </c>
      <c r="J431" t="s">
        <v>560</v>
      </c>
    </row>
    <row r="432" spans="1:10" x14ac:dyDescent="0.3">
      <c r="A432" t="s">
        <v>9</v>
      </c>
      <c r="B432" t="s">
        <v>113</v>
      </c>
      <c r="C432" t="s">
        <v>313</v>
      </c>
      <c r="D432" s="2">
        <v>0.78</v>
      </c>
      <c r="E432" t="str">
        <f>HYPERLINK("https://swtp-sose24.atlassian.net/browse/KAN-5", "KAN-5")</f>
        <v>KAN-5</v>
      </c>
      <c r="F432" t="str">
        <f>HYPERLINK("https://swtp-sose24.atlassian.net/browse/KAN-46", "KAN-46")</f>
        <v>KAN-46</v>
      </c>
      <c r="G432" t="s">
        <v>285</v>
      </c>
      <c r="I432" t="s">
        <v>55</v>
      </c>
      <c r="J432" t="s">
        <v>559</v>
      </c>
    </row>
    <row r="433" spans="1:10" x14ac:dyDescent="0.3">
      <c r="A433" t="s">
        <v>8</v>
      </c>
      <c r="B433" t="s">
        <v>113</v>
      </c>
      <c r="C433" t="s">
        <v>300</v>
      </c>
      <c r="D433" s="2">
        <v>1.17</v>
      </c>
      <c r="E433" t="str">
        <f>HYPERLINK("https://swtp-sose24.atlassian.net/browse/KAN-100", "KAN-100")</f>
        <v>KAN-100</v>
      </c>
      <c r="F433" t="str">
        <f>HYPERLINK("https://swtp-sose24.atlassian.net/browse/KAN-21", "KAN-21")</f>
        <v>KAN-21</v>
      </c>
      <c r="G433" t="s">
        <v>120</v>
      </c>
      <c r="I433" t="s">
        <v>27</v>
      </c>
      <c r="J433" t="s">
        <v>559</v>
      </c>
    </row>
    <row r="434" spans="1:10" x14ac:dyDescent="0.3">
      <c r="A434" t="s">
        <v>842</v>
      </c>
      <c r="B434" t="s">
        <v>113</v>
      </c>
      <c r="C434" t="s">
        <v>195</v>
      </c>
      <c r="D434" s="2">
        <v>0.88</v>
      </c>
      <c r="E434" t="str">
        <f>HYPERLINK("https://swtp-sose24.atlassian.net/browse/KAN-100", "KAN-100")</f>
        <v>KAN-100</v>
      </c>
      <c r="F434" t="str">
        <f>HYPERLINK("https://swtp-sose24.atlassian.net/browse/KAN-21", "KAN-21")</f>
        <v>KAN-21</v>
      </c>
      <c r="G434" t="s">
        <v>120</v>
      </c>
      <c r="I434" t="s">
        <v>27</v>
      </c>
      <c r="J434" t="s">
        <v>559</v>
      </c>
    </row>
    <row r="435" spans="1:10" x14ac:dyDescent="0.3">
      <c r="A435" t="s">
        <v>9</v>
      </c>
      <c r="B435" t="s">
        <v>113</v>
      </c>
      <c r="C435" t="s">
        <v>312</v>
      </c>
      <c r="D435" s="2">
        <v>1.02</v>
      </c>
      <c r="E435" t="str">
        <f>HYPERLINK("https://swtp-sose24.atlassian.net/browse/KAN-100", "KAN-100")</f>
        <v>KAN-100</v>
      </c>
      <c r="F435" t="str">
        <f>HYPERLINK("https://swtp-sose24.atlassian.net/browse/KAN-21", "KAN-21")</f>
        <v>KAN-21</v>
      </c>
      <c r="G435" t="s">
        <v>120</v>
      </c>
      <c r="I435" t="s">
        <v>27</v>
      </c>
      <c r="J435" t="s">
        <v>559</v>
      </c>
    </row>
    <row r="436" spans="1:10" x14ac:dyDescent="0.3">
      <c r="A436" t="s">
        <v>315</v>
      </c>
      <c r="B436" t="s">
        <v>113</v>
      </c>
      <c r="C436" t="s">
        <v>119</v>
      </c>
      <c r="D436" s="2">
        <v>1.07</v>
      </c>
      <c r="E436" t="str">
        <f>HYPERLINK("https://swtp-sose24.atlassian.net/browse/KAN-100", "KAN-100")</f>
        <v>KAN-100</v>
      </c>
      <c r="F436" t="str">
        <f>HYPERLINK("https://swtp-sose24.atlassian.net/browse/KAN-21", "KAN-21")</f>
        <v>KAN-21</v>
      </c>
      <c r="G436" t="s">
        <v>120</v>
      </c>
      <c r="H436" t="s">
        <v>121</v>
      </c>
      <c r="I436" t="s">
        <v>27</v>
      </c>
      <c r="J436" t="s">
        <v>559</v>
      </c>
    </row>
    <row r="437" spans="1:10" x14ac:dyDescent="0.3">
      <c r="A437" t="s">
        <v>315</v>
      </c>
      <c r="B437" t="s">
        <v>113</v>
      </c>
      <c r="C437" t="s">
        <v>117</v>
      </c>
      <c r="D437" s="2">
        <v>1.22</v>
      </c>
      <c r="E437" t="str">
        <f>HYPERLINK("https://swtp-sose24.atlassian.net/browse/KAN-32", "KAN-32")</f>
        <v>KAN-32</v>
      </c>
      <c r="F437" t="str">
        <f>HYPERLINK("https://swtp-sose24.atlassian.net/browse/KAN-21", "KAN-21")</f>
        <v>KAN-21</v>
      </c>
      <c r="G437" t="s">
        <v>115</v>
      </c>
      <c r="H437" t="s">
        <v>118</v>
      </c>
      <c r="I437" t="s">
        <v>27</v>
      </c>
      <c r="J437" t="s">
        <v>559</v>
      </c>
    </row>
    <row r="438" spans="1:10" x14ac:dyDescent="0.3">
      <c r="A438" t="s">
        <v>315</v>
      </c>
      <c r="B438" t="s">
        <v>113</v>
      </c>
      <c r="C438" t="s">
        <v>116</v>
      </c>
      <c r="D438" s="2">
        <v>0.05</v>
      </c>
      <c r="E438" t="str">
        <f>HYPERLINK("https://swtp-sose24.atlassian.net/browse/KAN-32", "KAN-32")</f>
        <v>KAN-32</v>
      </c>
      <c r="F438" t="str">
        <f>HYPERLINK("https://swtp-sose24.atlassian.net/browse/KAN-21", "KAN-21")</f>
        <v>KAN-21</v>
      </c>
      <c r="G438" t="s">
        <v>115</v>
      </c>
      <c r="I438" t="s">
        <v>27</v>
      </c>
      <c r="J438" t="s">
        <v>559</v>
      </c>
    </row>
    <row r="439" spans="1:10" x14ac:dyDescent="0.3">
      <c r="A439" t="s">
        <v>3</v>
      </c>
      <c r="B439" t="s">
        <v>113</v>
      </c>
      <c r="C439" t="s">
        <v>244</v>
      </c>
      <c r="D439" s="2">
        <v>1.5</v>
      </c>
      <c r="E439" t="str">
        <f>HYPERLINK("https://swtp-sose24.atlassian.net/browse/KAN-100", "KAN-100")</f>
        <v>KAN-100</v>
      </c>
      <c r="F439" t="str">
        <f>HYPERLINK("https://swtp-sose24.atlassian.net/browse/KAN-21", "KAN-21")</f>
        <v>KAN-21</v>
      </c>
      <c r="G439" t="s">
        <v>120</v>
      </c>
      <c r="H439" t="s">
        <v>245</v>
      </c>
      <c r="I439" t="s">
        <v>27</v>
      </c>
      <c r="J439" t="s">
        <v>559</v>
      </c>
    </row>
    <row r="440" spans="1:10" x14ac:dyDescent="0.3">
      <c r="A440" t="s">
        <v>4</v>
      </c>
      <c r="B440" t="s">
        <v>113</v>
      </c>
      <c r="C440" t="s">
        <v>244</v>
      </c>
      <c r="D440" s="2">
        <v>0.5</v>
      </c>
      <c r="E440" t="str">
        <f>HYPERLINK("https://swtp-sose24.atlassian.net/browse/KAN-100", "KAN-100")</f>
        <v>KAN-100</v>
      </c>
      <c r="F440" t="str">
        <f>HYPERLINK("https://swtp-sose24.atlassian.net/browse/KAN-21", "KAN-21")</f>
        <v>KAN-21</v>
      </c>
      <c r="G440" t="s">
        <v>120</v>
      </c>
      <c r="I440" t="s">
        <v>27</v>
      </c>
      <c r="J440" t="s">
        <v>559</v>
      </c>
    </row>
    <row r="441" spans="1:10" x14ac:dyDescent="0.3">
      <c r="A441" t="s">
        <v>315</v>
      </c>
      <c r="B441" t="s">
        <v>113</v>
      </c>
      <c r="C441" t="s">
        <v>114</v>
      </c>
      <c r="D441" s="2">
        <v>7.0000000000000007E-2</v>
      </c>
      <c r="E441" t="str">
        <f>HYPERLINK("https://swtp-sose24.atlassian.net/browse/KAN-32", "KAN-32")</f>
        <v>KAN-32</v>
      </c>
      <c r="F441" t="str">
        <f>HYPERLINK("https://swtp-sose24.atlassian.net/browse/KAN-21", "KAN-21")</f>
        <v>KAN-21</v>
      </c>
      <c r="G441" t="s">
        <v>115</v>
      </c>
      <c r="I441" t="s">
        <v>27</v>
      </c>
      <c r="J441" t="s">
        <v>559</v>
      </c>
    </row>
    <row r="442" spans="1:10" x14ac:dyDescent="0.3">
      <c r="A442" t="s">
        <v>4</v>
      </c>
      <c r="B442" t="s">
        <v>113</v>
      </c>
      <c r="C442" t="s">
        <v>266</v>
      </c>
      <c r="D442" s="2">
        <v>0.25</v>
      </c>
      <c r="E442" t="str">
        <f>HYPERLINK("https://swtp-sose24.atlassian.net/browse/KAN-44", "KAN-44")</f>
        <v>KAN-44</v>
      </c>
      <c r="F442" t="str">
        <f>HYPERLINK("https://swtp-sose24.atlassian.net/browse/KAN-46", "KAN-46")</f>
        <v>KAN-46</v>
      </c>
      <c r="G442" t="s">
        <v>212</v>
      </c>
      <c r="I442" t="s">
        <v>55</v>
      </c>
      <c r="J442" t="s">
        <v>559</v>
      </c>
    </row>
    <row r="443" spans="1:10" x14ac:dyDescent="0.3">
      <c r="A443" t="s">
        <v>3</v>
      </c>
      <c r="B443" t="s">
        <v>113</v>
      </c>
      <c r="C443" t="s">
        <v>243</v>
      </c>
      <c r="D443" s="2">
        <v>3</v>
      </c>
      <c r="E443" t="str">
        <f>HYPERLINK("https://swtp-sose24.atlassian.net/browse/KAN-99", "KAN-99")</f>
        <v>KAN-99</v>
      </c>
      <c r="F443" t="str">
        <f>HYPERLINK("https://swtp-sose24.atlassian.net/browse/KAN-24", "KAN-24")</f>
        <v>KAN-24</v>
      </c>
      <c r="G443" t="s">
        <v>57</v>
      </c>
      <c r="I443" t="s">
        <v>32</v>
      </c>
      <c r="J443" t="s">
        <v>560</v>
      </c>
    </row>
    <row r="444" spans="1:10" x14ac:dyDescent="0.3">
      <c r="A444" t="s">
        <v>3</v>
      </c>
      <c r="B444" t="s">
        <v>113</v>
      </c>
      <c r="C444" t="s">
        <v>241</v>
      </c>
      <c r="D444" s="2">
        <v>0.5</v>
      </c>
      <c r="E444" t="str">
        <f>HYPERLINK("https://swtp-sose24.atlassian.net/browse/KAN-106", "KAN-106")</f>
        <v>KAN-106</v>
      </c>
      <c r="F444" t="str">
        <f>HYPERLINK("https://swtp-sose24.atlassian.net/browse/KAN-3", "KAN-3")</f>
        <v>KAN-3</v>
      </c>
      <c r="G444" t="s">
        <v>242</v>
      </c>
      <c r="I444" t="s">
        <v>32</v>
      </c>
      <c r="J444" t="s">
        <v>560</v>
      </c>
    </row>
    <row r="445" spans="1:10" x14ac:dyDescent="0.3">
      <c r="A445" t="s">
        <v>3</v>
      </c>
      <c r="B445" t="s">
        <v>102</v>
      </c>
      <c r="C445" t="s">
        <v>240</v>
      </c>
      <c r="D445" s="2">
        <v>1</v>
      </c>
      <c r="E445" t="str">
        <f>HYPERLINK("https://swtp-sose24.atlassian.net/browse/KAN-99", "KAN-99")</f>
        <v>KAN-99</v>
      </c>
      <c r="F445" t="str">
        <f>HYPERLINK("https://swtp-sose24.atlassian.net/browse/KAN-24", "KAN-24")</f>
        <v>KAN-24</v>
      </c>
      <c r="G445" t="s">
        <v>57</v>
      </c>
      <c r="I445" t="s">
        <v>32</v>
      </c>
      <c r="J445" t="s">
        <v>560</v>
      </c>
    </row>
    <row r="446" spans="1:10" x14ac:dyDescent="0.3">
      <c r="A446" t="s">
        <v>5</v>
      </c>
      <c r="B446" t="s">
        <v>102</v>
      </c>
      <c r="C446" t="s">
        <v>279</v>
      </c>
      <c r="D446" s="2">
        <v>4</v>
      </c>
      <c r="E446" t="str">
        <f>HYPERLINK("https://swtp-sose24.atlassian.net/browse/KAN-23", "KAN-23")</f>
        <v>KAN-23</v>
      </c>
      <c r="F446" t="str">
        <f>HYPERLINK("https://swtp-sose24.atlassian.net/browse/KAN-3", "KAN-3")</f>
        <v>KAN-3</v>
      </c>
      <c r="G446" t="s">
        <v>259</v>
      </c>
      <c r="H446" t="s">
        <v>280</v>
      </c>
      <c r="I446" t="s">
        <v>32</v>
      </c>
      <c r="J446" t="s">
        <v>50</v>
      </c>
    </row>
    <row r="447" spans="1:10" x14ac:dyDescent="0.3">
      <c r="A447" t="s">
        <v>315</v>
      </c>
      <c r="B447" t="s">
        <v>102</v>
      </c>
      <c r="C447" t="s">
        <v>110</v>
      </c>
      <c r="D447" s="2">
        <v>1.83</v>
      </c>
      <c r="E447" t="str">
        <f>HYPERLINK("https://swtp-sose24.atlassian.net/browse/KAN-83", "KAN-83")</f>
        <v>KAN-83</v>
      </c>
      <c r="F447" t="str">
        <f>HYPERLINK("https://swtp-sose24.atlassian.net/browse/KAN-9", "KAN-9")</f>
        <v>KAN-9</v>
      </c>
      <c r="G447" t="s">
        <v>111</v>
      </c>
      <c r="H447" t="s">
        <v>112</v>
      </c>
      <c r="I447" t="s">
        <v>156</v>
      </c>
      <c r="J447" t="s">
        <v>28</v>
      </c>
    </row>
    <row r="448" spans="1:10" x14ac:dyDescent="0.3">
      <c r="A448" t="s">
        <v>315</v>
      </c>
      <c r="B448" t="s">
        <v>102</v>
      </c>
      <c r="C448" t="s">
        <v>107</v>
      </c>
      <c r="D448" s="2">
        <v>1.5</v>
      </c>
      <c r="E448" t="str">
        <f>HYPERLINK("https://swtp-sose24.atlassian.net/browse/KAN-98", "KAN-98")</f>
        <v>KAN-98</v>
      </c>
      <c r="F448" t="str">
        <f>HYPERLINK("https://swtp-sose24.atlassian.net/browse/KAN-55", "KAN-55")</f>
        <v>KAN-55</v>
      </c>
      <c r="G448" t="s">
        <v>108</v>
      </c>
      <c r="H448" t="s">
        <v>109</v>
      </c>
      <c r="I448" t="s">
        <v>32</v>
      </c>
      <c r="J448" t="s">
        <v>559</v>
      </c>
    </row>
    <row r="449" spans="1:10" x14ac:dyDescent="0.3">
      <c r="A449" t="s">
        <v>315</v>
      </c>
      <c r="B449" t="s">
        <v>102</v>
      </c>
      <c r="C449" t="s">
        <v>103</v>
      </c>
      <c r="D449" s="2">
        <v>1.25</v>
      </c>
      <c r="E449" t="str">
        <f>HYPERLINK("https://swtp-sose24.atlassian.net/browse/KAN-96", "KAN-96")</f>
        <v>KAN-96</v>
      </c>
      <c r="F449" t="str">
        <f>HYPERLINK("https://swtp-sose24.atlassian.net/browse/KAN-20", "KAN-20")</f>
        <v>KAN-20</v>
      </c>
      <c r="G449" t="s">
        <v>104</v>
      </c>
      <c r="H449" t="s">
        <v>106</v>
      </c>
      <c r="I449" t="s">
        <v>27</v>
      </c>
      <c r="J449" t="s">
        <v>559</v>
      </c>
    </row>
    <row r="450" spans="1:10" x14ac:dyDescent="0.3">
      <c r="A450" t="s">
        <v>8</v>
      </c>
      <c r="B450" t="s">
        <v>102</v>
      </c>
      <c r="C450" t="s">
        <v>298</v>
      </c>
      <c r="D450" s="2">
        <v>4</v>
      </c>
      <c r="E450" t="str">
        <f>HYPERLINK("https://swtp-sose24.atlassian.net/browse/KAN-5", "KAN-5")</f>
        <v>KAN-5</v>
      </c>
      <c r="F450" t="str">
        <f>HYPERLINK("https://swtp-sose24.atlassian.net/browse/KAN-46", "KAN-46")</f>
        <v>KAN-46</v>
      </c>
      <c r="G450" t="s">
        <v>285</v>
      </c>
      <c r="H450" t="s">
        <v>299</v>
      </c>
      <c r="I450" t="s">
        <v>55</v>
      </c>
      <c r="J450" t="s">
        <v>559</v>
      </c>
    </row>
    <row r="451" spans="1:10" x14ac:dyDescent="0.3">
      <c r="A451" t="s">
        <v>4</v>
      </c>
      <c r="B451" t="s">
        <v>102</v>
      </c>
      <c r="C451" t="s">
        <v>265</v>
      </c>
      <c r="D451" s="2">
        <v>0.75</v>
      </c>
      <c r="E451" t="str">
        <f>HYPERLINK("https://swtp-sose24.atlassian.net/browse/KAN-44", "KAN-44")</f>
        <v>KAN-44</v>
      </c>
      <c r="F451" t="str">
        <f>HYPERLINK("https://swtp-sose24.atlassian.net/browse/KAN-46", "KAN-46")</f>
        <v>KAN-46</v>
      </c>
      <c r="G451" t="s">
        <v>212</v>
      </c>
      <c r="I451" t="s">
        <v>55</v>
      </c>
      <c r="J451" t="s">
        <v>559</v>
      </c>
    </row>
    <row r="452" spans="1:10" x14ac:dyDescent="0.3">
      <c r="A452" t="s">
        <v>842</v>
      </c>
      <c r="B452" t="s">
        <v>102</v>
      </c>
      <c r="C452" t="s">
        <v>193</v>
      </c>
      <c r="D452" s="2">
        <v>1.6</v>
      </c>
      <c r="E452" t="str">
        <f>HYPERLINK("https://swtp-sose24.atlassian.net/browse/KAN-94", "KAN-94")</f>
        <v>KAN-94</v>
      </c>
      <c r="F452" t="str">
        <f>HYPERLINK("https://swtp-sose24.atlassian.net/browse/KAN-12", "KAN-12")</f>
        <v>KAN-12</v>
      </c>
      <c r="G452" t="s">
        <v>189</v>
      </c>
      <c r="H452" t="s">
        <v>194</v>
      </c>
      <c r="I452" t="s">
        <v>37</v>
      </c>
      <c r="J452" t="s">
        <v>560</v>
      </c>
    </row>
    <row r="453" spans="1:10" x14ac:dyDescent="0.3">
      <c r="A453" t="s">
        <v>842</v>
      </c>
      <c r="B453" t="s">
        <v>102</v>
      </c>
      <c r="C453" t="s">
        <v>191</v>
      </c>
      <c r="D453" s="2">
        <v>0.98</v>
      </c>
      <c r="E453" t="str">
        <f>HYPERLINK("https://swtp-sose24.atlassian.net/browse/KAN-94", "KAN-94")</f>
        <v>KAN-94</v>
      </c>
      <c r="F453" t="str">
        <f>HYPERLINK("https://swtp-sose24.atlassian.net/browse/KAN-12", "KAN-12")</f>
        <v>KAN-12</v>
      </c>
      <c r="G453" t="s">
        <v>189</v>
      </c>
      <c r="H453" t="s">
        <v>192</v>
      </c>
      <c r="I453" t="s">
        <v>37</v>
      </c>
      <c r="J453" t="s">
        <v>560</v>
      </c>
    </row>
    <row r="454" spans="1:10" x14ac:dyDescent="0.3">
      <c r="A454" t="s">
        <v>3</v>
      </c>
      <c r="B454" t="s">
        <v>102</v>
      </c>
      <c r="C454" t="s">
        <v>238</v>
      </c>
      <c r="D454" s="2">
        <v>1.25</v>
      </c>
      <c r="E454" t="str">
        <f>HYPERLINK("https://swtp-sose24.atlassian.net/browse/KAN-96", "KAN-96")</f>
        <v>KAN-96</v>
      </c>
      <c r="F454" t="str">
        <f>HYPERLINK("https://swtp-sose24.atlassian.net/browse/KAN-20", "KAN-20")</f>
        <v>KAN-20</v>
      </c>
      <c r="G454" t="s">
        <v>104</v>
      </c>
      <c r="H454" t="s">
        <v>239</v>
      </c>
      <c r="I454" t="s">
        <v>27</v>
      </c>
      <c r="J454" t="s">
        <v>559</v>
      </c>
    </row>
    <row r="455" spans="1:10" x14ac:dyDescent="0.3">
      <c r="A455" t="s">
        <v>315</v>
      </c>
      <c r="B455" t="s">
        <v>95</v>
      </c>
      <c r="C455" t="s">
        <v>100</v>
      </c>
      <c r="D455" s="2">
        <v>0.42</v>
      </c>
      <c r="E455" t="str">
        <f>HYPERLINK("https://swtp-sose24.atlassian.net/browse/KAN-99", "KAN-99")</f>
        <v>KAN-99</v>
      </c>
      <c r="F455" t="str">
        <f>HYPERLINK("https://swtp-sose24.atlassian.net/browse/KAN-24", "KAN-24")</f>
        <v>KAN-24</v>
      </c>
      <c r="G455" t="s">
        <v>57</v>
      </c>
      <c r="H455" t="s">
        <v>101</v>
      </c>
      <c r="I455" t="s">
        <v>32</v>
      </c>
      <c r="J455" t="s">
        <v>560</v>
      </c>
    </row>
    <row r="456" spans="1:10" x14ac:dyDescent="0.3">
      <c r="A456" t="s">
        <v>3</v>
      </c>
      <c r="B456" t="s">
        <v>95</v>
      </c>
      <c r="C456" t="s">
        <v>236</v>
      </c>
      <c r="D456" s="2">
        <v>1</v>
      </c>
      <c r="E456" t="str">
        <f>HYPERLINK("https://swtp-sose24.atlassian.net/browse/KAN-79", "KAN-79")</f>
        <v>KAN-79</v>
      </c>
      <c r="F456" t="str">
        <f>HYPERLINK("https://swtp-sose24.atlassian.net/browse/KAN-55", "KAN-55")</f>
        <v>KAN-55</v>
      </c>
      <c r="G456" t="s">
        <v>31</v>
      </c>
      <c r="H456" t="s">
        <v>237</v>
      </c>
      <c r="I456" t="s">
        <v>32</v>
      </c>
      <c r="J456" t="s">
        <v>559</v>
      </c>
    </row>
    <row r="457" spans="1:10" x14ac:dyDescent="0.3">
      <c r="A457" t="s">
        <v>3</v>
      </c>
      <c r="B457" t="s">
        <v>95</v>
      </c>
      <c r="C457" t="s">
        <v>234</v>
      </c>
      <c r="D457" s="2">
        <v>0.5</v>
      </c>
      <c r="E457" t="str">
        <f>HYPERLINK("https://swtp-sose24.atlassian.net/browse/KAN-10", "KAN-10")</f>
        <v>KAN-10</v>
      </c>
      <c r="F457" t="str">
        <f>HYPERLINK("https://swtp-sose24.atlassian.net/browse/KAN-2", "KAN-2")</f>
        <v>KAN-2</v>
      </c>
      <c r="G457" t="s">
        <v>148</v>
      </c>
      <c r="H457" t="s">
        <v>235</v>
      </c>
      <c r="I457" t="s">
        <v>55</v>
      </c>
      <c r="J457" t="s">
        <v>138</v>
      </c>
    </row>
    <row r="458" spans="1:10" x14ac:dyDescent="0.3">
      <c r="A458" t="s">
        <v>315</v>
      </c>
      <c r="B458" t="s">
        <v>95</v>
      </c>
      <c r="C458" t="s">
        <v>98</v>
      </c>
      <c r="D458" s="2">
        <v>2.5</v>
      </c>
      <c r="E458" t="str">
        <f>HYPERLINK("https://swtp-sose24.atlassian.net/browse/KAN-97", "KAN-97")</f>
        <v>KAN-97</v>
      </c>
      <c r="F458" t="str">
        <f>HYPERLINK("https://swtp-sose24.atlassian.net/browse/KAN-55", "KAN-55")</f>
        <v>KAN-55</v>
      </c>
      <c r="G458" t="s">
        <v>99</v>
      </c>
      <c r="I458" t="s">
        <v>32</v>
      </c>
      <c r="J458" t="s">
        <v>559</v>
      </c>
    </row>
    <row r="459" spans="1:10" x14ac:dyDescent="0.3">
      <c r="A459" t="s">
        <v>315</v>
      </c>
      <c r="B459" t="s">
        <v>95</v>
      </c>
      <c r="C459" t="s">
        <v>96</v>
      </c>
      <c r="D459" s="2">
        <v>2.2799999999999998</v>
      </c>
      <c r="E459" t="str">
        <f>HYPERLINK("https://swtp-sose24.atlassian.net/browse/KAN-99", "KAN-99")</f>
        <v>KAN-99</v>
      </c>
      <c r="F459" t="str">
        <f>HYPERLINK("https://swtp-sose24.atlassian.net/browse/KAN-24", "KAN-24")</f>
        <v>KAN-24</v>
      </c>
      <c r="G459" t="s">
        <v>57</v>
      </c>
      <c r="H459" t="s">
        <v>97</v>
      </c>
      <c r="I459" t="s">
        <v>32</v>
      </c>
      <c r="J459" t="s">
        <v>560</v>
      </c>
    </row>
    <row r="460" spans="1:10" x14ac:dyDescent="0.3">
      <c r="A460" t="s">
        <v>3</v>
      </c>
      <c r="B460" t="s">
        <v>95</v>
      </c>
      <c r="C460" t="s">
        <v>232</v>
      </c>
      <c r="D460" s="2">
        <v>4</v>
      </c>
      <c r="E460" t="str">
        <f>HYPERLINK("https://swtp-sose24.atlassian.net/browse/KAN-76", "KAN-76")</f>
        <v>KAN-76</v>
      </c>
      <c r="F460" t="str">
        <f>HYPERLINK("https://swtp-sose24.atlassian.net/browse/KAN-56", "KAN-56")</f>
        <v>KAN-56</v>
      </c>
      <c r="G460" t="s">
        <v>39</v>
      </c>
      <c r="H460" t="s">
        <v>233</v>
      </c>
      <c r="I460" t="s">
        <v>32</v>
      </c>
      <c r="J460" t="s">
        <v>28</v>
      </c>
    </row>
    <row r="461" spans="1:10" x14ac:dyDescent="0.3">
      <c r="A461" t="s">
        <v>4</v>
      </c>
      <c r="B461" t="s">
        <v>95</v>
      </c>
      <c r="C461" t="s">
        <v>264</v>
      </c>
      <c r="D461" s="2">
        <v>0.83</v>
      </c>
      <c r="E461" t="str">
        <f>HYPERLINK("https://swtp-sose24.atlassian.net/browse/KAN-73", "KAN-73")</f>
        <v>KAN-73</v>
      </c>
      <c r="F461" t="str">
        <f>HYPERLINK("https://swtp-sose24.atlassian.net/browse/KAN-43", "KAN-43")</f>
        <v>KAN-43</v>
      </c>
      <c r="G461" t="s">
        <v>171</v>
      </c>
      <c r="I461" t="s">
        <v>37</v>
      </c>
      <c r="J461" t="s">
        <v>28</v>
      </c>
    </row>
    <row r="462" spans="1:10" x14ac:dyDescent="0.3">
      <c r="A462" t="s">
        <v>842</v>
      </c>
      <c r="B462" t="s">
        <v>95</v>
      </c>
      <c r="C462" t="s">
        <v>188</v>
      </c>
      <c r="D462" s="2">
        <v>1.2</v>
      </c>
      <c r="E462" t="str">
        <f>HYPERLINK("https://swtp-sose24.atlassian.net/browse/KAN-94", "KAN-94")</f>
        <v>KAN-94</v>
      </c>
      <c r="F462" t="str">
        <f>HYPERLINK("https://swtp-sose24.atlassian.net/browse/KAN-12", "KAN-12")</f>
        <v>KAN-12</v>
      </c>
      <c r="G462" t="s">
        <v>189</v>
      </c>
      <c r="H462" t="s">
        <v>190</v>
      </c>
      <c r="I462" t="s">
        <v>37</v>
      </c>
      <c r="J462" t="s">
        <v>560</v>
      </c>
    </row>
    <row r="463" spans="1:10" x14ac:dyDescent="0.3">
      <c r="A463" t="s">
        <v>842</v>
      </c>
      <c r="B463" t="s">
        <v>95</v>
      </c>
      <c r="C463" t="s">
        <v>187</v>
      </c>
      <c r="D463" s="2">
        <v>0.93</v>
      </c>
      <c r="E463" t="str">
        <f>HYPERLINK("https://swtp-sose24.atlassian.net/browse/KAN-93", "KAN-93")</f>
        <v>KAN-93</v>
      </c>
      <c r="F463" t="str">
        <f>HYPERLINK("https://swtp-sose24.atlassian.net/browse/KAN-12", "KAN-12")</f>
        <v>KAN-12</v>
      </c>
      <c r="G463" t="s">
        <v>415</v>
      </c>
      <c r="I463" t="s">
        <v>37</v>
      </c>
      <c r="J463" t="s">
        <v>560</v>
      </c>
    </row>
    <row r="464" spans="1:10" x14ac:dyDescent="0.3">
      <c r="A464" t="s">
        <v>842</v>
      </c>
      <c r="B464" t="s">
        <v>95</v>
      </c>
      <c r="C464" t="s">
        <v>186</v>
      </c>
      <c r="D464" s="2">
        <v>0.68</v>
      </c>
      <c r="E464" t="str">
        <f>HYPERLINK("https://swtp-sose24.atlassian.net/browse/KAN-83", "KAN-83")</f>
        <v>KAN-83</v>
      </c>
      <c r="F464" t="str">
        <f>HYPERLINK("https://swtp-sose24.atlassian.net/browse/KAN-9", "KAN-9")</f>
        <v>KAN-9</v>
      </c>
      <c r="G464" t="s">
        <v>111</v>
      </c>
      <c r="I464" t="s">
        <v>156</v>
      </c>
      <c r="J464" t="s">
        <v>28</v>
      </c>
    </row>
    <row r="465" spans="1:10" x14ac:dyDescent="0.3">
      <c r="A465" t="s">
        <v>842</v>
      </c>
      <c r="B465" t="s">
        <v>92</v>
      </c>
      <c r="C465" t="s">
        <v>185</v>
      </c>
      <c r="D465" s="2">
        <v>0.57999999999999996</v>
      </c>
      <c r="E465" t="str">
        <f>HYPERLINK("https://swtp-sose24.atlassian.net/browse/KAN-83", "KAN-83")</f>
        <v>KAN-83</v>
      </c>
      <c r="F465" t="str">
        <f>HYPERLINK("https://swtp-sose24.atlassian.net/browse/KAN-9", "KAN-9")</f>
        <v>KAN-9</v>
      </c>
      <c r="G465" t="s">
        <v>111</v>
      </c>
      <c r="I465" t="s">
        <v>156</v>
      </c>
      <c r="J465" t="s">
        <v>28</v>
      </c>
    </row>
    <row r="466" spans="1:10" x14ac:dyDescent="0.3">
      <c r="A466" t="s">
        <v>9</v>
      </c>
      <c r="B466" t="s">
        <v>92</v>
      </c>
      <c r="C466" t="s">
        <v>311</v>
      </c>
      <c r="D466" s="2">
        <v>0.67</v>
      </c>
      <c r="E466" t="str">
        <f>HYPERLINK("https://swtp-sose24.atlassian.net/browse/KAN-67", "KAN-67")</f>
        <v>KAN-67</v>
      </c>
      <c r="F466" t="str">
        <f>HYPERLINK("https://swtp-sose24.atlassian.net/browse/KAN-9", "KAN-9")</f>
        <v>KAN-9</v>
      </c>
      <c r="G466" t="s">
        <v>153</v>
      </c>
      <c r="I466" t="s">
        <v>156</v>
      </c>
      <c r="J466" t="s">
        <v>28</v>
      </c>
    </row>
    <row r="467" spans="1:10" x14ac:dyDescent="0.3">
      <c r="A467" t="s">
        <v>4</v>
      </c>
      <c r="B467" t="s">
        <v>92</v>
      </c>
      <c r="C467" t="s">
        <v>263</v>
      </c>
      <c r="D467" s="2">
        <v>0.75</v>
      </c>
      <c r="E467" t="str">
        <f>HYPERLINK("https://swtp-sose24.atlassian.net/browse/KAN-91", "KAN-91")</f>
        <v>KAN-91</v>
      </c>
      <c r="F467" t="str">
        <f>HYPERLINK("https://swtp-sose24.atlassian.net/browse/KAN-46", "KAN-46")</f>
        <v>KAN-46</v>
      </c>
      <c r="G467" t="s">
        <v>257</v>
      </c>
      <c r="I467" t="s">
        <v>55</v>
      </c>
      <c r="J467" t="s">
        <v>559</v>
      </c>
    </row>
    <row r="468" spans="1:10" x14ac:dyDescent="0.3">
      <c r="A468" t="s">
        <v>9</v>
      </c>
      <c r="B468" t="s">
        <v>92</v>
      </c>
      <c r="C468" t="s">
        <v>310</v>
      </c>
      <c r="D468" s="2">
        <v>2</v>
      </c>
      <c r="E468" t="str">
        <f>HYPERLINK("https://swtp-sose24.atlassian.net/browse/KAN-9", "KAN-9")</f>
        <v>KAN-9</v>
      </c>
      <c r="F468" t="str">
        <f>HYPERLINK("https://swtp-sose24.atlassian.net/browse/KAN-1", "KAN-1")</f>
        <v>KAN-1</v>
      </c>
      <c r="G468" t="s">
        <v>213</v>
      </c>
      <c r="I468" t="s">
        <v>156</v>
      </c>
      <c r="J468" t="s">
        <v>28</v>
      </c>
    </row>
    <row r="469" spans="1:10" x14ac:dyDescent="0.3">
      <c r="A469" t="s">
        <v>315</v>
      </c>
      <c r="B469" t="s">
        <v>92</v>
      </c>
      <c r="C469" t="s">
        <v>93</v>
      </c>
      <c r="D469" s="2">
        <v>2.0299999999999998</v>
      </c>
      <c r="E469" t="str">
        <f>HYPERLINK("https://swtp-sose24.atlassian.net/browse/KAN-99", "KAN-99")</f>
        <v>KAN-99</v>
      </c>
      <c r="F469" t="str">
        <f>HYPERLINK("https://swtp-sose24.atlassian.net/browse/KAN-24", "KAN-24")</f>
        <v>KAN-24</v>
      </c>
      <c r="G469" t="s">
        <v>57</v>
      </c>
      <c r="H469" t="s">
        <v>94</v>
      </c>
      <c r="I469" t="s">
        <v>32</v>
      </c>
      <c r="J469" t="s">
        <v>560</v>
      </c>
    </row>
    <row r="470" spans="1:10" x14ac:dyDescent="0.3">
      <c r="A470" t="s">
        <v>842</v>
      </c>
      <c r="B470" t="s">
        <v>82</v>
      </c>
      <c r="C470" t="s">
        <v>183</v>
      </c>
      <c r="D470" s="2">
        <v>2.25</v>
      </c>
      <c r="E470" t="str">
        <f>HYPERLINK("https://swtp-sose24.atlassian.net/browse/KAN-93", "KAN-93")</f>
        <v>KAN-93</v>
      </c>
      <c r="F470" t="str">
        <f>HYPERLINK("https://swtp-sose24.atlassian.net/browse/KAN-12", "KAN-12")</f>
        <v>KAN-12</v>
      </c>
      <c r="G470" t="s">
        <v>415</v>
      </c>
      <c r="H470" t="s">
        <v>184</v>
      </c>
      <c r="I470" t="s">
        <v>37</v>
      </c>
      <c r="J470" t="s">
        <v>560</v>
      </c>
    </row>
    <row r="471" spans="1:10" x14ac:dyDescent="0.3">
      <c r="A471" t="s">
        <v>3</v>
      </c>
      <c r="B471" t="s">
        <v>82</v>
      </c>
      <c r="C471" t="s">
        <v>231</v>
      </c>
      <c r="D471" s="2">
        <v>0.25</v>
      </c>
      <c r="E471" t="str">
        <f>HYPERLINK("https://swtp-sose24.atlassian.net/browse/KAN-74", "KAN-74")</f>
        <v>KAN-74</v>
      </c>
      <c r="F471" t="str">
        <f>HYPERLINK("https://swtp-sose24.atlassian.net/browse/KAN-43", "KAN-43")</f>
        <v>KAN-43</v>
      </c>
      <c r="G471" t="s">
        <v>86</v>
      </c>
      <c r="I471" t="s">
        <v>37</v>
      </c>
      <c r="J471" t="s">
        <v>28</v>
      </c>
    </row>
    <row r="472" spans="1:10" x14ac:dyDescent="0.3">
      <c r="A472" t="s">
        <v>842</v>
      </c>
      <c r="B472" t="s">
        <v>82</v>
      </c>
      <c r="C472" t="s">
        <v>182</v>
      </c>
      <c r="D472" s="2">
        <v>0.5</v>
      </c>
      <c r="E472" t="str">
        <f>HYPERLINK("https://swtp-sose24.atlassian.net/browse/KAN-74", "KAN-74")</f>
        <v>KAN-74</v>
      </c>
      <c r="F472" t="str">
        <f>HYPERLINK("https://swtp-sose24.atlassian.net/browse/KAN-43", "KAN-43")</f>
        <v>KAN-43</v>
      </c>
      <c r="G472" t="s">
        <v>86</v>
      </c>
      <c r="I472" t="s">
        <v>37</v>
      </c>
      <c r="J472" t="s">
        <v>28</v>
      </c>
    </row>
    <row r="473" spans="1:10" x14ac:dyDescent="0.3">
      <c r="A473" t="s">
        <v>315</v>
      </c>
      <c r="B473" t="s">
        <v>82</v>
      </c>
      <c r="C473" t="s">
        <v>90</v>
      </c>
      <c r="D473" s="2">
        <v>0.5</v>
      </c>
      <c r="E473" t="str">
        <f>HYPERLINK("https://swtp-sose24.atlassian.net/browse/KAN-82", "KAN-82")</f>
        <v>KAN-82</v>
      </c>
      <c r="F473" t="str">
        <f>HYPERLINK("https://swtp-sose24.atlassian.net/browse/KAN-24", "KAN-24")</f>
        <v>KAN-24</v>
      </c>
      <c r="G473" t="s">
        <v>88</v>
      </c>
      <c r="H473" t="s">
        <v>91</v>
      </c>
      <c r="I473" t="s">
        <v>32</v>
      </c>
      <c r="J473" t="s">
        <v>560</v>
      </c>
    </row>
    <row r="474" spans="1:10" x14ac:dyDescent="0.3">
      <c r="A474" t="s">
        <v>842</v>
      </c>
      <c r="B474" t="s">
        <v>82</v>
      </c>
      <c r="C474" t="s">
        <v>180</v>
      </c>
      <c r="D474" s="2">
        <v>0.33</v>
      </c>
      <c r="E474" t="str">
        <f>HYPERLINK("https://swtp-sose24.atlassian.net/browse/KAN-71", "KAN-71")</f>
        <v>KAN-71</v>
      </c>
      <c r="F474" t="str">
        <f>HYPERLINK("https://swtp-sose24.atlassian.net/browse/KAN-43", "KAN-43")</f>
        <v>KAN-43</v>
      </c>
      <c r="G474" t="s">
        <v>165</v>
      </c>
      <c r="H474" t="s">
        <v>181</v>
      </c>
      <c r="I474" t="s">
        <v>37</v>
      </c>
      <c r="J474" t="s">
        <v>28</v>
      </c>
    </row>
    <row r="475" spans="1:10" x14ac:dyDescent="0.3">
      <c r="A475" t="s">
        <v>315</v>
      </c>
      <c r="B475" t="s">
        <v>82</v>
      </c>
      <c r="C475" t="s">
        <v>87</v>
      </c>
      <c r="D475" s="2">
        <v>1.1499999999999999</v>
      </c>
      <c r="E475" t="str">
        <f>HYPERLINK("https://swtp-sose24.atlassian.net/browse/KAN-82", "KAN-82")</f>
        <v>KAN-82</v>
      </c>
      <c r="F475" t="str">
        <f>HYPERLINK("https://swtp-sose24.atlassian.net/browse/KAN-24", "KAN-24")</f>
        <v>KAN-24</v>
      </c>
      <c r="G475" t="s">
        <v>88</v>
      </c>
      <c r="H475" t="s">
        <v>89</v>
      </c>
      <c r="I475" t="s">
        <v>32</v>
      </c>
      <c r="J475" t="s">
        <v>560</v>
      </c>
    </row>
    <row r="476" spans="1:10" x14ac:dyDescent="0.3">
      <c r="A476" t="s">
        <v>315</v>
      </c>
      <c r="B476" t="s">
        <v>82</v>
      </c>
      <c r="C476" t="s">
        <v>85</v>
      </c>
      <c r="D476" s="2">
        <v>0.25</v>
      </c>
      <c r="E476" t="str">
        <f>HYPERLINK("https://swtp-sose24.atlassian.net/browse/KAN-74", "KAN-74")</f>
        <v>KAN-74</v>
      </c>
      <c r="F476" t="str">
        <f>HYPERLINK("https://swtp-sose24.atlassian.net/browse/KAN-43", "KAN-43")</f>
        <v>KAN-43</v>
      </c>
      <c r="G476" t="s">
        <v>86</v>
      </c>
      <c r="I476" t="s">
        <v>37</v>
      </c>
      <c r="J476" t="s">
        <v>28</v>
      </c>
    </row>
    <row r="477" spans="1:10" x14ac:dyDescent="0.3">
      <c r="A477" t="s">
        <v>9</v>
      </c>
      <c r="B477" t="s">
        <v>82</v>
      </c>
      <c r="C477" t="s">
        <v>309</v>
      </c>
      <c r="D477" s="2">
        <v>3.67</v>
      </c>
      <c r="E477" t="str">
        <f>HYPERLINK("https://swtp-sose24.atlassian.net/browse/KAN-9", "KAN-9")</f>
        <v>KAN-9</v>
      </c>
      <c r="F477" t="str">
        <f>HYPERLINK("https://swtp-sose24.atlassian.net/browse/KAN-1", "KAN-1")</f>
        <v>KAN-1</v>
      </c>
      <c r="G477" t="s">
        <v>213</v>
      </c>
      <c r="I477" t="s">
        <v>156</v>
      </c>
      <c r="J477" t="s">
        <v>28</v>
      </c>
    </row>
    <row r="478" spans="1:10" x14ac:dyDescent="0.3">
      <c r="A478" t="s">
        <v>9</v>
      </c>
      <c r="B478" t="s">
        <v>82</v>
      </c>
      <c r="C478" t="s">
        <v>308</v>
      </c>
      <c r="D478" s="2">
        <v>2.33</v>
      </c>
      <c r="E478" t="str">
        <f>HYPERLINK("https://swtp-sose24.atlassian.net/browse/KAN-6", "KAN-6")</f>
        <v>KAN-6</v>
      </c>
      <c r="F478" t="str">
        <f>HYPERLINK("https://swtp-sose24.atlassian.net/browse/KAN-2", "KAN-2")</f>
        <v>KAN-2</v>
      </c>
      <c r="G478" t="s">
        <v>136</v>
      </c>
      <c r="I478" t="s">
        <v>55</v>
      </c>
      <c r="J478" t="s">
        <v>138</v>
      </c>
    </row>
    <row r="479" spans="1:10" x14ac:dyDescent="0.3">
      <c r="A479" t="s">
        <v>9</v>
      </c>
      <c r="B479" t="s">
        <v>82</v>
      </c>
      <c r="C479" t="s">
        <v>307</v>
      </c>
      <c r="D479" s="2">
        <v>4.7</v>
      </c>
      <c r="E479" t="str">
        <f>HYPERLINK("https://swtp-sose24.atlassian.net/browse/KAN-5", "KAN-5")</f>
        <v>KAN-5</v>
      </c>
      <c r="F479" t="str">
        <f>HYPERLINK("https://swtp-sose24.atlassian.net/browse/KAN-46", "KAN-46")</f>
        <v>KAN-46</v>
      </c>
      <c r="G479" t="s">
        <v>285</v>
      </c>
      <c r="I479" t="s">
        <v>55</v>
      </c>
      <c r="J479" t="s">
        <v>559</v>
      </c>
    </row>
    <row r="480" spans="1:10" x14ac:dyDescent="0.3">
      <c r="A480" t="s">
        <v>8</v>
      </c>
      <c r="B480" t="s">
        <v>82</v>
      </c>
      <c r="C480" t="s">
        <v>296</v>
      </c>
      <c r="D480" s="2">
        <v>1</v>
      </c>
      <c r="E480" t="str">
        <f>HYPERLINK("https://swtp-sose24.atlassian.net/browse/KAN-5", "KAN-5")</f>
        <v>KAN-5</v>
      </c>
      <c r="F480" t="str">
        <f>HYPERLINK("https://swtp-sose24.atlassian.net/browse/KAN-46", "KAN-46")</f>
        <v>KAN-46</v>
      </c>
      <c r="G480" t="s">
        <v>285</v>
      </c>
      <c r="H480" t="s">
        <v>297</v>
      </c>
      <c r="I480" t="s">
        <v>55</v>
      </c>
      <c r="J480" t="s">
        <v>559</v>
      </c>
    </row>
    <row r="481" spans="1:10" x14ac:dyDescent="0.3">
      <c r="A481" t="s">
        <v>4</v>
      </c>
      <c r="B481" t="s">
        <v>82</v>
      </c>
      <c r="C481" t="s">
        <v>262</v>
      </c>
      <c r="D481" s="2">
        <v>0.83</v>
      </c>
      <c r="E481" t="str">
        <f>HYPERLINK("https://swtp-sose24.atlassian.net/browse/KAN-91", "KAN-91")</f>
        <v>KAN-91</v>
      </c>
      <c r="F481" t="str">
        <f>HYPERLINK("https://swtp-sose24.atlassian.net/browse/KAN-46", "KAN-46")</f>
        <v>KAN-46</v>
      </c>
      <c r="G481" t="s">
        <v>257</v>
      </c>
      <c r="I481" t="s">
        <v>55</v>
      </c>
      <c r="J481" t="s">
        <v>559</v>
      </c>
    </row>
    <row r="482" spans="1:10" x14ac:dyDescent="0.3">
      <c r="A482" t="s">
        <v>8</v>
      </c>
      <c r="B482" t="s">
        <v>82</v>
      </c>
      <c r="C482" t="s">
        <v>294</v>
      </c>
      <c r="D482" s="2">
        <v>1</v>
      </c>
      <c r="E482" t="str">
        <f>HYPERLINK("https://swtp-sose24.atlassian.net/browse/KAN-85", "KAN-85")</f>
        <v>KAN-85</v>
      </c>
      <c r="F482" t="str">
        <f>HYPERLINK("https://swtp-sose24.atlassian.net/browse/KAN-9", "KAN-9")</f>
        <v>KAN-9</v>
      </c>
      <c r="G482" t="s">
        <v>295</v>
      </c>
      <c r="I482" t="s">
        <v>156</v>
      </c>
      <c r="J482" t="s">
        <v>28</v>
      </c>
    </row>
    <row r="483" spans="1:10" x14ac:dyDescent="0.3">
      <c r="A483" t="s">
        <v>8</v>
      </c>
      <c r="B483" t="s">
        <v>82</v>
      </c>
      <c r="C483" t="s">
        <v>291</v>
      </c>
      <c r="D483" s="2">
        <v>0.25</v>
      </c>
      <c r="E483" t="str">
        <f>HYPERLINK("https://swtp-sose24.atlassian.net/browse/KAN-107", "KAN-107")</f>
        <v>KAN-107</v>
      </c>
      <c r="F483" t="str">
        <f>HYPERLINK("https://swtp-sose24.atlassian.net/browse/KAN-1", "KAN-1")</f>
        <v>KAN-1</v>
      </c>
      <c r="G483" t="s">
        <v>292</v>
      </c>
      <c r="H483" t="s">
        <v>293</v>
      </c>
      <c r="I483" t="s">
        <v>156</v>
      </c>
      <c r="J483" t="s">
        <v>50</v>
      </c>
    </row>
    <row r="484" spans="1:10" x14ac:dyDescent="0.3">
      <c r="A484" t="s">
        <v>9</v>
      </c>
      <c r="B484" t="s">
        <v>82</v>
      </c>
      <c r="C484" t="s">
        <v>306</v>
      </c>
      <c r="D484" s="2">
        <v>3.67</v>
      </c>
      <c r="E484" t="str">
        <f>HYPERLINK("https://swtp-sose24.atlassian.net/browse/KAN-67", "KAN-67")</f>
        <v>KAN-67</v>
      </c>
      <c r="F484" t="str">
        <f>HYPERLINK("https://swtp-sose24.atlassian.net/browse/KAN-9", "KAN-9")</f>
        <v>KAN-9</v>
      </c>
      <c r="G484" t="s">
        <v>153</v>
      </c>
      <c r="I484" t="s">
        <v>156</v>
      </c>
      <c r="J484" t="s">
        <v>28</v>
      </c>
    </row>
    <row r="485" spans="1:10" x14ac:dyDescent="0.3">
      <c r="A485" t="s">
        <v>842</v>
      </c>
      <c r="B485" t="s">
        <v>82</v>
      </c>
      <c r="C485" t="s">
        <v>178</v>
      </c>
      <c r="D485" s="2">
        <v>2.75</v>
      </c>
      <c r="E485" t="str">
        <f>HYPERLINK("https://swtp-sose24.atlassian.net/browse/KAN-93", "KAN-93")</f>
        <v>KAN-93</v>
      </c>
      <c r="F485" t="str">
        <f>HYPERLINK("https://swtp-sose24.atlassian.net/browse/KAN-12", "KAN-12")</f>
        <v>KAN-12</v>
      </c>
      <c r="G485" t="s">
        <v>415</v>
      </c>
      <c r="H485" t="s">
        <v>179</v>
      </c>
      <c r="I485" t="s">
        <v>37</v>
      </c>
      <c r="J485" t="s">
        <v>560</v>
      </c>
    </row>
    <row r="486" spans="1:10" x14ac:dyDescent="0.3">
      <c r="A486" t="s">
        <v>3</v>
      </c>
      <c r="B486" t="s">
        <v>82</v>
      </c>
      <c r="C486" t="s">
        <v>178</v>
      </c>
      <c r="D486" s="2">
        <v>2</v>
      </c>
      <c r="E486" t="str">
        <f>HYPERLINK("https://swtp-sose24.atlassian.net/browse/KAN-32", "KAN-32")</f>
        <v>KAN-32</v>
      </c>
      <c r="F486" t="str">
        <f>HYPERLINK("https://swtp-sose24.atlassian.net/browse/KAN-21", "KAN-21")</f>
        <v>KAN-21</v>
      </c>
      <c r="G486" t="s">
        <v>115</v>
      </c>
      <c r="H486" t="s">
        <v>230</v>
      </c>
      <c r="I486" t="s">
        <v>27</v>
      </c>
      <c r="J486" t="s">
        <v>559</v>
      </c>
    </row>
    <row r="487" spans="1:10" x14ac:dyDescent="0.3">
      <c r="A487" t="s">
        <v>4</v>
      </c>
      <c r="B487" t="s">
        <v>82</v>
      </c>
      <c r="C487" t="s">
        <v>178</v>
      </c>
      <c r="D487" s="2">
        <v>2</v>
      </c>
      <c r="E487" t="str">
        <f>HYPERLINK("https://swtp-sose24.atlassian.net/browse/KAN-32", "KAN-32")</f>
        <v>KAN-32</v>
      </c>
      <c r="F487" t="str">
        <f>HYPERLINK("https://swtp-sose24.atlassian.net/browse/KAN-21", "KAN-21")</f>
        <v>KAN-21</v>
      </c>
      <c r="G487" t="s">
        <v>115</v>
      </c>
      <c r="I487" t="s">
        <v>27</v>
      </c>
      <c r="J487" t="s">
        <v>559</v>
      </c>
    </row>
    <row r="488" spans="1:10" x14ac:dyDescent="0.3">
      <c r="A488" t="s">
        <v>5</v>
      </c>
      <c r="B488" t="s">
        <v>82</v>
      </c>
      <c r="C488" t="s">
        <v>178</v>
      </c>
      <c r="D488" s="2">
        <v>1.5</v>
      </c>
      <c r="E488" t="str">
        <f>HYPERLINK("https://swtp-sose24.atlassian.net/browse/KAN-32", "KAN-32")</f>
        <v>KAN-32</v>
      </c>
      <c r="F488" t="str">
        <f>HYPERLINK("https://swtp-sose24.atlassian.net/browse/KAN-21", "KAN-21")</f>
        <v>KAN-21</v>
      </c>
      <c r="G488" t="s">
        <v>115</v>
      </c>
      <c r="I488" t="s">
        <v>27</v>
      </c>
      <c r="J488" t="s">
        <v>559</v>
      </c>
    </row>
    <row r="489" spans="1:10" x14ac:dyDescent="0.3">
      <c r="A489" t="s">
        <v>8</v>
      </c>
      <c r="B489" t="s">
        <v>82</v>
      </c>
      <c r="C489" t="s">
        <v>178</v>
      </c>
      <c r="D489" s="2">
        <v>1</v>
      </c>
      <c r="E489" t="str">
        <f>HYPERLINK("https://swtp-sose24.atlassian.net/browse/KAN-32", "KAN-32")</f>
        <v>KAN-32</v>
      </c>
      <c r="F489" t="str">
        <f>HYPERLINK("https://swtp-sose24.atlassian.net/browse/KAN-21", "KAN-21")</f>
        <v>KAN-21</v>
      </c>
      <c r="G489" t="s">
        <v>115</v>
      </c>
      <c r="I489" t="s">
        <v>27</v>
      </c>
      <c r="J489" t="s">
        <v>559</v>
      </c>
    </row>
    <row r="490" spans="1:10" x14ac:dyDescent="0.3">
      <c r="A490" t="s">
        <v>9</v>
      </c>
      <c r="B490" t="s">
        <v>82</v>
      </c>
      <c r="C490" t="s">
        <v>178</v>
      </c>
      <c r="D490" s="2">
        <v>0.67</v>
      </c>
      <c r="E490" t="str">
        <f>HYPERLINK("https://swtp-sose24.atlassian.net/browse/KAN-32", "KAN-32")</f>
        <v>KAN-32</v>
      </c>
      <c r="F490" t="str">
        <f>HYPERLINK("https://swtp-sose24.atlassian.net/browse/KAN-21", "KAN-21")</f>
        <v>KAN-21</v>
      </c>
      <c r="G490" t="s">
        <v>115</v>
      </c>
      <c r="I490" t="s">
        <v>27</v>
      </c>
      <c r="J490" t="s">
        <v>559</v>
      </c>
    </row>
    <row r="491" spans="1:10" x14ac:dyDescent="0.3">
      <c r="A491" s="13" t="s">
        <v>320</v>
      </c>
      <c r="B491" s="7"/>
      <c r="C491" s="7"/>
      <c r="D491" s="14"/>
      <c r="E491" s="7"/>
      <c r="F491" s="7"/>
      <c r="G491" s="7"/>
      <c r="H491" s="7"/>
      <c r="I491" s="7"/>
      <c r="J491" s="7"/>
    </row>
    <row r="492" spans="1:10" x14ac:dyDescent="0.3">
      <c r="A492" t="s">
        <v>315</v>
      </c>
      <c r="B492" t="s">
        <v>82</v>
      </c>
      <c r="C492" t="s">
        <v>83</v>
      </c>
      <c r="D492" s="2">
        <v>1</v>
      </c>
      <c r="E492" t="str">
        <f>HYPERLINK("https://swtp-sose24.atlassian.net/browse/KAN-35", "KAN-35")</f>
        <v>KAN-35</v>
      </c>
      <c r="F492" t="str">
        <f>HYPERLINK("https://swtp-sose24.atlassian.net/browse/KAN-22", "KAN-22")</f>
        <v>KAN-22</v>
      </c>
      <c r="G492" t="s">
        <v>84</v>
      </c>
      <c r="I492" t="s">
        <v>27</v>
      </c>
      <c r="J492" t="s">
        <v>559</v>
      </c>
    </row>
    <row r="493" spans="1:10" x14ac:dyDescent="0.3">
      <c r="A493" t="s">
        <v>842</v>
      </c>
      <c r="B493" t="s">
        <v>82</v>
      </c>
      <c r="C493" t="s">
        <v>83</v>
      </c>
      <c r="D493" s="2">
        <v>1</v>
      </c>
      <c r="E493" t="str">
        <f>HYPERLINK("https://swtp-sose24.atlassian.net/browse/KAN-35", "KAN-35")</f>
        <v>KAN-35</v>
      </c>
      <c r="F493" t="str">
        <f>HYPERLINK("https://swtp-sose24.atlassian.net/browse/KAN-22", "KAN-22")</f>
        <v>KAN-22</v>
      </c>
      <c r="G493" t="s">
        <v>84</v>
      </c>
      <c r="I493" t="s">
        <v>27</v>
      </c>
      <c r="J493" t="s">
        <v>559</v>
      </c>
    </row>
    <row r="494" spans="1:10" x14ac:dyDescent="0.3">
      <c r="A494" t="s">
        <v>3</v>
      </c>
      <c r="B494" t="s">
        <v>82</v>
      </c>
      <c r="C494" t="s">
        <v>83</v>
      </c>
      <c r="D494" s="2">
        <v>1</v>
      </c>
      <c r="E494" t="str">
        <f>HYPERLINK("https://swtp-sose24.atlassian.net/browse/KAN-35", "KAN-35")</f>
        <v>KAN-35</v>
      </c>
      <c r="F494" t="str">
        <f>HYPERLINK("https://swtp-sose24.atlassian.net/browse/KAN-22", "KAN-22")</f>
        <v>KAN-22</v>
      </c>
      <c r="G494" t="s">
        <v>84</v>
      </c>
      <c r="I494" t="s">
        <v>27</v>
      </c>
      <c r="J494" t="s">
        <v>559</v>
      </c>
    </row>
    <row r="495" spans="1:10" x14ac:dyDescent="0.3">
      <c r="A495" t="s">
        <v>4</v>
      </c>
      <c r="B495" t="s">
        <v>82</v>
      </c>
      <c r="C495" t="s">
        <v>83</v>
      </c>
      <c r="D495" s="2">
        <v>1</v>
      </c>
      <c r="E495" t="str">
        <f>HYPERLINK("https://swtp-sose24.atlassian.net/browse/KAN-35", "KAN-35")</f>
        <v>KAN-35</v>
      </c>
      <c r="F495" t="str">
        <f>HYPERLINK("https://swtp-sose24.atlassian.net/browse/KAN-22", "KAN-22")</f>
        <v>KAN-22</v>
      </c>
      <c r="G495" t="s">
        <v>84</v>
      </c>
      <c r="I495" t="s">
        <v>27</v>
      </c>
      <c r="J495" t="s">
        <v>559</v>
      </c>
    </row>
    <row r="496" spans="1:10" x14ac:dyDescent="0.3">
      <c r="A496" t="s">
        <v>8</v>
      </c>
      <c r="B496" t="s">
        <v>82</v>
      </c>
      <c r="C496" t="s">
        <v>83</v>
      </c>
      <c r="D496" s="2">
        <v>1</v>
      </c>
      <c r="E496" t="str">
        <f>HYPERLINK("https://swtp-sose24.atlassian.net/browse/KAN-35", "KAN-35")</f>
        <v>KAN-35</v>
      </c>
      <c r="F496" t="str">
        <f>HYPERLINK("https://swtp-sose24.atlassian.net/browse/KAN-22", "KAN-22")</f>
        <v>KAN-22</v>
      </c>
      <c r="G496" t="s">
        <v>84</v>
      </c>
      <c r="I496" t="s">
        <v>27</v>
      </c>
      <c r="J496" t="s">
        <v>559</v>
      </c>
    </row>
    <row r="497" spans="1:10" x14ac:dyDescent="0.3">
      <c r="A497" t="s">
        <v>9</v>
      </c>
      <c r="B497" t="s">
        <v>82</v>
      </c>
      <c r="C497" t="s">
        <v>83</v>
      </c>
      <c r="D497" s="2">
        <v>1</v>
      </c>
      <c r="E497" t="str">
        <f>HYPERLINK("https://swtp-sose24.atlassian.net/browse/KAN-35", "KAN-35")</f>
        <v>KAN-35</v>
      </c>
      <c r="F497" t="str">
        <f>HYPERLINK("https://swtp-sose24.atlassian.net/browse/KAN-22", "KAN-22")</f>
        <v>KAN-22</v>
      </c>
      <c r="G497" t="s">
        <v>84</v>
      </c>
      <c r="I497" t="s">
        <v>27</v>
      </c>
      <c r="J497" t="s">
        <v>559</v>
      </c>
    </row>
    <row r="498" spans="1:10" x14ac:dyDescent="0.3">
      <c r="A498" t="s">
        <v>5</v>
      </c>
      <c r="B498" t="s">
        <v>82</v>
      </c>
      <c r="C498" t="s">
        <v>278</v>
      </c>
      <c r="D498" s="2">
        <v>1</v>
      </c>
      <c r="E498" t="str">
        <f>HYPERLINK("https://swtp-sose24.atlassian.net/browse/KAN-35", "KAN-35")</f>
        <v>KAN-35</v>
      </c>
      <c r="F498" t="str">
        <f>HYPERLINK("https://swtp-sose24.atlassian.net/browse/KAN-22", "KAN-22")</f>
        <v>KAN-22</v>
      </c>
      <c r="G498" t="s">
        <v>84</v>
      </c>
      <c r="I498" t="s">
        <v>27</v>
      </c>
      <c r="J498" t="s">
        <v>559</v>
      </c>
    </row>
    <row r="499" spans="1:10" x14ac:dyDescent="0.3">
      <c r="A499" t="s">
        <v>3</v>
      </c>
      <c r="B499" t="s">
        <v>173</v>
      </c>
      <c r="C499" t="s">
        <v>228</v>
      </c>
      <c r="D499" s="2">
        <v>4</v>
      </c>
      <c r="E499" t="str">
        <f>HYPERLINK("https://swtp-sose24.atlassian.net/browse/KAN-76", "KAN-76")</f>
        <v>KAN-76</v>
      </c>
      <c r="F499" t="str">
        <f>HYPERLINK("https://swtp-sose24.atlassian.net/browse/KAN-56", "KAN-56")</f>
        <v>KAN-56</v>
      </c>
      <c r="G499" t="s">
        <v>39</v>
      </c>
      <c r="H499" t="s">
        <v>229</v>
      </c>
      <c r="I499" t="s">
        <v>32</v>
      </c>
      <c r="J499" t="s">
        <v>28</v>
      </c>
    </row>
    <row r="500" spans="1:10" x14ac:dyDescent="0.3">
      <c r="A500" t="s">
        <v>8</v>
      </c>
      <c r="B500" t="s">
        <v>173</v>
      </c>
      <c r="C500" t="s">
        <v>289</v>
      </c>
      <c r="D500" s="2">
        <v>2.25</v>
      </c>
      <c r="E500" t="str">
        <f>HYPERLINK("https://swtp-sose24.atlassian.net/browse/KAN-73", "KAN-73")</f>
        <v>KAN-73</v>
      </c>
      <c r="F500" t="str">
        <f>HYPERLINK("https://swtp-sose24.atlassian.net/browse/KAN-43", "KAN-43")</f>
        <v>KAN-43</v>
      </c>
      <c r="G500" t="s">
        <v>171</v>
      </c>
      <c r="H500" t="s">
        <v>290</v>
      </c>
      <c r="I500" t="s">
        <v>37</v>
      </c>
      <c r="J500" t="s">
        <v>28</v>
      </c>
    </row>
    <row r="501" spans="1:10" x14ac:dyDescent="0.3">
      <c r="A501" t="s">
        <v>842</v>
      </c>
      <c r="B501" t="s">
        <v>173</v>
      </c>
      <c r="C501" t="s">
        <v>176</v>
      </c>
      <c r="D501" s="2">
        <v>0.25</v>
      </c>
      <c r="E501" t="str">
        <f>HYPERLINK("https://swtp-sose24.atlassian.net/browse/KAN-75", "KAN-75")</f>
        <v>KAN-75</v>
      </c>
      <c r="F501" t="str">
        <f>HYPERLINK("https://swtp-sose24.atlassian.net/browse/KAN-48", "KAN-48")</f>
        <v>KAN-48</v>
      </c>
      <c r="G501" t="s">
        <v>582</v>
      </c>
      <c r="H501" t="s">
        <v>177</v>
      </c>
      <c r="I501" t="s">
        <v>156</v>
      </c>
      <c r="J501" t="s">
        <v>559</v>
      </c>
    </row>
    <row r="502" spans="1:10" x14ac:dyDescent="0.3">
      <c r="A502" t="s">
        <v>5</v>
      </c>
      <c r="B502" t="s">
        <v>173</v>
      </c>
      <c r="C502" t="s">
        <v>276</v>
      </c>
      <c r="D502" s="2">
        <v>3</v>
      </c>
      <c r="E502" t="str">
        <f>HYPERLINK("https://swtp-sose24.atlassian.net/browse/KAN-23", "KAN-23")</f>
        <v>KAN-23</v>
      </c>
      <c r="F502" t="str">
        <f>HYPERLINK("https://swtp-sose24.atlassian.net/browse/KAN-3", "KAN-3")</f>
        <v>KAN-3</v>
      </c>
      <c r="G502" t="s">
        <v>259</v>
      </c>
      <c r="H502" t="s">
        <v>277</v>
      </c>
      <c r="I502" t="s">
        <v>32</v>
      </c>
      <c r="J502" t="s">
        <v>50</v>
      </c>
    </row>
    <row r="503" spans="1:10" x14ac:dyDescent="0.3">
      <c r="A503" t="s">
        <v>842</v>
      </c>
      <c r="B503" t="s">
        <v>173</v>
      </c>
      <c r="C503" t="s">
        <v>174</v>
      </c>
      <c r="D503" s="2">
        <v>0.83</v>
      </c>
      <c r="E503" t="str">
        <f>HYPERLINK("https://swtp-sose24.atlassian.net/browse/KAN-71", "KAN-71")</f>
        <v>KAN-71</v>
      </c>
      <c r="F503" t="str">
        <f>HYPERLINK("https://swtp-sose24.atlassian.net/browse/KAN-43", "KAN-43")</f>
        <v>KAN-43</v>
      </c>
      <c r="G503" t="s">
        <v>165</v>
      </c>
      <c r="H503" t="s">
        <v>175</v>
      </c>
      <c r="I503" t="s">
        <v>37</v>
      </c>
      <c r="J503" t="s">
        <v>28</v>
      </c>
    </row>
    <row r="504" spans="1:10" x14ac:dyDescent="0.3">
      <c r="A504" t="s">
        <v>5</v>
      </c>
      <c r="B504" t="s">
        <v>78</v>
      </c>
      <c r="C504" t="s">
        <v>274</v>
      </c>
      <c r="D504" s="2">
        <v>0.75</v>
      </c>
      <c r="E504" t="str">
        <f>HYPERLINK("https://swtp-sose24.atlassian.net/browse/KAN-23", "KAN-23")</f>
        <v>KAN-23</v>
      </c>
      <c r="F504" t="str">
        <f>HYPERLINK("https://swtp-sose24.atlassian.net/browse/KAN-3", "KAN-3")</f>
        <v>KAN-3</v>
      </c>
      <c r="G504" t="s">
        <v>259</v>
      </c>
      <c r="H504" t="s">
        <v>275</v>
      </c>
      <c r="I504" t="s">
        <v>32</v>
      </c>
      <c r="J504" t="s">
        <v>50</v>
      </c>
    </row>
    <row r="505" spans="1:10" x14ac:dyDescent="0.3">
      <c r="A505" t="s">
        <v>315</v>
      </c>
      <c r="B505" t="s">
        <v>78</v>
      </c>
      <c r="C505" t="s">
        <v>79</v>
      </c>
      <c r="D505" s="2">
        <v>2</v>
      </c>
      <c r="E505" t="str">
        <f>HYPERLINK("https://swtp-sose24.atlassian.net/browse/KAN-77", "KAN-77")</f>
        <v>KAN-77</v>
      </c>
      <c r="F505" t="str">
        <f>HYPERLINK("https://swtp-sose24.atlassian.net/browse/KAN-56", "KAN-56")</f>
        <v>KAN-56</v>
      </c>
      <c r="G505" t="s">
        <v>80</v>
      </c>
      <c r="H505" t="s">
        <v>81</v>
      </c>
      <c r="I505" t="s">
        <v>32</v>
      </c>
      <c r="J505" t="s">
        <v>28</v>
      </c>
    </row>
    <row r="506" spans="1:10" x14ac:dyDescent="0.3">
      <c r="A506" t="s">
        <v>8</v>
      </c>
      <c r="B506" t="s">
        <v>78</v>
      </c>
      <c r="C506" t="s">
        <v>287</v>
      </c>
      <c r="D506" s="2">
        <v>4</v>
      </c>
      <c r="E506" t="str">
        <f>HYPERLINK("https://swtp-sose24.atlassian.net/browse/KAN-5", "KAN-5")</f>
        <v>KAN-5</v>
      </c>
      <c r="F506" t="str">
        <f>HYPERLINK("https://swtp-sose24.atlassian.net/browse/KAN-46", "KAN-46")</f>
        <v>KAN-46</v>
      </c>
      <c r="G506" t="s">
        <v>285</v>
      </c>
      <c r="H506" t="s">
        <v>288</v>
      </c>
      <c r="I506" t="s">
        <v>55</v>
      </c>
      <c r="J506" t="s">
        <v>559</v>
      </c>
    </row>
    <row r="507" spans="1:10" x14ac:dyDescent="0.3">
      <c r="A507" t="s">
        <v>4</v>
      </c>
      <c r="B507" t="s">
        <v>78</v>
      </c>
      <c r="C507" t="s">
        <v>260</v>
      </c>
      <c r="D507" s="2">
        <v>0.75</v>
      </c>
      <c r="E507" t="str">
        <f>HYPERLINK("https://swtp-sose24.atlassian.net/browse/KAN-90", "KAN-90")</f>
        <v>KAN-90</v>
      </c>
      <c r="F507" t="str">
        <f>HYPERLINK("https://swtp-sose24.atlassian.net/browse/KAN-46", "KAN-46")</f>
        <v>KAN-46</v>
      </c>
      <c r="G507" t="s">
        <v>261</v>
      </c>
      <c r="I507" t="s">
        <v>55</v>
      </c>
      <c r="J507" t="s">
        <v>559</v>
      </c>
    </row>
    <row r="508" spans="1:10" x14ac:dyDescent="0.3">
      <c r="A508" t="s">
        <v>842</v>
      </c>
      <c r="B508" t="s">
        <v>78</v>
      </c>
      <c r="C508" t="s">
        <v>170</v>
      </c>
      <c r="D508" s="2">
        <v>0.33</v>
      </c>
      <c r="E508" t="str">
        <f>HYPERLINK("https://swtp-sose24.atlassian.net/browse/KAN-73", "KAN-73")</f>
        <v>KAN-73</v>
      </c>
      <c r="F508" t="str">
        <f>HYPERLINK("https://swtp-sose24.atlassian.net/browse/KAN-43", "KAN-43")</f>
        <v>KAN-43</v>
      </c>
      <c r="G508" t="s">
        <v>171</v>
      </c>
      <c r="H508" t="s">
        <v>172</v>
      </c>
      <c r="I508" t="s">
        <v>37</v>
      </c>
      <c r="J508" t="s">
        <v>28</v>
      </c>
    </row>
    <row r="509" spans="1:10" x14ac:dyDescent="0.3">
      <c r="A509" t="s">
        <v>842</v>
      </c>
      <c r="B509" t="s">
        <v>78</v>
      </c>
      <c r="C509" t="s">
        <v>168</v>
      </c>
      <c r="D509" s="2">
        <v>0.67</v>
      </c>
      <c r="E509" t="str">
        <f>HYPERLINK("https://swtp-sose24.atlassian.net/browse/KAN-71", "KAN-71")</f>
        <v>KAN-71</v>
      </c>
      <c r="F509" t="str">
        <f>HYPERLINK("https://swtp-sose24.atlassian.net/browse/KAN-43", "KAN-43")</f>
        <v>KAN-43</v>
      </c>
      <c r="G509" t="s">
        <v>165</v>
      </c>
      <c r="H509" t="s">
        <v>169</v>
      </c>
      <c r="I509" t="s">
        <v>37</v>
      </c>
      <c r="J509" t="s">
        <v>28</v>
      </c>
    </row>
    <row r="510" spans="1:10" x14ac:dyDescent="0.3">
      <c r="A510" t="s">
        <v>8</v>
      </c>
      <c r="B510" t="s">
        <v>78</v>
      </c>
      <c r="C510" t="s">
        <v>284</v>
      </c>
      <c r="D510" s="2">
        <v>3.17</v>
      </c>
      <c r="E510" t="str">
        <f>HYPERLINK("https://swtp-sose24.atlassian.net/browse/KAN-5", "KAN-5")</f>
        <v>KAN-5</v>
      </c>
      <c r="F510" t="str">
        <f>HYPERLINK("https://swtp-sose24.atlassian.net/browse/KAN-46", "KAN-46")</f>
        <v>KAN-46</v>
      </c>
      <c r="G510" t="s">
        <v>285</v>
      </c>
      <c r="H510" t="s">
        <v>286</v>
      </c>
      <c r="I510" t="s">
        <v>55</v>
      </c>
      <c r="J510" t="s">
        <v>559</v>
      </c>
    </row>
    <row r="511" spans="1:10" x14ac:dyDescent="0.3">
      <c r="A511" t="s">
        <v>5</v>
      </c>
      <c r="B511" t="s">
        <v>75</v>
      </c>
      <c r="C511" t="s">
        <v>272</v>
      </c>
      <c r="D511" s="2">
        <v>1.5</v>
      </c>
      <c r="E511" t="str">
        <f>HYPERLINK("https://swtp-sose24.atlassian.net/browse/KAN-23", "KAN-23")</f>
        <v>KAN-23</v>
      </c>
      <c r="F511" t="str">
        <f>HYPERLINK("https://swtp-sose24.atlassian.net/browse/KAN-3", "KAN-3")</f>
        <v>KAN-3</v>
      </c>
      <c r="G511" t="s">
        <v>259</v>
      </c>
      <c r="H511" t="s">
        <v>273</v>
      </c>
      <c r="I511" t="s">
        <v>32</v>
      </c>
      <c r="J511" t="s">
        <v>50</v>
      </c>
    </row>
    <row r="512" spans="1:10" x14ac:dyDescent="0.3">
      <c r="A512" t="s">
        <v>842</v>
      </c>
      <c r="B512" t="s">
        <v>75</v>
      </c>
      <c r="C512" t="s">
        <v>167</v>
      </c>
      <c r="D512" s="2">
        <v>1.83</v>
      </c>
      <c r="E512" t="str">
        <f>HYPERLINK("https://swtp-sose24.atlassian.net/browse/KAN-31", "KAN-31")</f>
        <v>KAN-31</v>
      </c>
      <c r="F512" t="str">
        <f>HYPERLINK("https://swtp-sose24.atlassian.net/browse/KAN-21", "KAN-21")</f>
        <v>KAN-21</v>
      </c>
      <c r="G512" t="s">
        <v>77</v>
      </c>
      <c r="I512" t="s">
        <v>27</v>
      </c>
      <c r="J512" t="s">
        <v>559</v>
      </c>
    </row>
    <row r="513" spans="1:10" x14ac:dyDescent="0.3">
      <c r="A513" t="s">
        <v>5</v>
      </c>
      <c r="B513" t="s">
        <v>75</v>
      </c>
      <c r="C513" t="s">
        <v>167</v>
      </c>
      <c r="D513" s="2">
        <v>1.83</v>
      </c>
      <c r="E513" t="str">
        <f>HYPERLINK("https://swtp-sose24.atlassian.net/browse/KAN-31", "KAN-31")</f>
        <v>KAN-31</v>
      </c>
      <c r="F513" t="str">
        <f>HYPERLINK("https://swtp-sose24.atlassian.net/browse/KAN-21", "KAN-21")</f>
        <v>KAN-21</v>
      </c>
      <c r="G513" t="s">
        <v>77</v>
      </c>
      <c r="I513" t="s">
        <v>27</v>
      </c>
      <c r="J513" t="s">
        <v>559</v>
      </c>
    </row>
    <row r="514" spans="1:10" x14ac:dyDescent="0.3">
      <c r="A514" t="s">
        <v>9</v>
      </c>
      <c r="B514" t="s">
        <v>75</v>
      </c>
      <c r="C514" t="s">
        <v>167</v>
      </c>
      <c r="D514" s="2">
        <v>1.83</v>
      </c>
      <c r="E514" t="str">
        <f>HYPERLINK("https://swtp-sose24.atlassian.net/browse/KAN-31", "KAN-31")</f>
        <v>KAN-31</v>
      </c>
      <c r="F514" t="str">
        <f>HYPERLINK("https://swtp-sose24.atlassian.net/browse/KAN-21", "KAN-21")</f>
        <v>KAN-21</v>
      </c>
      <c r="G514" t="s">
        <v>77</v>
      </c>
      <c r="I514" t="s">
        <v>27</v>
      </c>
      <c r="J514" t="s">
        <v>559</v>
      </c>
    </row>
    <row r="515" spans="1:10" x14ac:dyDescent="0.3">
      <c r="A515" t="s">
        <v>315</v>
      </c>
      <c r="B515" t="s">
        <v>75</v>
      </c>
      <c r="C515" t="s">
        <v>76</v>
      </c>
      <c r="D515" s="2">
        <v>1.83</v>
      </c>
      <c r="E515" t="str">
        <f>HYPERLINK("https://swtp-sose24.atlassian.net/browse/KAN-31", "KAN-31")</f>
        <v>KAN-31</v>
      </c>
      <c r="F515" t="str">
        <f>HYPERLINK("https://swtp-sose24.atlassian.net/browse/KAN-21", "KAN-21")</f>
        <v>KAN-21</v>
      </c>
      <c r="G515" t="s">
        <v>77</v>
      </c>
      <c r="I515" t="s">
        <v>27</v>
      </c>
      <c r="J515" t="s">
        <v>559</v>
      </c>
    </row>
    <row r="516" spans="1:10" x14ac:dyDescent="0.3">
      <c r="A516" t="s">
        <v>3</v>
      </c>
      <c r="B516" t="s">
        <v>75</v>
      </c>
      <c r="C516" t="s">
        <v>76</v>
      </c>
      <c r="D516" s="2">
        <v>1.5</v>
      </c>
      <c r="E516" t="str">
        <f>HYPERLINK("https://swtp-sose24.atlassian.net/browse/KAN-31", "KAN-31")</f>
        <v>KAN-31</v>
      </c>
      <c r="F516" t="str">
        <f>HYPERLINK("https://swtp-sose24.atlassian.net/browse/KAN-21", "KAN-21")</f>
        <v>KAN-21</v>
      </c>
      <c r="G516" t="s">
        <v>77</v>
      </c>
      <c r="I516" t="s">
        <v>27</v>
      </c>
      <c r="J516" t="s">
        <v>559</v>
      </c>
    </row>
    <row r="517" spans="1:10" x14ac:dyDescent="0.3">
      <c r="A517" t="s">
        <v>8</v>
      </c>
      <c r="B517" t="s">
        <v>75</v>
      </c>
      <c r="C517" t="s">
        <v>76</v>
      </c>
      <c r="D517" s="2">
        <v>1.5</v>
      </c>
      <c r="E517" t="str">
        <f>HYPERLINK("https://swtp-sose24.atlassian.net/browse/KAN-31", "KAN-31")</f>
        <v>KAN-31</v>
      </c>
      <c r="F517" t="str">
        <f>HYPERLINK("https://swtp-sose24.atlassian.net/browse/KAN-21", "KAN-21")</f>
        <v>KAN-21</v>
      </c>
      <c r="G517" t="s">
        <v>77</v>
      </c>
      <c r="I517" t="s">
        <v>27</v>
      </c>
      <c r="J517" t="s">
        <v>559</v>
      </c>
    </row>
    <row r="518" spans="1:10" x14ac:dyDescent="0.3">
      <c r="A518" t="s">
        <v>315</v>
      </c>
      <c r="B518" t="s">
        <v>70</v>
      </c>
      <c r="C518" t="s">
        <v>71</v>
      </c>
      <c r="D518" s="2">
        <v>0.42</v>
      </c>
      <c r="E518" t="str">
        <f>HYPERLINK("https://swtp-sose24.atlassian.net/browse/KAN-95", "KAN-95")</f>
        <v>KAN-95</v>
      </c>
      <c r="F518" t="str">
        <f>HYPERLINK("https://swtp-sose24.atlassian.net/browse/KAN-43", "KAN-43")</f>
        <v>KAN-43</v>
      </c>
      <c r="G518" t="s">
        <v>72</v>
      </c>
      <c r="H518" t="s">
        <v>73</v>
      </c>
      <c r="I518" t="s">
        <v>37</v>
      </c>
      <c r="J518" t="s">
        <v>28</v>
      </c>
    </row>
    <row r="519" spans="1:10" x14ac:dyDescent="0.3">
      <c r="A519" t="s">
        <v>3</v>
      </c>
      <c r="B519" t="s">
        <v>70</v>
      </c>
      <c r="C519" t="s">
        <v>226</v>
      </c>
      <c r="D519" s="2">
        <v>2.5</v>
      </c>
      <c r="E519" t="str">
        <f>HYPERLINK("https://swtp-sose24.atlassian.net/browse/KAN-10", "KAN-10")</f>
        <v>KAN-10</v>
      </c>
      <c r="F519" t="str">
        <f>HYPERLINK("https://swtp-sose24.atlassian.net/browse/KAN-2", "KAN-2")</f>
        <v>KAN-2</v>
      </c>
      <c r="G519" t="s">
        <v>148</v>
      </c>
      <c r="H519" t="s">
        <v>227</v>
      </c>
      <c r="I519" t="s">
        <v>55</v>
      </c>
      <c r="J519" t="s">
        <v>138</v>
      </c>
    </row>
    <row r="520" spans="1:10" x14ac:dyDescent="0.3">
      <c r="A520" t="s">
        <v>3</v>
      </c>
      <c r="B520" t="s">
        <v>70</v>
      </c>
      <c r="C520" t="s">
        <v>224</v>
      </c>
      <c r="D520" s="2">
        <v>2.25</v>
      </c>
      <c r="E520" t="str">
        <f>HYPERLINK("https://swtp-sose24.atlassian.net/browse/KAN-79", "KAN-79")</f>
        <v>KAN-79</v>
      </c>
      <c r="F520" t="str">
        <f>HYPERLINK("https://swtp-sose24.atlassian.net/browse/KAN-55", "KAN-55")</f>
        <v>KAN-55</v>
      </c>
      <c r="G520" t="s">
        <v>31</v>
      </c>
      <c r="H520" t="s">
        <v>225</v>
      </c>
      <c r="I520" t="s">
        <v>32</v>
      </c>
      <c r="J520" t="s">
        <v>559</v>
      </c>
    </row>
    <row r="521" spans="1:10" x14ac:dyDescent="0.3">
      <c r="A521" t="s">
        <v>3</v>
      </c>
      <c r="B521" t="s">
        <v>70</v>
      </c>
      <c r="C521" t="s">
        <v>222</v>
      </c>
      <c r="D521" s="2">
        <v>0.5</v>
      </c>
      <c r="E521" t="str">
        <f>HYPERLINK("https://swtp-sose24.atlassian.net/browse/KAN-95", "KAN-95")</f>
        <v>KAN-95</v>
      </c>
      <c r="F521" t="str">
        <f>HYPERLINK("https://swtp-sose24.atlassian.net/browse/KAN-43", "KAN-43")</f>
        <v>KAN-43</v>
      </c>
      <c r="G521" t="s">
        <v>72</v>
      </c>
      <c r="H521" t="s">
        <v>223</v>
      </c>
      <c r="I521" t="s">
        <v>37</v>
      </c>
      <c r="J521" t="s">
        <v>28</v>
      </c>
    </row>
    <row r="522" spans="1:10" x14ac:dyDescent="0.3">
      <c r="A522" t="s">
        <v>5</v>
      </c>
      <c r="B522" t="s">
        <v>70</v>
      </c>
      <c r="C522" t="s">
        <v>270</v>
      </c>
      <c r="D522" s="2">
        <v>1</v>
      </c>
      <c r="E522" t="str">
        <f>HYPERLINK("https://swtp-sose24.atlassian.net/browse/KAN-91", "KAN-91")</f>
        <v>KAN-91</v>
      </c>
      <c r="F522" t="str">
        <f>HYPERLINK("https://swtp-sose24.atlassian.net/browse/KAN-46", "KAN-46")</f>
        <v>KAN-46</v>
      </c>
      <c r="G522" t="s">
        <v>257</v>
      </c>
      <c r="H522" t="s">
        <v>271</v>
      </c>
      <c r="I522" t="s">
        <v>55</v>
      </c>
      <c r="J522" t="s">
        <v>559</v>
      </c>
    </row>
    <row r="523" spans="1:10" x14ac:dyDescent="0.3">
      <c r="A523" t="s">
        <v>3</v>
      </c>
      <c r="B523" t="s">
        <v>70</v>
      </c>
      <c r="C523" t="s">
        <v>221</v>
      </c>
      <c r="D523" s="2">
        <v>1</v>
      </c>
      <c r="E523" t="str">
        <f>HYPERLINK("https://swtp-sose24.atlassian.net/browse/KAN-80", "KAN-80")</f>
        <v>KAN-80</v>
      </c>
      <c r="F523" t="str">
        <f>HYPERLINK("https://swtp-sose24.atlassian.net/browse/KAN-55", "KAN-55")</f>
        <v>KAN-55</v>
      </c>
      <c r="G523" t="s">
        <v>66</v>
      </c>
      <c r="I523" t="s">
        <v>32</v>
      </c>
      <c r="J523" t="s">
        <v>559</v>
      </c>
    </row>
    <row r="524" spans="1:10" x14ac:dyDescent="0.3">
      <c r="A524" t="s">
        <v>315</v>
      </c>
      <c r="B524" t="s">
        <v>67</v>
      </c>
      <c r="C524" t="s">
        <v>68</v>
      </c>
      <c r="D524" s="2">
        <v>1.62</v>
      </c>
      <c r="E524" t="str">
        <f>HYPERLINK("https://swtp-sose24.atlassian.net/browse/KAN-81", "KAN-81")</f>
        <v>KAN-81</v>
      </c>
      <c r="F524" t="str">
        <f>HYPERLINK("https://swtp-sose24.atlassian.net/browse/KAN-55", "KAN-55")</f>
        <v>KAN-55</v>
      </c>
      <c r="G524" t="s">
        <v>69</v>
      </c>
      <c r="I524" t="s">
        <v>32</v>
      </c>
      <c r="J524" t="s">
        <v>559</v>
      </c>
    </row>
    <row r="525" spans="1:10" x14ac:dyDescent="0.3">
      <c r="A525" t="s">
        <v>842</v>
      </c>
      <c r="B525" t="s">
        <v>67</v>
      </c>
      <c r="C525" t="s">
        <v>164</v>
      </c>
      <c r="D525" s="2">
        <v>1.5</v>
      </c>
      <c r="E525" t="str">
        <f>HYPERLINK("https://swtp-sose24.atlassian.net/browse/KAN-71", "KAN-71")</f>
        <v>KAN-71</v>
      </c>
      <c r="F525" t="str">
        <f>HYPERLINK("https://swtp-sose24.atlassian.net/browse/KAN-43", "KAN-43")</f>
        <v>KAN-43</v>
      </c>
      <c r="G525" t="s">
        <v>165</v>
      </c>
      <c r="H525" t="s">
        <v>166</v>
      </c>
      <c r="I525" t="s">
        <v>37</v>
      </c>
      <c r="J525" t="s">
        <v>28</v>
      </c>
    </row>
    <row r="526" spans="1:10" x14ac:dyDescent="0.3">
      <c r="A526" t="s">
        <v>315</v>
      </c>
      <c r="B526" t="s">
        <v>64</v>
      </c>
      <c r="C526" t="s">
        <v>65</v>
      </c>
      <c r="D526" s="2">
        <v>0.17</v>
      </c>
      <c r="E526" t="str">
        <f>HYPERLINK("https://swtp-sose24.atlassian.net/browse/KAN-80", "KAN-80")</f>
        <v>KAN-80</v>
      </c>
      <c r="F526" t="str">
        <f>HYPERLINK("https://swtp-sose24.atlassian.net/browse/KAN-55", "KAN-55")</f>
        <v>KAN-55</v>
      </c>
      <c r="G526" t="s">
        <v>66</v>
      </c>
      <c r="I526" t="s">
        <v>32</v>
      </c>
      <c r="J526" t="s">
        <v>559</v>
      </c>
    </row>
    <row r="527" spans="1:10" x14ac:dyDescent="0.3">
      <c r="A527" t="s">
        <v>5</v>
      </c>
      <c r="B527" t="s">
        <v>64</v>
      </c>
      <c r="C527" t="s">
        <v>268</v>
      </c>
      <c r="D527" s="2">
        <v>2.5</v>
      </c>
      <c r="E527" t="str">
        <f>HYPERLINK("https://swtp-sose24.atlassian.net/browse/KAN-76", "KAN-76")</f>
        <v>KAN-76</v>
      </c>
      <c r="F527" t="str">
        <f>HYPERLINK("https://swtp-sose24.atlassian.net/browse/KAN-56", "KAN-56")</f>
        <v>KAN-56</v>
      </c>
      <c r="G527" t="s">
        <v>39</v>
      </c>
      <c r="H527" t="s">
        <v>269</v>
      </c>
      <c r="I527" t="s">
        <v>32</v>
      </c>
      <c r="J527" t="s">
        <v>28</v>
      </c>
    </row>
    <row r="528" spans="1:10" x14ac:dyDescent="0.3">
      <c r="A528" t="s">
        <v>4</v>
      </c>
      <c r="B528" t="s">
        <v>64</v>
      </c>
      <c r="C528" t="s">
        <v>258</v>
      </c>
      <c r="D528" s="2">
        <v>0.75</v>
      </c>
      <c r="E528" t="str">
        <f>HYPERLINK("https://swtp-sose24.atlassian.net/browse/KAN-70", "KAN-70")</f>
        <v>KAN-70</v>
      </c>
      <c r="F528" t="str">
        <f>HYPERLINK("https://swtp-sose24.atlassian.net/browse/KAN-43", "KAN-43")</f>
        <v>KAN-43</v>
      </c>
      <c r="G528" t="s">
        <v>35</v>
      </c>
      <c r="I528" t="s">
        <v>37</v>
      </c>
      <c r="J528" t="s">
        <v>28</v>
      </c>
    </row>
    <row r="529" spans="1:10" x14ac:dyDescent="0.3">
      <c r="A529" t="s">
        <v>4</v>
      </c>
      <c r="B529" t="s">
        <v>64</v>
      </c>
      <c r="C529" t="s">
        <v>621</v>
      </c>
      <c r="D529" s="2">
        <v>5.5</v>
      </c>
      <c r="E529" t="str">
        <f>HYPERLINK("https://swtp-sose24.atlassian.net/browse/KAN-117", "KAN-117")</f>
        <v>KAN-117</v>
      </c>
      <c r="F529" t="str">
        <f>HYPERLINK("https://swtp-sose24.atlassian.net/browse/KAN-3", "KAN-3")</f>
        <v>KAN-3</v>
      </c>
      <c r="G529" t="s">
        <v>622</v>
      </c>
      <c r="I529" t="s">
        <v>32</v>
      </c>
      <c r="J529" t="s">
        <v>560</v>
      </c>
    </row>
    <row r="530" spans="1:10" x14ac:dyDescent="0.3">
      <c r="A530" t="s">
        <v>842</v>
      </c>
      <c r="B530" t="s">
        <v>59</v>
      </c>
      <c r="C530" t="s">
        <v>162</v>
      </c>
      <c r="D530" s="2">
        <v>2</v>
      </c>
      <c r="E530" t="str">
        <f>HYPERLINK("https://swtp-sose24.atlassian.net/browse/KAN-79", "KAN-79")</f>
        <v>KAN-79</v>
      </c>
      <c r="F530" t="str">
        <f>HYPERLINK("https://swtp-sose24.atlassian.net/browse/KAN-55", "KAN-55")</f>
        <v>KAN-55</v>
      </c>
      <c r="G530" t="s">
        <v>31</v>
      </c>
      <c r="H530" t="s">
        <v>163</v>
      </c>
      <c r="I530" t="s">
        <v>32</v>
      </c>
      <c r="J530" t="s">
        <v>559</v>
      </c>
    </row>
    <row r="531" spans="1:10" x14ac:dyDescent="0.3">
      <c r="A531" t="s">
        <v>842</v>
      </c>
      <c r="B531" t="s">
        <v>59</v>
      </c>
      <c r="C531" t="s">
        <v>161</v>
      </c>
      <c r="D531" s="2">
        <v>1.75</v>
      </c>
      <c r="E531" t="str">
        <f>HYPERLINK("https://swtp-sose24.atlassian.net/browse/KAN-76", "KAN-76")</f>
        <v>KAN-76</v>
      </c>
      <c r="F531" t="str">
        <f>HYPERLINK("https://swtp-sose24.atlassian.net/browse/KAN-56", "KAN-56")</f>
        <v>KAN-56</v>
      </c>
      <c r="G531" t="s">
        <v>39</v>
      </c>
      <c r="I531" t="s">
        <v>32</v>
      </c>
      <c r="J531" t="s">
        <v>28</v>
      </c>
    </row>
    <row r="532" spans="1:10" x14ac:dyDescent="0.3">
      <c r="A532" t="s">
        <v>4</v>
      </c>
      <c r="B532" t="s">
        <v>59</v>
      </c>
      <c r="C532" t="s">
        <v>256</v>
      </c>
      <c r="D532" s="2">
        <v>4</v>
      </c>
      <c r="E532" t="str">
        <f>HYPERLINK("https://swtp-sose24.atlassian.net/browse/KAN-91", "KAN-91")</f>
        <v>KAN-91</v>
      </c>
      <c r="F532" t="str">
        <f>HYPERLINK("https://swtp-sose24.atlassian.net/browse/KAN-46", "KAN-46")</f>
        <v>KAN-46</v>
      </c>
      <c r="G532" t="s">
        <v>257</v>
      </c>
      <c r="I532" t="s">
        <v>55</v>
      </c>
      <c r="J532" t="s">
        <v>559</v>
      </c>
    </row>
    <row r="533" spans="1:10" x14ac:dyDescent="0.3">
      <c r="A533" t="s">
        <v>315</v>
      </c>
      <c r="B533" t="s">
        <v>59</v>
      </c>
      <c r="C533" t="s">
        <v>62</v>
      </c>
      <c r="D533" s="2">
        <v>1.5</v>
      </c>
      <c r="E533" t="str">
        <f>HYPERLINK("https://swtp-sose24.atlassian.net/browse/KAN-30", "KAN-30")</f>
        <v>KAN-30</v>
      </c>
      <c r="F533" t="str">
        <f>HYPERLINK("https://swtp-sose24.atlassian.net/browse/KAN-21", "KAN-21")</f>
        <v>KAN-21</v>
      </c>
      <c r="G533" t="s">
        <v>63</v>
      </c>
      <c r="I533" t="s">
        <v>27</v>
      </c>
      <c r="J533" t="s">
        <v>559</v>
      </c>
    </row>
    <row r="534" spans="1:10" x14ac:dyDescent="0.3">
      <c r="A534" t="s">
        <v>842</v>
      </c>
      <c r="B534" t="s">
        <v>59</v>
      </c>
      <c r="C534" t="s">
        <v>62</v>
      </c>
      <c r="D534" s="2">
        <v>1</v>
      </c>
      <c r="E534" t="str">
        <f>HYPERLINK("https://swtp-sose24.atlassian.net/browse/KAN-30", "KAN-30")</f>
        <v>KAN-30</v>
      </c>
      <c r="F534" t="str">
        <f>HYPERLINK("https://swtp-sose24.atlassian.net/browse/KAN-21", "KAN-21")</f>
        <v>KAN-21</v>
      </c>
      <c r="G534" t="s">
        <v>63</v>
      </c>
      <c r="I534" t="s">
        <v>27</v>
      </c>
      <c r="J534" t="s">
        <v>559</v>
      </c>
    </row>
    <row r="535" spans="1:10" x14ac:dyDescent="0.3">
      <c r="A535" t="s">
        <v>3</v>
      </c>
      <c r="B535" t="s">
        <v>59</v>
      </c>
      <c r="C535" t="s">
        <v>62</v>
      </c>
      <c r="D535" s="2">
        <v>1.5</v>
      </c>
      <c r="E535" t="str">
        <f>HYPERLINK("https://swtp-sose24.atlassian.net/browse/KAN-30", "KAN-30")</f>
        <v>KAN-30</v>
      </c>
      <c r="F535" t="str">
        <f>HYPERLINK("https://swtp-sose24.atlassian.net/browse/KAN-21", "KAN-21")</f>
        <v>KAN-21</v>
      </c>
      <c r="G535" t="s">
        <v>63</v>
      </c>
      <c r="I535" t="s">
        <v>27</v>
      </c>
      <c r="J535" t="s">
        <v>559</v>
      </c>
    </row>
    <row r="536" spans="1:10" x14ac:dyDescent="0.3">
      <c r="A536" t="s">
        <v>5</v>
      </c>
      <c r="B536" t="s">
        <v>59</v>
      </c>
      <c r="C536" t="s">
        <v>62</v>
      </c>
      <c r="D536" s="2">
        <v>1.5</v>
      </c>
      <c r="E536" t="str">
        <f>HYPERLINK("https://swtp-sose24.atlassian.net/browse/KAN-30", "KAN-30")</f>
        <v>KAN-30</v>
      </c>
      <c r="F536" t="str">
        <f>HYPERLINK("https://swtp-sose24.atlassian.net/browse/KAN-21", "KAN-21")</f>
        <v>KAN-21</v>
      </c>
      <c r="G536" t="s">
        <v>63</v>
      </c>
      <c r="I536" t="s">
        <v>27</v>
      </c>
      <c r="J536" t="s">
        <v>559</v>
      </c>
    </row>
    <row r="537" spans="1:10" x14ac:dyDescent="0.3">
      <c r="A537" t="s">
        <v>9</v>
      </c>
      <c r="B537" t="s">
        <v>59</v>
      </c>
      <c r="C537" t="s">
        <v>62</v>
      </c>
      <c r="D537" s="2">
        <v>1.5</v>
      </c>
      <c r="E537" t="str">
        <f>HYPERLINK("https://swtp-sose24.atlassian.net/browse/KAN-30", "KAN-30")</f>
        <v>KAN-30</v>
      </c>
      <c r="F537" t="str">
        <f>HYPERLINK("https://swtp-sose24.atlassian.net/browse/KAN-21", "KAN-21")</f>
        <v>KAN-21</v>
      </c>
      <c r="G537" t="s">
        <v>63</v>
      </c>
      <c r="I537" t="s">
        <v>27</v>
      </c>
      <c r="J537" t="s">
        <v>559</v>
      </c>
    </row>
    <row r="538" spans="1:10" x14ac:dyDescent="0.3">
      <c r="A538" t="s">
        <v>315</v>
      </c>
      <c r="B538" t="s">
        <v>59</v>
      </c>
      <c r="C538" t="s">
        <v>60</v>
      </c>
      <c r="D538" s="2">
        <v>1</v>
      </c>
      <c r="E538" t="str">
        <f>HYPERLINK("https://swtp-sose24.atlassian.net/browse/KAN-34", "KAN-34")</f>
        <v>KAN-34</v>
      </c>
      <c r="F538" t="str">
        <f>HYPERLINK("https://swtp-sose24.atlassian.net/browse/KAN-22", "KAN-22")</f>
        <v>KAN-22</v>
      </c>
      <c r="G538" t="s">
        <v>61</v>
      </c>
      <c r="I538" t="s">
        <v>27</v>
      </c>
      <c r="J538" t="s">
        <v>559</v>
      </c>
    </row>
    <row r="539" spans="1:10" x14ac:dyDescent="0.3">
      <c r="A539" t="s">
        <v>842</v>
      </c>
      <c r="B539" t="s">
        <v>59</v>
      </c>
      <c r="C539" t="s">
        <v>60</v>
      </c>
      <c r="D539" s="2">
        <v>1</v>
      </c>
      <c r="E539" t="str">
        <f>HYPERLINK("https://swtp-sose24.atlassian.net/browse/KAN-34", "KAN-34")</f>
        <v>KAN-34</v>
      </c>
      <c r="F539" t="str">
        <f>HYPERLINK("https://swtp-sose24.atlassian.net/browse/KAN-22", "KAN-22")</f>
        <v>KAN-22</v>
      </c>
      <c r="G539" t="s">
        <v>61</v>
      </c>
      <c r="I539" t="s">
        <v>27</v>
      </c>
      <c r="J539" t="s">
        <v>559</v>
      </c>
    </row>
    <row r="540" spans="1:10" x14ac:dyDescent="0.3">
      <c r="A540" t="s">
        <v>3</v>
      </c>
      <c r="B540" t="s">
        <v>59</v>
      </c>
      <c r="C540" t="s">
        <v>60</v>
      </c>
      <c r="D540" s="2">
        <v>1</v>
      </c>
      <c r="E540" t="str">
        <f>HYPERLINK("https://swtp-sose24.atlassian.net/browse/KAN-34", "KAN-34")</f>
        <v>KAN-34</v>
      </c>
      <c r="F540" t="str">
        <f>HYPERLINK("https://swtp-sose24.atlassian.net/browse/KAN-22", "KAN-22")</f>
        <v>KAN-22</v>
      </c>
      <c r="G540" t="s">
        <v>61</v>
      </c>
      <c r="I540" t="s">
        <v>27</v>
      </c>
      <c r="J540" t="s">
        <v>559</v>
      </c>
    </row>
    <row r="541" spans="1:10" x14ac:dyDescent="0.3">
      <c r="A541" t="s">
        <v>4</v>
      </c>
      <c r="B541" t="s">
        <v>59</v>
      </c>
      <c r="C541" t="s">
        <v>60</v>
      </c>
      <c r="D541" s="2">
        <v>0.5</v>
      </c>
      <c r="E541" t="str">
        <f>HYPERLINK("https://swtp-sose24.atlassian.net/browse/KAN-34", "KAN-34")</f>
        <v>KAN-34</v>
      </c>
      <c r="F541" t="str">
        <f>HYPERLINK("https://swtp-sose24.atlassian.net/browse/KAN-22", "KAN-22")</f>
        <v>KAN-22</v>
      </c>
      <c r="G541" t="s">
        <v>61</v>
      </c>
      <c r="I541" t="s">
        <v>27</v>
      </c>
      <c r="J541" t="s">
        <v>559</v>
      </c>
    </row>
    <row r="542" spans="1:10" x14ac:dyDescent="0.3">
      <c r="A542" t="s">
        <v>8</v>
      </c>
      <c r="B542" t="s">
        <v>59</v>
      </c>
      <c r="C542" t="s">
        <v>60</v>
      </c>
      <c r="D542" s="2">
        <v>1</v>
      </c>
      <c r="E542" t="str">
        <f>HYPERLINK("https://swtp-sose24.atlassian.net/browse/KAN-34", "KAN-34")</f>
        <v>KAN-34</v>
      </c>
      <c r="F542" t="str">
        <f>HYPERLINK("https://swtp-sose24.atlassian.net/browse/KAN-22", "KAN-22")</f>
        <v>KAN-22</v>
      </c>
      <c r="G542" t="s">
        <v>61</v>
      </c>
      <c r="I542" t="s">
        <v>27</v>
      </c>
      <c r="J542" t="s">
        <v>559</v>
      </c>
    </row>
    <row r="543" spans="1:10" x14ac:dyDescent="0.3">
      <c r="A543" t="s">
        <v>9</v>
      </c>
      <c r="B543" t="s">
        <v>59</v>
      </c>
      <c r="C543" t="s">
        <v>60</v>
      </c>
      <c r="D543" s="2">
        <v>1</v>
      </c>
      <c r="E543" t="str">
        <f>HYPERLINK("https://swtp-sose24.atlassian.net/browse/KAN-34", "KAN-34")</f>
        <v>KAN-34</v>
      </c>
      <c r="F543" t="str">
        <f>HYPERLINK("https://swtp-sose24.atlassian.net/browse/KAN-22", "KAN-22")</f>
        <v>KAN-22</v>
      </c>
      <c r="G543" t="s">
        <v>61</v>
      </c>
      <c r="I543" t="s">
        <v>27</v>
      </c>
      <c r="J543" t="s">
        <v>559</v>
      </c>
    </row>
    <row r="544" spans="1:10" x14ac:dyDescent="0.3">
      <c r="A544" t="s">
        <v>5</v>
      </c>
      <c r="B544" t="s">
        <v>59</v>
      </c>
      <c r="C544" t="s">
        <v>267</v>
      </c>
      <c r="D544" s="2">
        <v>1</v>
      </c>
      <c r="E544" t="str">
        <f>HYPERLINK("https://swtp-sose24.atlassian.net/browse/KAN-34", "KAN-34")</f>
        <v>KAN-34</v>
      </c>
      <c r="F544" t="str">
        <f>HYPERLINK("https://swtp-sose24.atlassian.net/browse/KAN-22", "KAN-22")</f>
        <v>KAN-22</v>
      </c>
      <c r="G544" t="s">
        <v>61</v>
      </c>
      <c r="I544" t="s">
        <v>27</v>
      </c>
      <c r="J544" t="s">
        <v>559</v>
      </c>
    </row>
    <row r="545" spans="1:10" x14ac:dyDescent="0.3">
      <c r="A545" t="s">
        <v>315</v>
      </c>
      <c r="B545" t="s">
        <v>51</v>
      </c>
      <c r="C545" t="s">
        <v>56</v>
      </c>
      <c r="D545" s="2">
        <v>1.1499999999999999</v>
      </c>
      <c r="E545" t="str">
        <f>HYPERLINK("https://swtp-sose24.atlassian.net/browse/KAN-99", "KAN-99")</f>
        <v>KAN-99</v>
      </c>
      <c r="F545" t="str">
        <f>HYPERLINK("https://swtp-sose24.atlassian.net/browse/KAN-24", "KAN-24")</f>
        <v>KAN-24</v>
      </c>
      <c r="G545" t="s">
        <v>57</v>
      </c>
      <c r="H545" t="s">
        <v>58</v>
      </c>
      <c r="I545" t="s">
        <v>32</v>
      </c>
      <c r="J545" t="s">
        <v>560</v>
      </c>
    </row>
    <row r="546" spans="1:10" x14ac:dyDescent="0.3">
      <c r="A546" t="s">
        <v>315</v>
      </c>
      <c r="B546" t="s">
        <v>51</v>
      </c>
      <c r="C546" t="s">
        <v>52</v>
      </c>
      <c r="D546" s="2">
        <v>1</v>
      </c>
      <c r="E546" t="str">
        <f>HYPERLINK("https://swtp-sose24.atlassian.net/browse/KAN-89", "KAN-89")</f>
        <v>KAN-89</v>
      </c>
      <c r="F546" t="str">
        <f>HYPERLINK("https://swtp-sose24.atlassian.net/browse/KAN-46", "KAN-46")</f>
        <v>KAN-46</v>
      </c>
      <c r="G546" t="s">
        <v>53</v>
      </c>
      <c r="H546" t="s">
        <v>54</v>
      </c>
      <c r="I546" t="s">
        <v>55</v>
      </c>
      <c r="J546" t="s">
        <v>559</v>
      </c>
    </row>
    <row r="547" spans="1:10" x14ac:dyDescent="0.3">
      <c r="A547" t="s">
        <v>4</v>
      </c>
      <c r="B547" t="s">
        <v>254</v>
      </c>
      <c r="C547" t="s">
        <v>255</v>
      </c>
      <c r="D547" s="2">
        <v>1.67</v>
      </c>
      <c r="E547" t="str">
        <f>HYPERLINK("https://swtp-sose24.atlassian.net/browse/KAN-56", "KAN-56")</f>
        <v>KAN-56</v>
      </c>
      <c r="F547" t="str">
        <f>HYPERLINK("https://swtp-sose24.atlassian.net/browse/KAN-3", "KAN-3")</f>
        <v>KAN-3</v>
      </c>
      <c r="G547" t="s">
        <v>253</v>
      </c>
      <c r="I547" t="s">
        <v>32</v>
      </c>
      <c r="J547" t="s">
        <v>28</v>
      </c>
    </row>
    <row r="548" spans="1:10" x14ac:dyDescent="0.3">
      <c r="A548" t="s">
        <v>842</v>
      </c>
      <c r="B548" t="s">
        <v>41</v>
      </c>
      <c r="C548" t="s">
        <v>160</v>
      </c>
      <c r="D548" s="2">
        <v>0.83</v>
      </c>
      <c r="E548" t="str">
        <f>HYPERLINK("https://swtp-sose24.atlassian.net/browse/KAN-48", "KAN-48")</f>
        <v>KAN-48</v>
      </c>
      <c r="F548" t="str">
        <f>HYPERLINK("https://swtp-sose24.atlassian.net/browse/KAN-1", "KAN-1")</f>
        <v>KAN-1</v>
      </c>
      <c r="G548" t="s">
        <v>159</v>
      </c>
      <c r="I548" t="s">
        <v>156</v>
      </c>
      <c r="J548" t="s">
        <v>559</v>
      </c>
    </row>
    <row r="549" spans="1:10" x14ac:dyDescent="0.3">
      <c r="A549" t="s">
        <v>842</v>
      </c>
      <c r="B549" t="s">
        <v>41</v>
      </c>
      <c r="C549" t="s">
        <v>158</v>
      </c>
      <c r="D549" s="2">
        <v>0.5</v>
      </c>
      <c r="E549" t="str">
        <f>HYPERLINK("https://swtp-sose24.atlassian.net/browse/KAN-48", "KAN-48")</f>
        <v>KAN-48</v>
      </c>
      <c r="F549" t="str">
        <f>HYPERLINK("https://swtp-sose24.atlassian.net/browse/KAN-1", "KAN-1")</f>
        <v>KAN-1</v>
      </c>
      <c r="G549" t="s">
        <v>159</v>
      </c>
      <c r="I549" t="s">
        <v>156</v>
      </c>
      <c r="J549" t="s">
        <v>559</v>
      </c>
    </row>
    <row r="550" spans="1:10" x14ac:dyDescent="0.3">
      <c r="A550" t="s">
        <v>315</v>
      </c>
      <c r="B550" t="s">
        <v>41</v>
      </c>
      <c r="C550" t="s">
        <v>47</v>
      </c>
      <c r="D550" s="2">
        <v>4</v>
      </c>
      <c r="E550" t="str">
        <f>HYPERLINK("https://swtp-sose24.atlassian.net/browse/KAN-92", "KAN-92")</f>
        <v>KAN-92</v>
      </c>
      <c r="F550" t="str">
        <f>HYPERLINK("https://swtp-sose24.atlassian.net/browse/KAN-12", "KAN-12")</f>
        <v>KAN-12</v>
      </c>
      <c r="G550" t="s">
        <v>48</v>
      </c>
      <c r="H550" t="s">
        <v>49</v>
      </c>
      <c r="I550" t="s">
        <v>37</v>
      </c>
      <c r="J550" t="s">
        <v>560</v>
      </c>
    </row>
    <row r="551" spans="1:10" x14ac:dyDescent="0.3">
      <c r="A551" t="s">
        <v>9</v>
      </c>
      <c r="B551" t="s">
        <v>41</v>
      </c>
      <c r="C551" t="s">
        <v>304</v>
      </c>
      <c r="D551" s="2">
        <v>1</v>
      </c>
      <c r="E551" t="str">
        <f>HYPERLINK("https://swtp-sose24.atlassian.net/browse/KAN-43", "KAN-43")</f>
        <v>KAN-43</v>
      </c>
      <c r="F551" t="str">
        <f>HYPERLINK("https://swtp-sose24.atlassian.net/browse/KAN-26", "KAN-26")</f>
        <v>KAN-26</v>
      </c>
      <c r="G551" t="s">
        <v>305</v>
      </c>
      <c r="I551" t="s">
        <v>37</v>
      </c>
      <c r="J551" t="s">
        <v>28</v>
      </c>
    </row>
    <row r="552" spans="1:10" x14ac:dyDescent="0.3">
      <c r="A552" t="s">
        <v>315</v>
      </c>
      <c r="B552" t="s">
        <v>41</v>
      </c>
      <c r="C552" t="s">
        <v>44</v>
      </c>
      <c r="D552" s="2">
        <v>0.75</v>
      </c>
      <c r="E552" t="str">
        <f>HYPERLINK("https://swtp-sose24.atlassian.net/browse/KAN-84", "KAN-84")</f>
        <v>KAN-84</v>
      </c>
      <c r="F552" t="str">
        <f>HYPERLINK("https://swtp-sose24.atlassian.net/browse/KAN-43", "KAN-43")</f>
        <v>KAN-43</v>
      </c>
      <c r="G552" t="s">
        <v>45</v>
      </c>
      <c r="H552" t="s">
        <v>46</v>
      </c>
      <c r="I552" t="s">
        <v>37</v>
      </c>
      <c r="J552" t="s">
        <v>28</v>
      </c>
    </row>
    <row r="553" spans="1:10" x14ac:dyDescent="0.3">
      <c r="A553" t="s">
        <v>4</v>
      </c>
      <c r="B553" t="s">
        <v>41</v>
      </c>
      <c r="C553" t="s">
        <v>620</v>
      </c>
      <c r="D553" s="2">
        <v>2.5</v>
      </c>
      <c r="E553" t="str">
        <f>HYPERLINK("https://swtp-sose24.atlassian.net/browse/KAN-6", "KAN-6")</f>
        <v>KAN-6</v>
      </c>
      <c r="F553" t="str">
        <f>HYPERLINK("https://swtp-sose24.atlassian.net/browse/KAN-2", "KAN-2")</f>
        <v>KAN-2</v>
      </c>
      <c r="G553" t="s">
        <v>136</v>
      </c>
      <c r="I553" t="s">
        <v>55</v>
      </c>
      <c r="J553" t="s">
        <v>138</v>
      </c>
    </row>
    <row r="554" spans="1:10" x14ac:dyDescent="0.3">
      <c r="A554" t="s">
        <v>842</v>
      </c>
      <c r="B554" t="s">
        <v>41</v>
      </c>
      <c r="C554" t="s">
        <v>154</v>
      </c>
      <c r="D554" s="2">
        <v>0.75</v>
      </c>
      <c r="E554" t="str">
        <f>HYPERLINK("https://swtp-sose24.atlassian.net/browse/KAN-47", "KAN-47")</f>
        <v>KAN-47</v>
      </c>
      <c r="F554" t="str">
        <f>HYPERLINK("https://swtp-sose24.atlassian.net/browse/KAN-1", "KAN-1")</f>
        <v>KAN-1</v>
      </c>
      <c r="G554" t="s">
        <v>155</v>
      </c>
      <c r="I554" t="s">
        <v>156</v>
      </c>
      <c r="J554" t="s">
        <v>157</v>
      </c>
    </row>
    <row r="555" spans="1:10" x14ac:dyDescent="0.3">
      <c r="A555" t="s">
        <v>4</v>
      </c>
      <c r="B555" t="s">
        <v>41</v>
      </c>
      <c r="C555" t="s">
        <v>252</v>
      </c>
      <c r="D555" s="2">
        <v>0.33</v>
      </c>
      <c r="E555" t="str">
        <f>HYPERLINK("https://swtp-sose24.atlassian.net/browse/KAN-56", "KAN-56")</f>
        <v>KAN-56</v>
      </c>
      <c r="F555" t="str">
        <f>HYPERLINK("https://swtp-sose24.atlassian.net/browse/KAN-3", "KAN-3")</f>
        <v>KAN-3</v>
      </c>
      <c r="G555" t="s">
        <v>253</v>
      </c>
      <c r="I555" t="s">
        <v>32</v>
      </c>
      <c r="J555" t="s">
        <v>28</v>
      </c>
    </row>
    <row r="556" spans="1:10" x14ac:dyDescent="0.3">
      <c r="A556" t="s">
        <v>8</v>
      </c>
      <c r="B556" t="s">
        <v>41</v>
      </c>
      <c r="C556" t="s">
        <v>283</v>
      </c>
      <c r="D556" s="2">
        <v>0.92</v>
      </c>
      <c r="E556" t="str">
        <f>HYPERLINK("https://swtp-sose24.atlassian.net/browse/KAN-29", "KAN-29")</f>
        <v>KAN-29</v>
      </c>
      <c r="F556" t="str">
        <f>HYPERLINK("https://swtp-sose24.atlassian.net/browse/KAN-21", "KAN-21")</f>
        <v>KAN-21</v>
      </c>
      <c r="G556" t="s">
        <v>43</v>
      </c>
      <c r="I556" t="s">
        <v>27</v>
      </c>
      <c r="J556" t="s">
        <v>559</v>
      </c>
    </row>
    <row r="557" spans="1:10" x14ac:dyDescent="0.3">
      <c r="A557" t="s">
        <v>315</v>
      </c>
      <c r="B557" t="s">
        <v>41</v>
      </c>
      <c r="C557" t="s">
        <v>42</v>
      </c>
      <c r="D557" s="2">
        <v>0.92</v>
      </c>
      <c r="E557" t="str">
        <f>HYPERLINK("https://swtp-sose24.atlassian.net/browse/KAN-29", "KAN-29")</f>
        <v>KAN-29</v>
      </c>
      <c r="F557" t="str">
        <f>HYPERLINK("https://swtp-sose24.atlassian.net/browse/KAN-21", "KAN-21")</f>
        <v>KAN-21</v>
      </c>
      <c r="G557" t="s">
        <v>43</v>
      </c>
      <c r="I557" t="s">
        <v>27</v>
      </c>
      <c r="J557" t="s">
        <v>559</v>
      </c>
    </row>
    <row r="558" spans="1:10" x14ac:dyDescent="0.3">
      <c r="A558" t="s">
        <v>842</v>
      </c>
      <c r="B558" t="s">
        <v>41</v>
      </c>
      <c r="C558" t="s">
        <v>42</v>
      </c>
      <c r="D558" s="2">
        <v>0.92</v>
      </c>
      <c r="E558" t="str">
        <f>HYPERLINK("https://swtp-sose24.atlassian.net/browse/KAN-29", "KAN-29")</f>
        <v>KAN-29</v>
      </c>
      <c r="F558" t="str">
        <f>HYPERLINK("https://swtp-sose24.atlassian.net/browse/KAN-21", "KAN-21")</f>
        <v>KAN-21</v>
      </c>
      <c r="G558" t="s">
        <v>43</v>
      </c>
      <c r="I558" t="s">
        <v>27</v>
      </c>
      <c r="J558" t="s">
        <v>559</v>
      </c>
    </row>
    <row r="559" spans="1:10" x14ac:dyDescent="0.3">
      <c r="A559" t="s">
        <v>5</v>
      </c>
      <c r="B559" t="s">
        <v>41</v>
      </c>
      <c r="C559" t="s">
        <v>42</v>
      </c>
      <c r="D559" s="2">
        <v>0.75</v>
      </c>
      <c r="E559" t="str">
        <f>HYPERLINK("https://swtp-sose24.atlassian.net/browse/KAN-29", "KAN-29")</f>
        <v>KAN-29</v>
      </c>
      <c r="F559" t="str">
        <f>HYPERLINK("https://swtp-sose24.atlassian.net/browse/KAN-21", "KAN-21")</f>
        <v>KAN-21</v>
      </c>
      <c r="G559" t="s">
        <v>43</v>
      </c>
      <c r="I559" t="s">
        <v>27</v>
      </c>
      <c r="J559" t="s">
        <v>559</v>
      </c>
    </row>
    <row r="560" spans="1:10" x14ac:dyDescent="0.3">
      <c r="A560" t="s">
        <v>9</v>
      </c>
      <c r="B560" t="s">
        <v>41</v>
      </c>
      <c r="C560" t="s">
        <v>42</v>
      </c>
      <c r="D560" s="2">
        <v>0.92</v>
      </c>
      <c r="E560" t="str">
        <f>HYPERLINK("https://swtp-sose24.atlassian.net/browse/KAN-29", "KAN-29")</f>
        <v>KAN-29</v>
      </c>
      <c r="F560" t="str">
        <f>HYPERLINK("https://swtp-sose24.atlassian.net/browse/KAN-21", "KAN-21")</f>
        <v>KAN-21</v>
      </c>
      <c r="G560" t="s">
        <v>43</v>
      </c>
      <c r="I560" t="s">
        <v>27</v>
      </c>
      <c r="J560" t="s">
        <v>559</v>
      </c>
    </row>
    <row r="561" spans="1:10" x14ac:dyDescent="0.3">
      <c r="A561" t="s">
        <v>3</v>
      </c>
      <c r="B561" t="s">
        <v>41</v>
      </c>
      <c r="C561" t="s">
        <v>220</v>
      </c>
      <c r="D561" s="2">
        <v>1.5</v>
      </c>
      <c r="E561" t="str">
        <f>HYPERLINK("https://swtp-sose24.atlassian.net/browse/KAN-29", "KAN-29")</f>
        <v>KAN-29</v>
      </c>
      <c r="F561" t="str">
        <f>HYPERLINK("https://swtp-sose24.atlassian.net/browse/KAN-21", "KAN-21")</f>
        <v>KAN-21</v>
      </c>
      <c r="G561" t="s">
        <v>43</v>
      </c>
      <c r="I561" t="s">
        <v>27</v>
      </c>
      <c r="J561" t="s">
        <v>559</v>
      </c>
    </row>
    <row r="562" spans="1:10" x14ac:dyDescent="0.3">
      <c r="A562" t="s">
        <v>842</v>
      </c>
      <c r="B562" t="s">
        <v>41</v>
      </c>
      <c r="C562" t="s">
        <v>152</v>
      </c>
      <c r="D562" s="2">
        <v>1.08</v>
      </c>
      <c r="E562" t="str">
        <f>HYPERLINK("https://swtp-sose24.atlassian.net/browse/KAN-67", "KAN-67")</f>
        <v>KAN-67</v>
      </c>
      <c r="F562" t="str">
        <f>HYPERLINK("https://swtp-sose24.atlassian.net/browse/KAN-9", "KAN-9")</f>
        <v>KAN-9</v>
      </c>
      <c r="G562" t="s">
        <v>153</v>
      </c>
      <c r="I562" t="s">
        <v>156</v>
      </c>
      <c r="J562" t="s">
        <v>28</v>
      </c>
    </row>
    <row r="563" spans="1:10" x14ac:dyDescent="0.3">
      <c r="A563" t="s">
        <v>3</v>
      </c>
      <c r="B563" t="s">
        <v>41</v>
      </c>
      <c r="C563" t="s">
        <v>218</v>
      </c>
      <c r="D563" s="2">
        <v>1.5</v>
      </c>
      <c r="E563" t="str">
        <f>HYPERLINK("https://swtp-sose24.atlassian.net/browse/KAN-46", "KAN-46")</f>
        <v>KAN-46</v>
      </c>
      <c r="F563" t="str">
        <f>HYPERLINK("https://swtp-sose24.atlassian.net/browse/KAN-2", "KAN-2")</f>
        <v>KAN-2</v>
      </c>
      <c r="G563" t="s">
        <v>140</v>
      </c>
      <c r="H563" t="s">
        <v>219</v>
      </c>
      <c r="I563" t="s">
        <v>55</v>
      </c>
      <c r="J563" t="s">
        <v>559</v>
      </c>
    </row>
    <row r="564" spans="1:10" x14ac:dyDescent="0.3">
      <c r="A564" t="s">
        <v>3</v>
      </c>
      <c r="B564" t="s">
        <v>41</v>
      </c>
      <c r="C564" t="s">
        <v>216</v>
      </c>
      <c r="D564" s="2">
        <v>3</v>
      </c>
      <c r="E564" t="str">
        <f>HYPERLINK("https://swtp-sose24.atlassian.net/browse/KAN-10", "KAN-10")</f>
        <v>KAN-10</v>
      </c>
      <c r="F564" t="str">
        <f>HYPERLINK("https://swtp-sose24.atlassian.net/browse/KAN-2", "KAN-2")</f>
        <v>KAN-2</v>
      </c>
      <c r="G564" t="s">
        <v>148</v>
      </c>
      <c r="H564" t="s">
        <v>217</v>
      </c>
      <c r="I564" t="s">
        <v>55</v>
      </c>
      <c r="J564" t="s">
        <v>138</v>
      </c>
    </row>
    <row r="565" spans="1:10" x14ac:dyDescent="0.3">
      <c r="A565" t="s">
        <v>3</v>
      </c>
      <c r="B565" t="s">
        <v>41</v>
      </c>
      <c r="C565" t="s">
        <v>214</v>
      </c>
      <c r="D565" s="2">
        <v>0.75</v>
      </c>
      <c r="E565" t="str">
        <f>HYPERLINK("https://swtp-sose24.atlassian.net/browse/KAN-84", "KAN-84")</f>
        <v>KAN-84</v>
      </c>
      <c r="F565" t="str">
        <f>HYPERLINK("https://swtp-sose24.atlassian.net/browse/KAN-43", "KAN-43")</f>
        <v>KAN-43</v>
      </c>
      <c r="G565" t="s">
        <v>45</v>
      </c>
      <c r="H565" t="s">
        <v>215</v>
      </c>
      <c r="I565" t="s">
        <v>37</v>
      </c>
      <c r="J565" t="s">
        <v>28</v>
      </c>
    </row>
    <row r="566" spans="1:10" x14ac:dyDescent="0.3">
      <c r="A566" t="s">
        <v>3</v>
      </c>
      <c r="B566" t="s">
        <v>41</v>
      </c>
      <c r="C566" t="s">
        <v>211</v>
      </c>
      <c r="D566" s="2">
        <v>0.75</v>
      </c>
      <c r="E566" t="str">
        <f>HYPERLINK("https://swtp-sose24.atlassian.net/browse/KAN-44", "KAN-44")</f>
        <v>KAN-44</v>
      </c>
      <c r="F566" t="str">
        <f>HYPERLINK("https://swtp-sose24.atlassian.net/browse/KAN-46", "KAN-46")</f>
        <v>KAN-46</v>
      </c>
      <c r="G566" t="s">
        <v>212</v>
      </c>
      <c r="I566" t="s">
        <v>55</v>
      </c>
      <c r="J566" t="s">
        <v>559</v>
      </c>
    </row>
    <row r="567" spans="1:10" x14ac:dyDescent="0.3">
      <c r="A567" t="s">
        <v>3</v>
      </c>
      <c r="B567" t="s">
        <v>41</v>
      </c>
      <c r="C567" t="s">
        <v>211</v>
      </c>
      <c r="D567" s="2">
        <v>0.5</v>
      </c>
      <c r="E567" t="str">
        <f>HYPERLINK("https://swtp-sose24.atlassian.net/browse/KAN-9", "KAN-9")</f>
        <v>KAN-9</v>
      </c>
      <c r="F567" t="str">
        <f>HYPERLINK("https://swtp-sose24.atlassian.net/browse/KAN-1", "KAN-1")</f>
        <v>KAN-1</v>
      </c>
      <c r="G567" t="s">
        <v>213</v>
      </c>
      <c r="I567" t="s">
        <v>156</v>
      </c>
      <c r="J567" t="s">
        <v>28</v>
      </c>
    </row>
    <row r="568" spans="1:10" x14ac:dyDescent="0.3">
      <c r="A568" t="s">
        <v>3</v>
      </c>
      <c r="B568" t="s">
        <v>33</v>
      </c>
      <c r="C568" t="s">
        <v>210</v>
      </c>
      <c r="D568" s="2">
        <v>2</v>
      </c>
      <c r="E568" t="str">
        <f>HYPERLINK("https://swtp-sose24.atlassian.net/browse/KAN-6", "KAN-6")</f>
        <v>KAN-6</v>
      </c>
      <c r="F568" t="str">
        <f>HYPERLINK("https://swtp-sose24.atlassian.net/browse/KAN-2", "KAN-2")</f>
        <v>KAN-2</v>
      </c>
      <c r="G568" t="s">
        <v>136</v>
      </c>
      <c r="I568" t="s">
        <v>55</v>
      </c>
      <c r="J568" t="s">
        <v>138</v>
      </c>
    </row>
    <row r="569" spans="1:10" x14ac:dyDescent="0.3">
      <c r="A569" t="s">
        <v>315</v>
      </c>
      <c r="B569" t="s">
        <v>33</v>
      </c>
      <c r="C569" t="s">
        <v>38</v>
      </c>
      <c r="D569" s="2">
        <v>4</v>
      </c>
      <c r="E569" t="str">
        <f>HYPERLINK("https://swtp-sose24.atlassian.net/browse/KAN-76", "KAN-76")</f>
        <v>KAN-76</v>
      </c>
      <c r="F569" t="str">
        <f>HYPERLINK("https://swtp-sose24.atlassian.net/browse/KAN-56", "KAN-56")</f>
        <v>KAN-56</v>
      </c>
      <c r="G569" t="s">
        <v>39</v>
      </c>
      <c r="H569" t="s">
        <v>40</v>
      </c>
      <c r="I569" t="s">
        <v>32</v>
      </c>
      <c r="J569" t="s">
        <v>28</v>
      </c>
    </row>
    <row r="570" spans="1:10" x14ac:dyDescent="0.3">
      <c r="A570" t="s">
        <v>315</v>
      </c>
      <c r="B570" t="s">
        <v>33</v>
      </c>
      <c r="C570" t="s">
        <v>34</v>
      </c>
      <c r="D570" s="2">
        <v>1</v>
      </c>
      <c r="E570" t="str">
        <f>HYPERLINK("https://swtp-sose24.atlassian.net/browse/KAN-70", "KAN-70")</f>
        <v>KAN-70</v>
      </c>
      <c r="F570" t="str">
        <f>HYPERLINK("https://swtp-sose24.atlassian.net/browse/KAN-43", "KAN-43")</f>
        <v>KAN-43</v>
      </c>
      <c r="G570" t="s">
        <v>35</v>
      </c>
      <c r="H570" t="s">
        <v>36</v>
      </c>
      <c r="I570" t="s">
        <v>37</v>
      </c>
      <c r="J570" t="s">
        <v>28</v>
      </c>
    </row>
    <row r="571" spans="1:10" x14ac:dyDescent="0.3">
      <c r="A571" t="s">
        <v>842</v>
      </c>
      <c r="B571" t="s">
        <v>33</v>
      </c>
      <c r="C571" t="s">
        <v>151</v>
      </c>
      <c r="D571" s="2">
        <v>0.33</v>
      </c>
      <c r="E571" t="str">
        <f>HYPERLINK("https://swtp-sose24.atlassian.net/browse/KAN-70", "KAN-70")</f>
        <v>KAN-70</v>
      </c>
      <c r="F571" t="str">
        <f>HYPERLINK("https://swtp-sose24.atlassian.net/browse/KAN-43", "KAN-43")</f>
        <v>KAN-43</v>
      </c>
      <c r="G571" t="s">
        <v>35</v>
      </c>
      <c r="I571" t="s">
        <v>37</v>
      </c>
      <c r="J571" t="s">
        <v>28</v>
      </c>
    </row>
    <row r="572" spans="1:10" x14ac:dyDescent="0.3">
      <c r="A572" t="s">
        <v>842</v>
      </c>
      <c r="B572" t="s">
        <v>33</v>
      </c>
      <c r="C572" t="s">
        <v>149</v>
      </c>
      <c r="D572" s="2">
        <v>1.67</v>
      </c>
      <c r="E572" t="str">
        <f>HYPERLINK("https://swtp-sose24.atlassian.net/browse/KAN-10", "KAN-10")</f>
        <v>KAN-10</v>
      </c>
      <c r="F572" t="str">
        <f>HYPERLINK("https://swtp-sose24.atlassian.net/browse/KAN-2", "KAN-2")</f>
        <v>KAN-2</v>
      </c>
      <c r="G572" t="s">
        <v>148</v>
      </c>
      <c r="H572" t="s">
        <v>150</v>
      </c>
      <c r="I572" t="s">
        <v>55</v>
      </c>
      <c r="J572" t="s">
        <v>138</v>
      </c>
    </row>
    <row r="573" spans="1:10" x14ac:dyDescent="0.3">
      <c r="A573" t="s">
        <v>842</v>
      </c>
      <c r="B573" t="s">
        <v>33</v>
      </c>
      <c r="C573" t="s">
        <v>147</v>
      </c>
      <c r="D573" s="2">
        <v>0.42</v>
      </c>
      <c r="E573" t="str">
        <f>HYPERLINK("https://swtp-sose24.atlassian.net/browse/KAN-10", "KAN-10")</f>
        <v>KAN-10</v>
      </c>
      <c r="F573" t="str">
        <f>HYPERLINK("https://swtp-sose24.atlassian.net/browse/KAN-2", "KAN-2")</f>
        <v>KAN-2</v>
      </c>
      <c r="G573" t="s">
        <v>148</v>
      </c>
      <c r="I573" t="s">
        <v>55</v>
      </c>
      <c r="J573" t="s">
        <v>138</v>
      </c>
    </row>
    <row r="574" spans="1:10" x14ac:dyDescent="0.3">
      <c r="A574" t="s">
        <v>842</v>
      </c>
      <c r="B574" t="s">
        <v>33</v>
      </c>
      <c r="C574" t="s">
        <v>145</v>
      </c>
      <c r="D574" s="2">
        <v>1</v>
      </c>
      <c r="E574" t="str">
        <f>HYPERLINK("https://swtp-sose24.atlassian.net/browse/KAN-16", "KAN-16")</f>
        <v>KAN-16</v>
      </c>
      <c r="F574" t="str">
        <f>HYPERLINK("https://swtp-sose24.atlassian.net/browse/KAN-2", "KAN-2")</f>
        <v>KAN-2</v>
      </c>
      <c r="G574" t="s">
        <v>143</v>
      </c>
      <c r="H574" t="s">
        <v>146</v>
      </c>
      <c r="I574" t="s">
        <v>55</v>
      </c>
      <c r="J574" t="s">
        <v>138</v>
      </c>
    </row>
    <row r="575" spans="1:10" x14ac:dyDescent="0.3">
      <c r="A575" t="s">
        <v>842</v>
      </c>
      <c r="B575" t="s">
        <v>33</v>
      </c>
      <c r="C575" t="s">
        <v>142</v>
      </c>
      <c r="D575" s="2">
        <v>1.08</v>
      </c>
      <c r="E575" t="str">
        <f>HYPERLINK("https://swtp-sose24.atlassian.net/browse/KAN-16", "KAN-16")</f>
        <v>KAN-16</v>
      </c>
      <c r="F575" t="str">
        <f>HYPERLINK("https://swtp-sose24.atlassian.net/browse/KAN-2", "KAN-2")</f>
        <v>KAN-2</v>
      </c>
      <c r="G575" t="s">
        <v>143</v>
      </c>
      <c r="H575" t="s">
        <v>144</v>
      </c>
      <c r="I575" t="s">
        <v>55</v>
      </c>
      <c r="J575" t="s">
        <v>138</v>
      </c>
    </row>
    <row r="576" spans="1:10" x14ac:dyDescent="0.3">
      <c r="A576" t="s">
        <v>842</v>
      </c>
      <c r="B576" t="s">
        <v>33</v>
      </c>
      <c r="C576" t="s">
        <v>139</v>
      </c>
      <c r="D576" s="2">
        <v>0.42</v>
      </c>
      <c r="E576" t="str">
        <f>HYPERLINK("https://swtp-sose24.atlassian.net/browse/KAN-46", "KAN-46")</f>
        <v>KAN-46</v>
      </c>
      <c r="F576" t="str">
        <f>HYPERLINK("https://swtp-sose24.atlassian.net/browse/KAN-2", "KAN-2")</f>
        <v>KAN-2</v>
      </c>
      <c r="G576" t="s">
        <v>140</v>
      </c>
      <c r="I576" t="s">
        <v>55</v>
      </c>
      <c r="J576" t="s">
        <v>559</v>
      </c>
    </row>
    <row r="577" spans="1:10" x14ac:dyDescent="0.3">
      <c r="A577" t="s">
        <v>3</v>
      </c>
      <c r="B577" t="s">
        <v>33</v>
      </c>
      <c r="C577" t="s">
        <v>207</v>
      </c>
      <c r="D577" s="2">
        <v>4</v>
      </c>
      <c r="E577" t="str">
        <f>HYPERLINK("https://swtp-sose24.atlassian.net/browse/KAN-88", "KAN-88")</f>
        <v>KAN-88</v>
      </c>
      <c r="F577" t="str">
        <f>HYPERLINK("https://swtp-sose24.atlassian.net/browse/KAN-46", "KAN-46")</f>
        <v>KAN-46</v>
      </c>
      <c r="G577" t="s">
        <v>208</v>
      </c>
      <c r="H577" t="s">
        <v>209</v>
      </c>
      <c r="I577" t="s">
        <v>55</v>
      </c>
      <c r="J577" t="s">
        <v>559</v>
      </c>
    </row>
    <row r="578" spans="1:10" x14ac:dyDescent="0.3">
      <c r="A578" t="s">
        <v>315</v>
      </c>
      <c r="B578" t="s">
        <v>29</v>
      </c>
      <c r="C578" t="s">
        <v>30</v>
      </c>
      <c r="D578" s="2">
        <v>3.5</v>
      </c>
      <c r="E578" t="str">
        <f>HYPERLINK("https://swtp-sose24.atlassian.net/browse/KAN-79", "KAN-79")</f>
        <v>KAN-79</v>
      </c>
      <c r="F578" t="str">
        <f>HYPERLINK("https://swtp-sose24.atlassian.net/browse/KAN-55", "KAN-55")</f>
        <v>KAN-55</v>
      </c>
      <c r="G578" t="s">
        <v>31</v>
      </c>
      <c r="I578" t="s">
        <v>32</v>
      </c>
      <c r="J578" t="s">
        <v>559</v>
      </c>
    </row>
    <row r="579" spans="1:10" x14ac:dyDescent="0.3">
      <c r="A579" t="s">
        <v>842</v>
      </c>
      <c r="B579" t="s">
        <v>29</v>
      </c>
      <c r="C579" t="s">
        <v>135</v>
      </c>
      <c r="D579" s="2">
        <v>2.75</v>
      </c>
      <c r="E579" t="str">
        <f>HYPERLINK("https://swtp-sose24.atlassian.net/browse/KAN-6", "KAN-6")</f>
        <v>KAN-6</v>
      </c>
      <c r="F579" t="str">
        <f>HYPERLINK("https://swtp-sose24.atlassian.net/browse/KAN-2", "KAN-2")</f>
        <v>KAN-2</v>
      </c>
      <c r="G579" t="s">
        <v>136</v>
      </c>
      <c r="H579" t="s">
        <v>137</v>
      </c>
      <c r="I579" t="s">
        <v>55</v>
      </c>
      <c r="J579" t="s">
        <v>138</v>
      </c>
    </row>
    <row r="580" spans="1:10" x14ac:dyDescent="0.3">
      <c r="A580" t="s">
        <v>4</v>
      </c>
      <c r="B580" t="s">
        <v>250</v>
      </c>
      <c r="C580" t="s">
        <v>251</v>
      </c>
      <c r="D580" s="2">
        <v>0.92</v>
      </c>
      <c r="E580" t="str">
        <f>HYPERLINK("https://swtp-sose24.atlassian.net/browse/KAN-29", "KAN-29")</f>
        <v>KAN-29</v>
      </c>
      <c r="F580" t="str">
        <f>HYPERLINK("https://swtp-sose24.atlassian.net/browse/KAN-21", "KAN-21")</f>
        <v>KAN-21</v>
      </c>
      <c r="G580" t="s">
        <v>43</v>
      </c>
      <c r="I580" t="s">
        <v>27</v>
      </c>
      <c r="J580" t="s">
        <v>559</v>
      </c>
    </row>
    <row r="581" spans="1:10" x14ac:dyDescent="0.3">
      <c r="A581" t="s">
        <v>9</v>
      </c>
      <c r="B581" t="s">
        <v>250</v>
      </c>
      <c r="C581" t="s">
        <v>303</v>
      </c>
      <c r="D581" s="2">
        <v>1</v>
      </c>
      <c r="E581" t="str">
        <f>HYPERLINK("https://swtp-sose24.atlassian.net/browse/KAN-6", "KAN-6")</f>
        <v>KAN-6</v>
      </c>
      <c r="F581" t="str">
        <f>HYPERLINK("https://swtp-sose24.atlassian.net/browse/KAN-2", "KAN-2")</f>
        <v>KAN-2</v>
      </c>
      <c r="G581" t="s">
        <v>136</v>
      </c>
      <c r="I581" t="s">
        <v>55</v>
      </c>
      <c r="J581" t="s">
        <v>138</v>
      </c>
    </row>
    <row r="582" spans="1:10" x14ac:dyDescent="0.3">
      <c r="A582" t="s">
        <v>315</v>
      </c>
      <c r="B582" t="s">
        <v>23</v>
      </c>
      <c r="C582" t="s">
        <v>24</v>
      </c>
      <c r="D582" s="2">
        <v>2.33</v>
      </c>
      <c r="E582" t="str">
        <f>HYPERLINK("https://swtp-sose24.atlassian.net/browse/KAN-33", "KAN-33")</f>
        <v>KAN-33</v>
      </c>
      <c r="F582" t="str">
        <f>HYPERLINK("https://swtp-sose24.atlassian.net/browse/KAN-22", "KAN-22")</f>
        <v>KAN-22</v>
      </c>
      <c r="G582" t="s">
        <v>25</v>
      </c>
      <c r="H582" t="s">
        <v>26</v>
      </c>
      <c r="I582" t="s">
        <v>27</v>
      </c>
      <c r="J582" t="s">
        <v>559</v>
      </c>
    </row>
    <row r="583" spans="1:10" x14ac:dyDescent="0.3">
      <c r="A583" t="s">
        <v>842</v>
      </c>
      <c r="B583" t="s">
        <v>23</v>
      </c>
      <c r="C583" t="s">
        <v>24</v>
      </c>
      <c r="D583" s="2">
        <v>2.33</v>
      </c>
      <c r="E583" t="str">
        <f>HYPERLINK("https://swtp-sose24.atlassian.net/browse/KAN-33", "KAN-33")</f>
        <v>KAN-33</v>
      </c>
      <c r="F583" t="str">
        <f>HYPERLINK("https://swtp-sose24.atlassian.net/browse/KAN-22", "KAN-22")</f>
        <v>KAN-22</v>
      </c>
      <c r="G583" t="s">
        <v>25</v>
      </c>
      <c r="H583" t="s">
        <v>26</v>
      </c>
      <c r="I583" t="s">
        <v>27</v>
      </c>
      <c r="J583" t="s">
        <v>559</v>
      </c>
    </row>
    <row r="584" spans="1:10" x14ac:dyDescent="0.3">
      <c r="A584" t="s">
        <v>3</v>
      </c>
      <c r="B584" t="s">
        <v>23</v>
      </c>
      <c r="C584" t="s">
        <v>24</v>
      </c>
      <c r="D584" s="2">
        <v>2.33</v>
      </c>
      <c r="E584" t="str">
        <f>HYPERLINK("https://swtp-sose24.atlassian.net/browse/KAN-33", "KAN-33")</f>
        <v>KAN-33</v>
      </c>
      <c r="F584" t="str">
        <f>HYPERLINK("https://swtp-sose24.atlassian.net/browse/KAN-22", "KAN-22")</f>
        <v>KAN-22</v>
      </c>
      <c r="G584" t="s">
        <v>25</v>
      </c>
      <c r="H584" t="s">
        <v>26</v>
      </c>
      <c r="I584" t="s">
        <v>27</v>
      </c>
      <c r="J584" t="s">
        <v>559</v>
      </c>
    </row>
    <row r="585" spans="1:10" x14ac:dyDescent="0.3">
      <c r="A585" t="s">
        <v>4</v>
      </c>
      <c r="B585" t="s">
        <v>23</v>
      </c>
      <c r="C585" t="s">
        <v>24</v>
      </c>
      <c r="D585" s="2">
        <v>1.75</v>
      </c>
      <c r="E585" t="str">
        <f>HYPERLINK("https://swtp-sose24.atlassian.net/browse/KAN-33", "KAN-33")</f>
        <v>KAN-33</v>
      </c>
      <c r="F585" t="str">
        <f>HYPERLINK("https://swtp-sose24.atlassian.net/browse/KAN-22", "KAN-22")</f>
        <v>KAN-22</v>
      </c>
      <c r="G585" t="s">
        <v>25</v>
      </c>
      <c r="H585" t="s">
        <v>26</v>
      </c>
      <c r="I585" t="s">
        <v>27</v>
      </c>
      <c r="J585" t="s">
        <v>559</v>
      </c>
    </row>
    <row r="586" spans="1:10" x14ac:dyDescent="0.3">
      <c r="A586" t="s">
        <v>5</v>
      </c>
      <c r="B586" t="s">
        <v>23</v>
      </c>
      <c r="C586" t="s">
        <v>24</v>
      </c>
      <c r="D586" s="2">
        <v>2.33</v>
      </c>
      <c r="E586" t="str">
        <f>HYPERLINK("https://swtp-sose24.atlassian.net/browse/KAN-33", "KAN-33")</f>
        <v>KAN-33</v>
      </c>
      <c r="F586" t="str">
        <f>HYPERLINK("https://swtp-sose24.atlassian.net/browse/KAN-22", "KAN-22")</f>
        <v>KAN-22</v>
      </c>
      <c r="G586" t="s">
        <v>25</v>
      </c>
      <c r="H586" t="s">
        <v>26</v>
      </c>
      <c r="I586" t="s">
        <v>27</v>
      </c>
      <c r="J586" t="s">
        <v>559</v>
      </c>
    </row>
    <row r="587" spans="1:10" x14ac:dyDescent="0.3">
      <c r="A587" t="s">
        <v>8</v>
      </c>
      <c r="B587" t="s">
        <v>23</v>
      </c>
      <c r="C587" t="s">
        <v>24</v>
      </c>
      <c r="D587" s="2">
        <v>2.33</v>
      </c>
      <c r="E587" t="str">
        <f>HYPERLINK("https://swtp-sose24.atlassian.net/browse/KAN-33", "KAN-33")</f>
        <v>KAN-33</v>
      </c>
      <c r="F587" t="str">
        <f>HYPERLINK("https://swtp-sose24.atlassian.net/browse/KAN-22", "KAN-22")</f>
        <v>KAN-22</v>
      </c>
      <c r="G587" t="s">
        <v>25</v>
      </c>
      <c r="H587" t="s">
        <v>26</v>
      </c>
      <c r="I587" t="s">
        <v>27</v>
      </c>
      <c r="J587" t="s">
        <v>559</v>
      </c>
    </row>
    <row r="588" spans="1:10" x14ac:dyDescent="0.3">
      <c r="A588" t="s">
        <v>9</v>
      </c>
      <c r="B588" t="s">
        <v>23</v>
      </c>
      <c r="C588" t="s">
        <v>24</v>
      </c>
      <c r="D588" s="2">
        <v>2.33</v>
      </c>
      <c r="E588" t="str">
        <f>HYPERLINK("https://swtp-sose24.atlassian.net/browse/KAN-33", "KAN-33")</f>
        <v>KAN-33</v>
      </c>
      <c r="F588" t="str">
        <f>HYPERLINK("https://swtp-sose24.atlassian.net/browse/KAN-22", "KAN-22")</f>
        <v>KAN-22</v>
      </c>
      <c r="G588" t="s">
        <v>25</v>
      </c>
      <c r="I588" t="s">
        <v>27</v>
      </c>
      <c r="J588" t="s">
        <v>559</v>
      </c>
    </row>
  </sheetData>
  <autoFilter ref="A1:J588" xr:uid="{00000000-0001-0000-0100-000000000000}">
    <sortState xmlns:xlrd2="http://schemas.microsoft.com/office/spreadsheetml/2017/richdata2" ref="A2:J592">
      <sortCondition descending="1" ref="C1:C517"/>
    </sortState>
  </autoFilter>
  <sortState xmlns:xlrd2="http://schemas.microsoft.com/office/spreadsheetml/2017/richdata2" ref="A5:J425">
    <sortCondition descending="1" ref="C5:C425"/>
    <sortCondition ref="A5:A425"/>
  </sortState>
  <pageMargins left="0.7" right="0.7" top="0.78740157499999996" bottom="0.78740157499999996" header="0.3" footer="0.3"/>
  <pageSetup paperSize="9" orientation="portrait" r:id="rId1"/>
  <ignoredErrors>
    <ignoredError sqref="A1:C1 G1:H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25"/>
  <sheetViews>
    <sheetView workbookViewId="0">
      <selection activeCell="A2" sqref="A2:XFD125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x14ac:dyDescent="0.3">
      <c r="A3" t="s">
        <v>315</v>
      </c>
      <c r="B3" t="s">
        <v>1380</v>
      </c>
      <c r="C3" t="s">
        <v>1383</v>
      </c>
      <c r="D3" s="2">
        <v>3.97</v>
      </c>
      <c r="E3" t="s">
        <v>1484</v>
      </c>
      <c r="F3" t="s">
        <v>1213</v>
      </c>
      <c r="G3" t="s">
        <v>1366</v>
      </c>
      <c r="H3" t="s">
        <v>1384</v>
      </c>
      <c r="I3" t="s">
        <v>32</v>
      </c>
      <c r="J3" t="s">
        <v>1355</v>
      </c>
    </row>
    <row r="4" spans="1:10" x14ac:dyDescent="0.3">
      <c r="A4" t="s">
        <v>315</v>
      </c>
      <c r="B4" t="s">
        <v>1380</v>
      </c>
      <c r="C4" t="s">
        <v>1381</v>
      </c>
      <c r="D4" s="2">
        <v>0.95</v>
      </c>
      <c r="E4" t="s">
        <v>1484</v>
      </c>
      <c r="F4" t="s">
        <v>1213</v>
      </c>
      <c r="G4" t="s">
        <v>1366</v>
      </c>
      <c r="H4" t="s">
        <v>1382</v>
      </c>
      <c r="I4" t="s">
        <v>32</v>
      </c>
      <c r="J4" t="s">
        <v>1355</v>
      </c>
    </row>
    <row r="5" spans="1:10" x14ac:dyDescent="0.3">
      <c r="A5" t="s">
        <v>315</v>
      </c>
      <c r="B5" t="s">
        <v>1375</v>
      </c>
      <c r="C5" t="s">
        <v>1379</v>
      </c>
      <c r="D5" s="2">
        <v>0.02</v>
      </c>
      <c r="E5" t="s">
        <v>1484</v>
      </c>
      <c r="F5" t="s">
        <v>1213</v>
      </c>
      <c r="G5" t="s">
        <v>1366</v>
      </c>
      <c r="I5" t="s">
        <v>32</v>
      </c>
      <c r="J5" t="s">
        <v>1355</v>
      </c>
    </row>
    <row r="6" spans="1:10" x14ac:dyDescent="0.3">
      <c r="A6" t="s">
        <v>315</v>
      </c>
      <c r="B6" t="s">
        <v>1375</v>
      </c>
      <c r="C6" t="s">
        <v>1378</v>
      </c>
      <c r="D6" s="2">
        <v>3.75</v>
      </c>
      <c r="E6" t="s">
        <v>1484</v>
      </c>
      <c r="F6" t="s">
        <v>1213</v>
      </c>
      <c r="G6" t="s">
        <v>1366</v>
      </c>
      <c r="H6" t="s">
        <v>1366</v>
      </c>
      <c r="I6" t="s">
        <v>32</v>
      </c>
      <c r="J6" t="s">
        <v>1355</v>
      </c>
    </row>
    <row r="7" spans="1:10" x14ac:dyDescent="0.3">
      <c r="A7" t="s">
        <v>315</v>
      </c>
      <c r="B7" t="s">
        <v>1375</v>
      </c>
      <c r="C7" t="s">
        <v>1376</v>
      </c>
      <c r="D7" s="2">
        <v>1.1499999999999999</v>
      </c>
      <c r="E7" t="s">
        <v>1485</v>
      </c>
      <c r="F7" t="s">
        <v>341</v>
      </c>
      <c r="G7" t="s">
        <v>1377</v>
      </c>
      <c r="I7" t="s">
        <v>27</v>
      </c>
      <c r="J7" t="s">
        <v>1361</v>
      </c>
    </row>
    <row r="8" spans="1:10" x14ac:dyDescent="0.3">
      <c r="A8" t="s">
        <v>315</v>
      </c>
      <c r="B8" t="s">
        <v>1371</v>
      </c>
      <c r="C8" t="s">
        <v>1372</v>
      </c>
      <c r="D8" s="2">
        <v>3.77</v>
      </c>
      <c r="E8" t="s">
        <v>1486</v>
      </c>
      <c r="F8" t="s">
        <v>1487</v>
      </c>
      <c r="G8" t="s">
        <v>1373</v>
      </c>
      <c r="I8" t="s">
        <v>32</v>
      </c>
      <c r="J8" t="s">
        <v>1374</v>
      </c>
    </row>
    <row r="9" spans="1:10" x14ac:dyDescent="0.3">
      <c r="A9" s="13" t="s">
        <v>323</v>
      </c>
      <c r="B9" s="7"/>
      <c r="C9" s="7"/>
      <c r="D9" s="14"/>
      <c r="E9" s="7"/>
      <c r="F9" s="7"/>
      <c r="G9" s="7"/>
      <c r="H9" s="7"/>
      <c r="I9" s="7"/>
      <c r="J9" s="7"/>
    </row>
    <row r="10" spans="1:10" x14ac:dyDescent="0.3">
      <c r="A10" t="s">
        <v>315</v>
      </c>
      <c r="B10" t="s">
        <v>1368</v>
      </c>
      <c r="C10" t="s">
        <v>1370</v>
      </c>
      <c r="D10" s="2">
        <v>0.5</v>
      </c>
      <c r="E10" t="s">
        <v>1213</v>
      </c>
      <c r="F10" t="s">
        <v>357</v>
      </c>
      <c r="G10" t="s">
        <v>1091</v>
      </c>
      <c r="I10" t="s">
        <v>32</v>
      </c>
      <c r="J10" t="s">
        <v>1355</v>
      </c>
    </row>
    <row r="11" spans="1:10" x14ac:dyDescent="0.3">
      <c r="A11" t="s">
        <v>315</v>
      </c>
      <c r="B11" t="s">
        <v>1368</v>
      </c>
      <c r="C11" t="s">
        <v>1369</v>
      </c>
      <c r="D11" s="2">
        <v>3.43</v>
      </c>
      <c r="E11" t="s">
        <v>1213</v>
      </c>
      <c r="F11" t="s">
        <v>357</v>
      </c>
      <c r="G11" t="s">
        <v>1091</v>
      </c>
      <c r="I11" t="s">
        <v>32</v>
      </c>
      <c r="J11" t="s">
        <v>1355</v>
      </c>
    </row>
    <row r="12" spans="1:10" x14ac:dyDescent="0.3">
      <c r="A12" t="s">
        <v>315</v>
      </c>
      <c r="B12" t="s">
        <v>1362</v>
      </c>
      <c r="C12" t="s">
        <v>1365</v>
      </c>
      <c r="D12" s="2">
        <v>1.58</v>
      </c>
      <c r="E12" t="s">
        <v>1484</v>
      </c>
      <c r="F12" t="s">
        <v>1213</v>
      </c>
      <c r="G12" t="s">
        <v>1366</v>
      </c>
      <c r="H12" t="s">
        <v>1367</v>
      </c>
      <c r="I12" t="s">
        <v>32</v>
      </c>
      <c r="J12" t="s">
        <v>1355</v>
      </c>
    </row>
    <row r="13" spans="1:10" x14ac:dyDescent="0.3">
      <c r="A13" t="s">
        <v>315</v>
      </c>
      <c r="B13" t="s">
        <v>1362</v>
      </c>
      <c r="C13" t="s">
        <v>1363</v>
      </c>
      <c r="D13" s="2">
        <v>4</v>
      </c>
      <c r="E13" t="s">
        <v>1488</v>
      </c>
      <c r="F13" t="s">
        <v>1213</v>
      </c>
      <c r="G13" t="s">
        <v>1364</v>
      </c>
      <c r="I13" t="s">
        <v>32</v>
      </c>
      <c r="J13" t="s">
        <v>1355</v>
      </c>
    </row>
    <row r="14" spans="1:10" x14ac:dyDescent="0.3">
      <c r="A14" t="s">
        <v>315</v>
      </c>
      <c r="B14" t="s">
        <v>1358</v>
      </c>
      <c r="C14" t="s">
        <v>1359</v>
      </c>
      <c r="D14" s="2">
        <v>1.23</v>
      </c>
      <c r="E14" t="s">
        <v>1489</v>
      </c>
      <c r="F14" t="s">
        <v>341</v>
      </c>
      <c r="G14" t="s">
        <v>1360</v>
      </c>
      <c r="I14" t="s">
        <v>27</v>
      </c>
      <c r="J14" t="s">
        <v>1361</v>
      </c>
    </row>
    <row r="15" spans="1:10" x14ac:dyDescent="0.3">
      <c r="A15" t="s">
        <v>315</v>
      </c>
      <c r="B15" t="s">
        <v>1356</v>
      </c>
      <c r="C15" t="s">
        <v>1357</v>
      </c>
      <c r="D15" s="2">
        <v>1.5</v>
      </c>
      <c r="E15" t="s">
        <v>845</v>
      </c>
      <c r="F15" t="s">
        <v>858</v>
      </c>
      <c r="G15" t="s">
        <v>704</v>
      </c>
      <c r="I15" t="s">
        <v>37</v>
      </c>
      <c r="J15" t="s">
        <v>1053</v>
      </c>
    </row>
    <row r="16" spans="1:10" x14ac:dyDescent="0.3">
      <c r="A16" t="s">
        <v>315</v>
      </c>
      <c r="B16" t="s">
        <v>1352</v>
      </c>
      <c r="C16" t="s">
        <v>1353</v>
      </c>
      <c r="D16" s="2">
        <v>1.42</v>
      </c>
      <c r="E16" t="s">
        <v>1213</v>
      </c>
      <c r="F16" t="s">
        <v>357</v>
      </c>
      <c r="G16" t="s">
        <v>1091</v>
      </c>
      <c r="H16" t="s">
        <v>1354</v>
      </c>
      <c r="I16" t="s">
        <v>32</v>
      </c>
      <c r="J16" t="s">
        <v>1355</v>
      </c>
    </row>
    <row r="17" spans="1:10" x14ac:dyDescent="0.3">
      <c r="A17" t="s">
        <v>315</v>
      </c>
      <c r="B17" t="s">
        <v>1110</v>
      </c>
      <c r="C17" t="s">
        <v>1113</v>
      </c>
      <c r="D17" s="2">
        <v>0.25</v>
      </c>
      <c r="E17" t="s">
        <v>1213</v>
      </c>
      <c r="F17" t="s">
        <v>357</v>
      </c>
      <c r="G17" t="s">
        <v>1091</v>
      </c>
      <c r="I17" t="s">
        <v>32</v>
      </c>
      <c r="J17" t="s">
        <v>1041</v>
      </c>
    </row>
    <row r="18" spans="1:10" x14ac:dyDescent="0.3">
      <c r="A18" t="s">
        <v>315</v>
      </c>
      <c r="B18" t="s">
        <v>1110</v>
      </c>
      <c r="C18" t="s">
        <v>1111</v>
      </c>
      <c r="D18" s="2">
        <v>0.98</v>
      </c>
      <c r="E18" t="s">
        <v>1213</v>
      </c>
      <c r="F18" t="s">
        <v>357</v>
      </c>
      <c r="G18" t="s">
        <v>1091</v>
      </c>
      <c r="H18" t="s">
        <v>1112</v>
      </c>
      <c r="I18" t="s">
        <v>32</v>
      </c>
      <c r="J18" t="s">
        <v>1041</v>
      </c>
    </row>
    <row r="19" spans="1:10" x14ac:dyDescent="0.3">
      <c r="A19" t="s">
        <v>315</v>
      </c>
      <c r="B19" t="s">
        <v>1097</v>
      </c>
      <c r="C19" t="s">
        <v>1108</v>
      </c>
      <c r="D19" s="2">
        <v>0.2</v>
      </c>
      <c r="E19" t="s">
        <v>1213</v>
      </c>
      <c r="F19" t="s">
        <v>357</v>
      </c>
      <c r="G19" t="s">
        <v>1091</v>
      </c>
      <c r="H19" t="s">
        <v>1109</v>
      </c>
      <c r="I19" t="s">
        <v>32</v>
      </c>
      <c r="J19" t="s">
        <v>1041</v>
      </c>
    </row>
    <row r="20" spans="1:10" x14ac:dyDescent="0.3">
      <c r="A20" t="s">
        <v>315</v>
      </c>
      <c r="B20" t="s">
        <v>1097</v>
      </c>
      <c r="C20" t="s">
        <v>1106</v>
      </c>
      <c r="D20" s="2">
        <v>1.28</v>
      </c>
      <c r="E20" t="s">
        <v>859</v>
      </c>
      <c r="F20" t="s">
        <v>357</v>
      </c>
      <c r="G20" t="s">
        <v>788</v>
      </c>
      <c r="H20" t="s">
        <v>1107</v>
      </c>
      <c r="I20" t="s">
        <v>32</v>
      </c>
      <c r="J20" t="s">
        <v>1041</v>
      </c>
    </row>
    <row r="21" spans="1:10" x14ac:dyDescent="0.3">
      <c r="A21" t="s">
        <v>315</v>
      </c>
      <c r="B21" t="s">
        <v>1097</v>
      </c>
      <c r="C21" t="s">
        <v>1104</v>
      </c>
      <c r="D21" s="2">
        <v>1.65</v>
      </c>
      <c r="E21" t="s">
        <v>859</v>
      </c>
      <c r="F21" t="s">
        <v>357</v>
      </c>
      <c r="G21" t="s">
        <v>788</v>
      </c>
      <c r="H21" t="s">
        <v>1105</v>
      </c>
      <c r="I21" t="s">
        <v>32</v>
      </c>
      <c r="J21" t="s">
        <v>1041</v>
      </c>
    </row>
    <row r="22" spans="1:10" x14ac:dyDescent="0.3">
      <c r="A22" t="s">
        <v>315</v>
      </c>
      <c r="B22" t="s">
        <v>1097</v>
      </c>
      <c r="C22" t="s">
        <v>1102</v>
      </c>
      <c r="D22" s="2">
        <v>0.97</v>
      </c>
      <c r="E22" t="s">
        <v>1213</v>
      </c>
      <c r="F22" t="s">
        <v>357</v>
      </c>
      <c r="G22" t="s">
        <v>1091</v>
      </c>
      <c r="H22" t="s">
        <v>1103</v>
      </c>
      <c r="I22" t="s">
        <v>32</v>
      </c>
      <c r="J22" t="s">
        <v>1041</v>
      </c>
    </row>
    <row r="23" spans="1:10" x14ac:dyDescent="0.3">
      <c r="A23" t="s">
        <v>315</v>
      </c>
      <c r="B23" t="s">
        <v>1097</v>
      </c>
      <c r="C23" t="s">
        <v>1100</v>
      </c>
      <c r="D23" s="2">
        <v>0.55000000000000004</v>
      </c>
      <c r="E23" t="s">
        <v>1213</v>
      </c>
      <c r="F23" t="s">
        <v>357</v>
      </c>
      <c r="G23" t="s">
        <v>1091</v>
      </c>
      <c r="H23" t="s">
        <v>1101</v>
      </c>
      <c r="I23" t="s">
        <v>32</v>
      </c>
      <c r="J23" t="s">
        <v>1041</v>
      </c>
    </row>
    <row r="24" spans="1:10" x14ac:dyDescent="0.3">
      <c r="A24" t="s">
        <v>315</v>
      </c>
      <c r="B24" t="s">
        <v>1097</v>
      </c>
      <c r="C24" t="s">
        <v>1098</v>
      </c>
      <c r="D24" s="2">
        <v>0.25</v>
      </c>
      <c r="E24" t="s">
        <v>859</v>
      </c>
      <c r="F24" t="s">
        <v>357</v>
      </c>
      <c r="G24" t="s">
        <v>788</v>
      </c>
      <c r="H24" t="s">
        <v>1099</v>
      </c>
      <c r="I24" t="s">
        <v>32</v>
      </c>
      <c r="J24" t="s">
        <v>1041</v>
      </c>
    </row>
    <row r="25" spans="1:10" x14ac:dyDescent="0.3">
      <c r="A25" t="s">
        <v>315</v>
      </c>
      <c r="B25" t="s">
        <v>1089</v>
      </c>
      <c r="C25" t="s">
        <v>1095</v>
      </c>
      <c r="D25" s="2">
        <v>2.92</v>
      </c>
      <c r="E25" t="s">
        <v>1213</v>
      </c>
      <c r="F25" t="s">
        <v>357</v>
      </c>
      <c r="G25" t="s">
        <v>1091</v>
      </c>
      <c r="H25" t="s">
        <v>1096</v>
      </c>
      <c r="I25" t="s">
        <v>32</v>
      </c>
      <c r="J25" t="s">
        <v>1041</v>
      </c>
    </row>
    <row r="26" spans="1:10" x14ac:dyDescent="0.3">
      <c r="A26" t="s">
        <v>315</v>
      </c>
      <c r="B26" t="s">
        <v>1089</v>
      </c>
      <c r="C26" t="s">
        <v>1093</v>
      </c>
      <c r="D26" s="2">
        <v>0.68</v>
      </c>
      <c r="E26" t="s">
        <v>1214</v>
      </c>
      <c r="F26" t="s">
        <v>1213</v>
      </c>
      <c r="G26" t="s">
        <v>1094</v>
      </c>
      <c r="I26" t="s">
        <v>32</v>
      </c>
      <c r="J26" t="s">
        <v>1041</v>
      </c>
    </row>
    <row r="27" spans="1:10" x14ac:dyDescent="0.3">
      <c r="A27" t="s">
        <v>315</v>
      </c>
      <c r="B27" t="s">
        <v>1089</v>
      </c>
      <c r="C27" t="s">
        <v>1090</v>
      </c>
      <c r="D27" s="2">
        <v>3.77</v>
      </c>
      <c r="E27" t="s">
        <v>1213</v>
      </c>
      <c r="F27" t="s">
        <v>357</v>
      </c>
      <c r="G27" t="s">
        <v>1091</v>
      </c>
      <c r="H27" t="s">
        <v>1092</v>
      </c>
      <c r="I27" t="s">
        <v>32</v>
      </c>
      <c r="J27" t="s">
        <v>1041</v>
      </c>
    </row>
    <row r="28" spans="1:10" x14ac:dyDescent="0.3">
      <c r="A28" t="s">
        <v>315</v>
      </c>
      <c r="B28" t="s">
        <v>1083</v>
      </c>
      <c r="C28" t="s">
        <v>1087</v>
      </c>
      <c r="D28" s="2">
        <v>1.78</v>
      </c>
      <c r="E28" t="s">
        <v>1215</v>
      </c>
      <c r="F28" t="s">
        <v>1213</v>
      </c>
      <c r="G28" t="s">
        <v>1085</v>
      </c>
      <c r="H28" t="s">
        <v>1088</v>
      </c>
      <c r="I28" t="s">
        <v>32</v>
      </c>
      <c r="J28" t="s">
        <v>1041</v>
      </c>
    </row>
    <row r="29" spans="1:10" x14ac:dyDescent="0.3">
      <c r="A29" t="s">
        <v>315</v>
      </c>
      <c r="B29" t="s">
        <v>1083</v>
      </c>
      <c r="C29" t="s">
        <v>1084</v>
      </c>
      <c r="D29" s="2">
        <v>1.9</v>
      </c>
      <c r="E29" t="s">
        <v>1215</v>
      </c>
      <c r="F29" t="s">
        <v>1213</v>
      </c>
      <c r="G29" t="s">
        <v>1085</v>
      </c>
      <c r="H29" t="s">
        <v>1086</v>
      </c>
      <c r="I29" t="s">
        <v>32</v>
      </c>
      <c r="J29" t="s">
        <v>1041</v>
      </c>
    </row>
    <row r="30" spans="1:10" x14ac:dyDescent="0.3">
      <c r="A30" t="s">
        <v>315</v>
      </c>
      <c r="B30" t="s">
        <v>1070</v>
      </c>
      <c r="C30" t="s">
        <v>1080</v>
      </c>
      <c r="D30" s="2">
        <v>0.22</v>
      </c>
      <c r="E30" t="s">
        <v>1216</v>
      </c>
      <c r="F30" t="s">
        <v>1213</v>
      </c>
      <c r="G30" t="s">
        <v>1081</v>
      </c>
      <c r="H30" t="s">
        <v>1082</v>
      </c>
      <c r="I30" t="s">
        <v>32</v>
      </c>
      <c r="J30" t="s">
        <v>1041</v>
      </c>
    </row>
    <row r="31" spans="1:10" x14ac:dyDescent="0.3">
      <c r="A31" t="s">
        <v>315</v>
      </c>
      <c r="B31" t="s">
        <v>1070</v>
      </c>
      <c r="C31" t="s">
        <v>1079</v>
      </c>
      <c r="D31" s="2">
        <v>1</v>
      </c>
      <c r="E31" t="s">
        <v>1217</v>
      </c>
      <c r="F31" t="s">
        <v>1213</v>
      </c>
      <c r="G31" t="s">
        <v>1066</v>
      </c>
      <c r="I31" t="s">
        <v>32</v>
      </c>
      <c r="J31" t="s">
        <v>1041</v>
      </c>
    </row>
    <row r="32" spans="1:10" x14ac:dyDescent="0.3">
      <c r="A32" t="s">
        <v>315</v>
      </c>
      <c r="B32" t="s">
        <v>1070</v>
      </c>
      <c r="C32" t="s">
        <v>1076</v>
      </c>
      <c r="D32" s="2">
        <v>0.77</v>
      </c>
      <c r="E32" t="s">
        <v>1218</v>
      </c>
      <c r="F32" t="s">
        <v>1213</v>
      </c>
      <c r="G32" t="s">
        <v>1077</v>
      </c>
      <c r="H32" t="s">
        <v>1078</v>
      </c>
      <c r="I32" t="s">
        <v>32</v>
      </c>
      <c r="J32" t="s">
        <v>1041</v>
      </c>
    </row>
    <row r="33" spans="1:10" x14ac:dyDescent="0.3">
      <c r="A33" t="s">
        <v>315</v>
      </c>
      <c r="B33" t="s">
        <v>1070</v>
      </c>
      <c r="C33" t="s">
        <v>1073</v>
      </c>
      <c r="D33" s="2">
        <v>0.35</v>
      </c>
      <c r="E33" t="s">
        <v>1219</v>
      </c>
      <c r="F33" t="s">
        <v>1213</v>
      </c>
      <c r="G33" t="s">
        <v>1074</v>
      </c>
      <c r="H33" t="s">
        <v>1075</v>
      </c>
      <c r="I33" t="s">
        <v>32</v>
      </c>
      <c r="J33" t="s">
        <v>1041</v>
      </c>
    </row>
    <row r="34" spans="1:10" x14ac:dyDescent="0.3">
      <c r="A34" t="s">
        <v>315</v>
      </c>
      <c r="B34" t="s">
        <v>1070</v>
      </c>
      <c r="C34" t="s">
        <v>1071</v>
      </c>
      <c r="D34" s="2">
        <v>2.2200000000000002</v>
      </c>
      <c r="E34" t="s">
        <v>1220</v>
      </c>
      <c r="F34" t="s">
        <v>1213</v>
      </c>
      <c r="G34" t="s">
        <v>1068</v>
      </c>
      <c r="H34" t="s">
        <v>1072</v>
      </c>
      <c r="I34" t="s">
        <v>32</v>
      </c>
      <c r="J34" t="s">
        <v>1041</v>
      </c>
    </row>
    <row r="35" spans="1:10" x14ac:dyDescent="0.3">
      <c r="A35" t="s">
        <v>315</v>
      </c>
      <c r="B35" t="s">
        <v>1055</v>
      </c>
      <c r="C35" t="s">
        <v>1067</v>
      </c>
      <c r="D35" s="2">
        <v>3.72</v>
      </c>
      <c r="E35" t="s">
        <v>1220</v>
      </c>
      <c r="F35" t="s">
        <v>1213</v>
      </c>
      <c r="G35" t="s">
        <v>1068</v>
      </c>
      <c r="H35" t="s">
        <v>1069</v>
      </c>
      <c r="I35" t="s">
        <v>32</v>
      </c>
      <c r="J35" t="s">
        <v>1041</v>
      </c>
    </row>
    <row r="36" spans="1:10" x14ac:dyDescent="0.3">
      <c r="A36" t="s">
        <v>315</v>
      </c>
      <c r="B36" t="s">
        <v>1055</v>
      </c>
      <c r="C36" t="s">
        <v>1065</v>
      </c>
      <c r="D36" s="2">
        <v>0.47</v>
      </c>
      <c r="E36" t="s">
        <v>1217</v>
      </c>
      <c r="F36" t="s">
        <v>1213</v>
      </c>
      <c r="G36" t="s">
        <v>1066</v>
      </c>
      <c r="I36" t="s">
        <v>32</v>
      </c>
      <c r="J36" t="s">
        <v>1041</v>
      </c>
    </row>
    <row r="37" spans="1:10" x14ac:dyDescent="0.3">
      <c r="A37" t="s">
        <v>315</v>
      </c>
      <c r="B37" t="s">
        <v>1055</v>
      </c>
      <c r="C37" t="s">
        <v>1063</v>
      </c>
      <c r="D37" s="2">
        <v>0.95</v>
      </c>
      <c r="E37" t="s">
        <v>359</v>
      </c>
      <c r="F37" t="s">
        <v>360</v>
      </c>
      <c r="G37" t="s">
        <v>104</v>
      </c>
      <c r="H37" t="s">
        <v>1064</v>
      </c>
      <c r="I37" t="s">
        <v>27</v>
      </c>
      <c r="J37" t="s">
        <v>1058</v>
      </c>
    </row>
    <row r="38" spans="1:10" x14ac:dyDescent="0.3">
      <c r="A38" t="s">
        <v>315</v>
      </c>
      <c r="B38" t="s">
        <v>1055</v>
      </c>
      <c r="C38" t="s">
        <v>1061</v>
      </c>
      <c r="D38" s="2">
        <v>1.27</v>
      </c>
      <c r="E38" t="s">
        <v>1221</v>
      </c>
      <c r="F38" t="s">
        <v>1213</v>
      </c>
      <c r="G38" t="s">
        <v>1049</v>
      </c>
      <c r="H38" t="s">
        <v>1062</v>
      </c>
      <c r="I38" t="s">
        <v>32</v>
      </c>
      <c r="J38" t="s">
        <v>1041</v>
      </c>
    </row>
    <row r="39" spans="1:10" x14ac:dyDescent="0.3">
      <c r="A39" t="s">
        <v>315</v>
      </c>
      <c r="B39" t="s">
        <v>1055</v>
      </c>
      <c r="C39" t="s">
        <v>1059</v>
      </c>
      <c r="D39" s="2">
        <v>1.1299999999999999</v>
      </c>
      <c r="E39" t="s">
        <v>1222</v>
      </c>
      <c r="F39" t="s">
        <v>341</v>
      </c>
      <c r="G39" t="s">
        <v>1060</v>
      </c>
      <c r="I39" t="s">
        <v>27</v>
      </c>
      <c r="J39" t="s">
        <v>1058</v>
      </c>
    </row>
    <row r="40" spans="1:10" x14ac:dyDescent="0.3">
      <c r="A40" s="12" t="s">
        <v>322</v>
      </c>
      <c r="B40" s="10"/>
      <c r="C40" s="10"/>
      <c r="D40" s="11"/>
      <c r="E40" s="10"/>
      <c r="F40" s="10"/>
      <c r="G40" s="10"/>
      <c r="H40" s="10"/>
      <c r="I40" s="10"/>
      <c r="J40" s="10"/>
    </row>
    <row r="41" spans="1:10" x14ac:dyDescent="0.3">
      <c r="A41" t="s">
        <v>315</v>
      </c>
      <c r="B41" t="s">
        <v>1055</v>
      </c>
      <c r="C41" t="s">
        <v>1056</v>
      </c>
      <c r="D41" s="2">
        <v>1</v>
      </c>
      <c r="E41" t="s">
        <v>1223</v>
      </c>
      <c r="F41" t="s">
        <v>328</v>
      </c>
      <c r="G41" t="s">
        <v>1057</v>
      </c>
      <c r="I41" t="s">
        <v>27</v>
      </c>
      <c r="J41" t="s">
        <v>1058</v>
      </c>
    </row>
    <row r="42" spans="1:10" x14ac:dyDescent="0.3">
      <c r="A42" t="s">
        <v>315</v>
      </c>
      <c r="B42" t="s">
        <v>1037</v>
      </c>
      <c r="C42" t="s">
        <v>1054</v>
      </c>
      <c r="D42" s="2">
        <v>1.08</v>
      </c>
      <c r="E42" t="s">
        <v>1221</v>
      </c>
      <c r="F42" t="s">
        <v>1213</v>
      </c>
      <c r="G42" t="s">
        <v>1049</v>
      </c>
      <c r="H42" t="s">
        <v>1050</v>
      </c>
      <c r="I42" t="s">
        <v>32</v>
      </c>
      <c r="J42" t="s">
        <v>1041</v>
      </c>
    </row>
    <row r="43" spans="1:10" x14ac:dyDescent="0.3">
      <c r="A43" t="s">
        <v>315</v>
      </c>
      <c r="B43" t="s">
        <v>1037</v>
      </c>
      <c r="C43" t="s">
        <v>1051</v>
      </c>
      <c r="D43" s="2">
        <v>0.95</v>
      </c>
      <c r="E43" t="s">
        <v>845</v>
      </c>
      <c r="F43" t="s">
        <v>858</v>
      </c>
      <c r="G43" t="s">
        <v>704</v>
      </c>
      <c r="H43" t="s">
        <v>1052</v>
      </c>
      <c r="I43" t="s">
        <v>37</v>
      </c>
      <c r="J43" t="s">
        <v>1053</v>
      </c>
    </row>
    <row r="44" spans="1:10" x14ac:dyDescent="0.3">
      <c r="A44" t="s">
        <v>315</v>
      </c>
      <c r="B44" t="s">
        <v>1037</v>
      </c>
      <c r="C44" t="s">
        <v>1048</v>
      </c>
      <c r="D44" s="2">
        <v>0.23</v>
      </c>
      <c r="E44" t="s">
        <v>1221</v>
      </c>
      <c r="F44" t="s">
        <v>1213</v>
      </c>
      <c r="G44" t="s">
        <v>1049</v>
      </c>
      <c r="H44" t="s">
        <v>1050</v>
      </c>
      <c r="I44" t="s">
        <v>32</v>
      </c>
      <c r="J44" t="s">
        <v>1041</v>
      </c>
    </row>
    <row r="45" spans="1:10" x14ac:dyDescent="0.3">
      <c r="A45" t="s">
        <v>315</v>
      </c>
      <c r="B45" t="s">
        <v>1037</v>
      </c>
      <c r="C45" t="s">
        <v>1045</v>
      </c>
      <c r="D45" s="2">
        <v>0.15</v>
      </c>
      <c r="E45" t="s">
        <v>1224</v>
      </c>
      <c r="F45" t="s">
        <v>1213</v>
      </c>
      <c r="G45" t="s">
        <v>1046</v>
      </c>
      <c r="H45" t="s">
        <v>1047</v>
      </c>
      <c r="I45" t="s">
        <v>32</v>
      </c>
      <c r="J45" t="s">
        <v>1041</v>
      </c>
    </row>
    <row r="46" spans="1:10" x14ac:dyDescent="0.3">
      <c r="A46" t="s">
        <v>315</v>
      </c>
      <c r="B46" t="s">
        <v>1037</v>
      </c>
      <c r="C46" t="s">
        <v>1042</v>
      </c>
      <c r="D46" s="2">
        <v>1.07</v>
      </c>
      <c r="E46" t="s">
        <v>1225</v>
      </c>
      <c r="F46" t="s">
        <v>1213</v>
      </c>
      <c r="G46" t="s">
        <v>1043</v>
      </c>
      <c r="H46" t="s">
        <v>1044</v>
      </c>
      <c r="I46" t="s">
        <v>32</v>
      </c>
      <c r="J46" t="s">
        <v>1041</v>
      </c>
    </row>
    <row r="47" spans="1:10" x14ac:dyDescent="0.3">
      <c r="A47" t="s">
        <v>315</v>
      </c>
      <c r="B47" t="s">
        <v>1037</v>
      </c>
      <c r="C47" t="s">
        <v>1038</v>
      </c>
      <c r="D47" s="2">
        <v>2.75</v>
      </c>
      <c r="E47" t="s">
        <v>1226</v>
      </c>
      <c r="F47" t="s">
        <v>844</v>
      </c>
      <c r="G47" t="s">
        <v>1039</v>
      </c>
      <c r="H47" t="s">
        <v>1040</v>
      </c>
      <c r="I47" t="s">
        <v>32</v>
      </c>
      <c r="J47" t="s">
        <v>1041</v>
      </c>
    </row>
    <row r="48" spans="1:10" x14ac:dyDescent="0.3">
      <c r="A48" t="s">
        <v>315</v>
      </c>
      <c r="B48" t="s">
        <v>702</v>
      </c>
      <c r="C48" t="s">
        <v>708</v>
      </c>
      <c r="D48" s="2">
        <v>0.1</v>
      </c>
      <c r="E48" t="s">
        <v>843</v>
      </c>
      <c r="F48" t="s">
        <v>844</v>
      </c>
      <c r="G48" t="s">
        <v>707</v>
      </c>
      <c r="I48" t="s">
        <v>32</v>
      </c>
      <c r="J48" t="s">
        <v>626</v>
      </c>
    </row>
    <row r="49" spans="1:10" x14ac:dyDescent="0.3">
      <c r="A49" t="s">
        <v>315</v>
      </c>
      <c r="B49" t="s">
        <v>702</v>
      </c>
      <c r="C49" t="s">
        <v>706</v>
      </c>
      <c r="D49" s="2">
        <v>1.58</v>
      </c>
      <c r="E49" t="s">
        <v>843</v>
      </c>
      <c r="F49" t="s">
        <v>844</v>
      </c>
      <c r="G49" t="s">
        <v>707</v>
      </c>
      <c r="I49" t="s">
        <v>32</v>
      </c>
      <c r="J49" t="s">
        <v>626</v>
      </c>
    </row>
    <row r="50" spans="1:10" x14ac:dyDescent="0.3">
      <c r="A50" t="s">
        <v>315</v>
      </c>
      <c r="B50" t="s">
        <v>702</v>
      </c>
      <c r="C50" t="s">
        <v>703</v>
      </c>
      <c r="D50" s="2">
        <v>0.17</v>
      </c>
      <c r="E50" t="s">
        <v>845</v>
      </c>
      <c r="F50" t="s">
        <v>371</v>
      </c>
      <c r="G50" t="s">
        <v>704</v>
      </c>
      <c r="H50" t="s">
        <v>705</v>
      </c>
      <c r="I50" t="s">
        <v>156</v>
      </c>
      <c r="J50" t="s">
        <v>626</v>
      </c>
    </row>
    <row r="51" spans="1:10" x14ac:dyDescent="0.3">
      <c r="A51" t="s">
        <v>315</v>
      </c>
      <c r="B51" t="s">
        <v>699</v>
      </c>
      <c r="C51" t="s">
        <v>700</v>
      </c>
      <c r="D51" s="2">
        <v>1.58</v>
      </c>
      <c r="E51" t="s">
        <v>846</v>
      </c>
      <c r="F51" t="s">
        <v>341</v>
      </c>
      <c r="G51" t="s">
        <v>701</v>
      </c>
      <c r="I51" t="s">
        <v>27</v>
      </c>
      <c r="J51" t="s">
        <v>559</v>
      </c>
    </row>
    <row r="52" spans="1:10" x14ac:dyDescent="0.3">
      <c r="A52" t="s">
        <v>315</v>
      </c>
      <c r="B52" t="s">
        <v>696</v>
      </c>
      <c r="C52" t="s">
        <v>697</v>
      </c>
      <c r="D52" s="2">
        <v>0.68</v>
      </c>
      <c r="E52" t="s">
        <v>847</v>
      </c>
      <c r="F52" t="s">
        <v>844</v>
      </c>
      <c r="G52" t="s">
        <v>691</v>
      </c>
      <c r="H52" t="s">
        <v>698</v>
      </c>
      <c r="I52" t="s">
        <v>32</v>
      </c>
      <c r="J52" t="s">
        <v>626</v>
      </c>
    </row>
    <row r="53" spans="1:10" x14ac:dyDescent="0.3">
      <c r="A53" t="s">
        <v>315</v>
      </c>
      <c r="B53" t="s">
        <v>693</v>
      </c>
      <c r="C53" t="s">
        <v>694</v>
      </c>
      <c r="D53" s="2">
        <v>0.55000000000000004</v>
      </c>
      <c r="E53" t="s">
        <v>847</v>
      </c>
      <c r="F53" t="s">
        <v>844</v>
      </c>
      <c r="G53" t="s">
        <v>691</v>
      </c>
      <c r="H53" t="s">
        <v>695</v>
      </c>
      <c r="I53" t="s">
        <v>32</v>
      </c>
      <c r="J53" t="s">
        <v>626</v>
      </c>
    </row>
    <row r="54" spans="1:10" x14ac:dyDescent="0.3">
      <c r="A54" t="s">
        <v>315</v>
      </c>
      <c r="B54" t="s">
        <v>682</v>
      </c>
      <c r="C54" t="s">
        <v>690</v>
      </c>
      <c r="D54" s="2">
        <v>1.63</v>
      </c>
      <c r="E54" t="s">
        <v>847</v>
      </c>
      <c r="F54" t="s">
        <v>844</v>
      </c>
      <c r="G54" t="s">
        <v>691</v>
      </c>
      <c r="H54" t="s">
        <v>692</v>
      </c>
      <c r="I54" t="s">
        <v>32</v>
      </c>
      <c r="J54" t="s">
        <v>626</v>
      </c>
    </row>
    <row r="55" spans="1:10" x14ac:dyDescent="0.3">
      <c r="A55" t="s">
        <v>315</v>
      </c>
      <c r="B55" t="s">
        <v>682</v>
      </c>
      <c r="C55" t="s">
        <v>689</v>
      </c>
      <c r="D55" s="2">
        <v>0.77</v>
      </c>
      <c r="E55" t="s">
        <v>848</v>
      </c>
      <c r="F55" t="s">
        <v>844</v>
      </c>
      <c r="G55" t="s">
        <v>687</v>
      </c>
      <c r="I55" t="s">
        <v>32</v>
      </c>
      <c r="J55" t="s">
        <v>626</v>
      </c>
    </row>
    <row r="56" spans="1:10" x14ac:dyDescent="0.3">
      <c r="A56" t="s">
        <v>315</v>
      </c>
      <c r="B56" t="s">
        <v>682</v>
      </c>
      <c r="C56" t="s">
        <v>686</v>
      </c>
      <c r="D56" s="2">
        <v>2.0499999999999998</v>
      </c>
      <c r="E56" t="s">
        <v>848</v>
      </c>
      <c r="F56" t="s">
        <v>844</v>
      </c>
      <c r="G56" t="s">
        <v>687</v>
      </c>
      <c r="H56" t="s">
        <v>688</v>
      </c>
      <c r="I56" t="s">
        <v>32</v>
      </c>
      <c r="J56" t="s">
        <v>626</v>
      </c>
    </row>
    <row r="57" spans="1:10" x14ac:dyDescent="0.3">
      <c r="A57" t="s">
        <v>315</v>
      </c>
      <c r="B57" t="s">
        <v>682</v>
      </c>
      <c r="C57" t="s">
        <v>684</v>
      </c>
      <c r="D57" s="2">
        <v>0.75</v>
      </c>
      <c r="E57" t="s">
        <v>849</v>
      </c>
      <c r="F57" t="s">
        <v>359</v>
      </c>
      <c r="G57" t="s">
        <v>685</v>
      </c>
      <c r="I57" t="s">
        <v>27</v>
      </c>
      <c r="J57" t="s">
        <v>559</v>
      </c>
    </row>
    <row r="58" spans="1:10" x14ac:dyDescent="0.3">
      <c r="A58" t="s">
        <v>315</v>
      </c>
      <c r="B58" t="s">
        <v>682</v>
      </c>
      <c r="C58" t="s">
        <v>683</v>
      </c>
      <c r="D58" s="2">
        <v>1.22</v>
      </c>
      <c r="E58" t="s">
        <v>546</v>
      </c>
      <c r="F58" t="s">
        <v>357</v>
      </c>
      <c r="G58" t="s">
        <v>462</v>
      </c>
      <c r="I58" t="s">
        <v>32</v>
      </c>
      <c r="J58" t="s">
        <v>560</v>
      </c>
    </row>
    <row r="59" spans="1:10" x14ac:dyDescent="0.3">
      <c r="A59" t="s">
        <v>315</v>
      </c>
      <c r="B59" t="s">
        <v>667</v>
      </c>
      <c r="C59" t="s">
        <v>679</v>
      </c>
      <c r="D59" s="2">
        <v>1.85</v>
      </c>
      <c r="E59" t="s">
        <v>850</v>
      </c>
      <c r="F59" t="s">
        <v>851</v>
      </c>
      <c r="G59" t="s">
        <v>680</v>
      </c>
      <c r="H59" t="s">
        <v>681</v>
      </c>
      <c r="I59" t="s">
        <v>32</v>
      </c>
      <c r="J59" t="s">
        <v>626</v>
      </c>
    </row>
    <row r="60" spans="1:10" x14ac:dyDescent="0.3">
      <c r="A60" t="s">
        <v>315</v>
      </c>
      <c r="B60" t="s">
        <v>667</v>
      </c>
      <c r="C60" t="s">
        <v>677</v>
      </c>
      <c r="D60" s="2">
        <v>1.03</v>
      </c>
      <c r="E60" t="s">
        <v>359</v>
      </c>
      <c r="F60" t="s">
        <v>360</v>
      </c>
      <c r="G60" t="s">
        <v>104</v>
      </c>
      <c r="H60" t="s">
        <v>678</v>
      </c>
      <c r="I60" t="s">
        <v>27</v>
      </c>
      <c r="J60" t="s">
        <v>559</v>
      </c>
    </row>
    <row r="61" spans="1:10" x14ac:dyDescent="0.3">
      <c r="A61" t="s">
        <v>315</v>
      </c>
      <c r="B61" t="s">
        <v>667</v>
      </c>
      <c r="C61" t="s">
        <v>675</v>
      </c>
      <c r="D61" s="2">
        <v>1.82</v>
      </c>
      <c r="E61" t="s">
        <v>852</v>
      </c>
      <c r="F61" t="s">
        <v>357</v>
      </c>
      <c r="G61" t="s">
        <v>673</v>
      </c>
      <c r="H61" t="s">
        <v>676</v>
      </c>
      <c r="I61" t="s">
        <v>32</v>
      </c>
      <c r="J61" t="s">
        <v>626</v>
      </c>
    </row>
    <row r="62" spans="1:10" x14ac:dyDescent="0.3">
      <c r="A62" t="s">
        <v>315</v>
      </c>
      <c r="B62" t="s">
        <v>667</v>
      </c>
      <c r="C62" t="s">
        <v>672</v>
      </c>
      <c r="D62" s="2">
        <v>1.57</v>
      </c>
      <c r="E62" t="s">
        <v>852</v>
      </c>
      <c r="F62" t="s">
        <v>357</v>
      </c>
      <c r="G62" t="s">
        <v>673</v>
      </c>
      <c r="H62" t="s">
        <v>674</v>
      </c>
      <c r="I62" t="s">
        <v>32</v>
      </c>
      <c r="J62" t="s">
        <v>626</v>
      </c>
    </row>
    <row r="63" spans="1:10" x14ac:dyDescent="0.3">
      <c r="A63" t="s">
        <v>315</v>
      </c>
      <c r="B63" t="s">
        <v>667</v>
      </c>
      <c r="C63" t="s">
        <v>670</v>
      </c>
      <c r="D63" s="2">
        <v>1.1499999999999999</v>
      </c>
      <c r="E63" t="s">
        <v>853</v>
      </c>
      <c r="F63" t="s">
        <v>341</v>
      </c>
      <c r="G63" t="s">
        <v>671</v>
      </c>
      <c r="I63" t="s">
        <v>27</v>
      </c>
      <c r="J63" t="s">
        <v>559</v>
      </c>
    </row>
    <row r="64" spans="1:10" x14ac:dyDescent="0.3">
      <c r="A64" t="s">
        <v>315</v>
      </c>
      <c r="B64" t="s">
        <v>667</v>
      </c>
      <c r="C64" t="s">
        <v>668</v>
      </c>
      <c r="D64" s="2">
        <v>1</v>
      </c>
      <c r="E64" t="s">
        <v>854</v>
      </c>
      <c r="F64" t="s">
        <v>328</v>
      </c>
      <c r="G64" t="s">
        <v>669</v>
      </c>
      <c r="I64" t="s">
        <v>27</v>
      </c>
      <c r="J64" t="s">
        <v>559</v>
      </c>
    </row>
    <row r="65" spans="1:10" x14ac:dyDescent="0.3">
      <c r="A65" t="s">
        <v>315</v>
      </c>
      <c r="B65" t="s">
        <v>579</v>
      </c>
      <c r="C65" t="s">
        <v>580</v>
      </c>
      <c r="D65" s="2">
        <v>2.9</v>
      </c>
      <c r="E65" t="s">
        <v>546</v>
      </c>
      <c r="F65" t="s">
        <v>357</v>
      </c>
      <c r="G65" t="s">
        <v>462</v>
      </c>
      <c r="H65" t="s">
        <v>581</v>
      </c>
      <c r="I65" t="s">
        <v>32</v>
      </c>
      <c r="J65" t="s">
        <v>560</v>
      </c>
    </row>
    <row r="66" spans="1:10" x14ac:dyDescent="0.3">
      <c r="A66" t="s">
        <v>315</v>
      </c>
      <c r="B66" t="s">
        <v>570</v>
      </c>
      <c r="C66" t="s">
        <v>577</v>
      </c>
      <c r="D66" s="2">
        <v>3.2</v>
      </c>
      <c r="E66" t="s">
        <v>537</v>
      </c>
      <c r="F66" t="s">
        <v>356</v>
      </c>
      <c r="G66" t="s">
        <v>411</v>
      </c>
      <c r="H66" t="s">
        <v>578</v>
      </c>
      <c r="I66" t="s">
        <v>32</v>
      </c>
      <c r="J66" t="s">
        <v>560</v>
      </c>
    </row>
    <row r="67" spans="1:10" x14ac:dyDescent="0.3">
      <c r="A67" t="s">
        <v>315</v>
      </c>
      <c r="B67" t="s">
        <v>570</v>
      </c>
      <c r="C67" t="s">
        <v>575</v>
      </c>
      <c r="D67" s="2">
        <v>3.08</v>
      </c>
      <c r="E67" t="s">
        <v>546</v>
      </c>
      <c r="F67" t="s">
        <v>357</v>
      </c>
      <c r="G67" t="s">
        <v>462</v>
      </c>
      <c r="H67" t="s">
        <v>576</v>
      </c>
      <c r="I67" t="s">
        <v>32</v>
      </c>
      <c r="J67" t="s">
        <v>560</v>
      </c>
    </row>
    <row r="68" spans="1:10" x14ac:dyDescent="0.3">
      <c r="A68" t="s">
        <v>315</v>
      </c>
      <c r="B68" t="s">
        <v>570</v>
      </c>
      <c r="C68" t="s">
        <v>573</v>
      </c>
      <c r="D68" s="2">
        <v>0.75</v>
      </c>
      <c r="E68" t="s">
        <v>546</v>
      </c>
      <c r="F68" t="s">
        <v>357</v>
      </c>
      <c r="G68" t="s">
        <v>462</v>
      </c>
      <c r="H68" t="s">
        <v>574</v>
      </c>
      <c r="I68" t="s">
        <v>32</v>
      </c>
      <c r="J68" t="s">
        <v>560</v>
      </c>
    </row>
    <row r="69" spans="1:10" x14ac:dyDescent="0.3">
      <c r="A69" t="s">
        <v>315</v>
      </c>
      <c r="B69" t="s">
        <v>570</v>
      </c>
      <c r="C69" t="s">
        <v>571</v>
      </c>
      <c r="D69" s="2">
        <v>1.45</v>
      </c>
      <c r="E69" t="s">
        <v>651</v>
      </c>
      <c r="F69" t="s">
        <v>341</v>
      </c>
      <c r="G69" t="s">
        <v>572</v>
      </c>
      <c r="I69" t="s">
        <v>27</v>
      </c>
      <c r="J69" t="s">
        <v>559</v>
      </c>
    </row>
    <row r="70" spans="1:10" x14ac:dyDescent="0.3">
      <c r="A70" t="s">
        <v>315</v>
      </c>
      <c r="B70" t="s">
        <v>568</v>
      </c>
      <c r="C70" t="s">
        <v>569</v>
      </c>
      <c r="D70" s="2">
        <v>3</v>
      </c>
      <c r="E70" t="s">
        <v>359</v>
      </c>
      <c r="F70" t="s">
        <v>360</v>
      </c>
      <c r="G70" t="s">
        <v>104</v>
      </c>
      <c r="I70" t="s">
        <v>27</v>
      </c>
      <c r="J70" t="s">
        <v>559</v>
      </c>
    </row>
    <row r="71" spans="1:10" x14ac:dyDescent="0.3">
      <c r="A71" t="s">
        <v>315</v>
      </c>
      <c r="B71" t="s">
        <v>565</v>
      </c>
      <c r="C71" t="s">
        <v>566</v>
      </c>
      <c r="D71" s="2">
        <v>2.2200000000000002</v>
      </c>
      <c r="E71" t="s">
        <v>359</v>
      </c>
      <c r="F71" t="s">
        <v>360</v>
      </c>
      <c r="G71" t="s">
        <v>104</v>
      </c>
      <c r="H71" t="s">
        <v>567</v>
      </c>
      <c r="I71" t="s">
        <v>27</v>
      </c>
      <c r="J71" t="s">
        <v>559</v>
      </c>
    </row>
    <row r="72" spans="1:10" x14ac:dyDescent="0.3">
      <c r="A72" s="13" t="s">
        <v>321</v>
      </c>
      <c r="B72" s="7"/>
      <c r="C72" s="7"/>
      <c r="D72" s="14"/>
      <c r="E72" s="7"/>
      <c r="F72" s="7"/>
      <c r="G72" s="7"/>
      <c r="H72" s="7"/>
      <c r="I72" s="7"/>
      <c r="J72" s="7"/>
    </row>
    <row r="73" spans="1:10" x14ac:dyDescent="0.3">
      <c r="A73" t="s">
        <v>315</v>
      </c>
      <c r="B73" t="s">
        <v>563</v>
      </c>
      <c r="C73" t="s">
        <v>564</v>
      </c>
      <c r="D73" s="2">
        <v>2.2799999999999998</v>
      </c>
      <c r="E73" t="s">
        <v>356</v>
      </c>
      <c r="F73" t="s">
        <v>357</v>
      </c>
      <c r="G73" t="s">
        <v>125</v>
      </c>
      <c r="I73" t="s">
        <v>32</v>
      </c>
      <c r="J73" t="s">
        <v>560</v>
      </c>
    </row>
    <row r="74" spans="1:10" x14ac:dyDescent="0.3">
      <c r="A74" t="s">
        <v>315</v>
      </c>
      <c r="B74" t="s">
        <v>412</v>
      </c>
      <c r="C74" t="s">
        <v>561</v>
      </c>
      <c r="D74" s="2">
        <v>2.68</v>
      </c>
      <c r="E74" t="s">
        <v>356</v>
      </c>
      <c r="F74" t="s">
        <v>357</v>
      </c>
      <c r="G74" t="s">
        <v>125</v>
      </c>
      <c r="H74" t="s">
        <v>562</v>
      </c>
      <c r="I74" t="s">
        <v>32</v>
      </c>
      <c r="J74" t="s">
        <v>560</v>
      </c>
    </row>
    <row r="75" spans="1:10" x14ac:dyDescent="0.3">
      <c r="A75" t="s">
        <v>315</v>
      </c>
      <c r="B75" t="s">
        <v>412</v>
      </c>
      <c r="C75" t="s">
        <v>413</v>
      </c>
      <c r="D75" s="2">
        <v>2.85</v>
      </c>
      <c r="E75" t="s">
        <v>356</v>
      </c>
      <c r="F75" t="s">
        <v>357</v>
      </c>
      <c r="G75" t="s">
        <v>125</v>
      </c>
      <c r="H75" t="s">
        <v>414</v>
      </c>
      <c r="I75" t="s">
        <v>32</v>
      </c>
      <c r="J75" t="s">
        <v>560</v>
      </c>
    </row>
    <row r="76" spans="1:10" x14ac:dyDescent="0.3">
      <c r="A76" t="s">
        <v>315</v>
      </c>
      <c r="B76" t="s">
        <v>407</v>
      </c>
      <c r="C76" t="s">
        <v>410</v>
      </c>
      <c r="D76" s="2">
        <v>1.58</v>
      </c>
      <c r="E76" t="s">
        <v>537</v>
      </c>
      <c r="F76" t="s">
        <v>356</v>
      </c>
      <c r="G76" t="s">
        <v>411</v>
      </c>
      <c r="I76" t="s">
        <v>32</v>
      </c>
      <c r="J76" t="s">
        <v>560</v>
      </c>
    </row>
    <row r="77" spans="1:10" x14ac:dyDescent="0.3">
      <c r="A77" t="s">
        <v>315</v>
      </c>
      <c r="B77" t="s">
        <v>407</v>
      </c>
      <c r="C77" t="s">
        <v>408</v>
      </c>
      <c r="D77" s="2">
        <v>1.87</v>
      </c>
      <c r="E77" t="s">
        <v>538</v>
      </c>
      <c r="F77" t="s">
        <v>341</v>
      </c>
      <c r="G77" t="s">
        <v>409</v>
      </c>
      <c r="I77" t="s">
        <v>27</v>
      </c>
      <c r="J77" t="s">
        <v>559</v>
      </c>
    </row>
    <row r="78" spans="1:10" x14ac:dyDescent="0.3">
      <c r="A78" t="s">
        <v>315</v>
      </c>
      <c r="B78" t="s">
        <v>402</v>
      </c>
      <c r="C78" t="s">
        <v>404</v>
      </c>
      <c r="D78" s="2">
        <v>2.4</v>
      </c>
      <c r="E78" t="s">
        <v>356</v>
      </c>
      <c r="F78" t="s">
        <v>357</v>
      </c>
      <c r="G78" t="s">
        <v>125</v>
      </c>
      <c r="H78" t="s">
        <v>405</v>
      </c>
      <c r="I78" t="s">
        <v>32</v>
      </c>
      <c r="J78" t="s">
        <v>560</v>
      </c>
    </row>
    <row r="79" spans="1:10" x14ac:dyDescent="0.3">
      <c r="A79" t="s">
        <v>315</v>
      </c>
      <c r="B79" t="s">
        <v>402</v>
      </c>
      <c r="C79" t="s">
        <v>404</v>
      </c>
      <c r="D79" s="2">
        <v>4</v>
      </c>
      <c r="E79" t="s">
        <v>356</v>
      </c>
      <c r="F79" t="s">
        <v>357</v>
      </c>
      <c r="G79" t="s">
        <v>125</v>
      </c>
      <c r="H79" t="s">
        <v>406</v>
      </c>
      <c r="I79" t="s">
        <v>32</v>
      </c>
      <c r="J79" t="s">
        <v>560</v>
      </c>
    </row>
    <row r="80" spans="1:10" x14ac:dyDescent="0.3">
      <c r="A80" t="s">
        <v>315</v>
      </c>
      <c r="B80" t="s">
        <v>402</v>
      </c>
      <c r="C80" t="s">
        <v>403</v>
      </c>
      <c r="D80" s="2">
        <v>0.56999999999999995</v>
      </c>
      <c r="E80" t="s">
        <v>356</v>
      </c>
      <c r="F80" t="s">
        <v>357</v>
      </c>
      <c r="G80" t="s">
        <v>125</v>
      </c>
      <c r="I80" t="s">
        <v>32</v>
      </c>
      <c r="J80" t="s">
        <v>560</v>
      </c>
    </row>
    <row r="81" spans="1:10" x14ac:dyDescent="0.3">
      <c r="A81" t="s">
        <v>315</v>
      </c>
      <c r="B81" t="s">
        <v>395</v>
      </c>
      <c r="C81" t="s">
        <v>400</v>
      </c>
      <c r="D81" s="2">
        <v>0.33</v>
      </c>
      <c r="E81" t="s">
        <v>359</v>
      </c>
      <c r="F81" t="s">
        <v>360</v>
      </c>
      <c r="G81" t="s">
        <v>104</v>
      </c>
      <c r="H81" t="s">
        <v>401</v>
      </c>
      <c r="I81" t="s">
        <v>27</v>
      </c>
      <c r="J81" t="s">
        <v>559</v>
      </c>
    </row>
    <row r="82" spans="1:10" x14ac:dyDescent="0.3">
      <c r="A82" t="s">
        <v>315</v>
      </c>
      <c r="B82" t="s">
        <v>395</v>
      </c>
      <c r="C82" t="s">
        <v>398</v>
      </c>
      <c r="D82" s="2">
        <v>3</v>
      </c>
      <c r="E82" t="s">
        <v>539</v>
      </c>
      <c r="F82" t="s">
        <v>356</v>
      </c>
      <c r="G82" t="s">
        <v>399</v>
      </c>
      <c r="I82" t="s">
        <v>32</v>
      </c>
      <c r="J82" t="s">
        <v>560</v>
      </c>
    </row>
    <row r="83" spans="1:10" x14ac:dyDescent="0.3">
      <c r="A83" t="s">
        <v>315</v>
      </c>
      <c r="B83" t="s">
        <v>395</v>
      </c>
      <c r="C83" t="s">
        <v>396</v>
      </c>
      <c r="D83" s="2">
        <v>1</v>
      </c>
      <c r="E83" t="s">
        <v>540</v>
      </c>
      <c r="F83" t="s">
        <v>356</v>
      </c>
      <c r="G83" t="s">
        <v>397</v>
      </c>
      <c r="I83" t="s">
        <v>32</v>
      </c>
      <c r="J83" t="s">
        <v>560</v>
      </c>
    </row>
    <row r="84" spans="1:10" x14ac:dyDescent="0.3">
      <c r="A84" t="s">
        <v>315</v>
      </c>
      <c r="B84" t="s">
        <v>388</v>
      </c>
      <c r="C84" t="s">
        <v>393</v>
      </c>
      <c r="D84" s="2">
        <v>1.38</v>
      </c>
      <c r="E84" t="s">
        <v>541</v>
      </c>
      <c r="F84" t="s">
        <v>356</v>
      </c>
      <c r="G84" t="s">
        <v>394</v>
      </c>
      <c r="I84" t="s">
        <v>32</v>
      </c>
      <c r="J84" t="s">
        <v>560</v>
      </c>
    </row>
    <row r="85" spans="1:10" x14ac:dyDescent="0.3">
      <c r="A85" t="s">
        <v>315</v>
      </c>
      <c r="B85" t="s">
        <v>388</v>
      </c>
      <c r="C85" t="s">
        <v>391</v>
      </c>
      <c r="D85" s="2">
        <v>1.9</v>
      </c>
      <c r="E85" t="s">
        <v>542</v>
      </c>
      <c r="F85" t="s">
        <v>341</v>
      </c>
      <c r="G85" t="s">
        <v>392</v>
      </c>
      <c r="I85" t="s">
        <v>27</v>
      </c>
      <c r="J85" t="s">
        <v>559</v>
      </c>
    </row>
    <row r="86" spans="1:10" x14ac:dyDescent="0.3">
      <c r="A86" t="s">
        <v>315</v>
      </c>
      <c r="B86" t="s">
        <v>388</v>
      </c>
      <c r="C86" t="s">
        <v>389</v>
      </c>
      <c r="D86" s="2">
        <v>1</v>
      </c>
      <c r="E86" t="s">
        <v>543</v>
      </c>
      <c r="F86" t="s">
        <v>328</v>
      </c>
      <c r="G86" t="s">
        <v>390</v>
      </c>
      <c r="I86" t="s">
        <v>27</v>
      </c>
      <c r="J86" t="s">
        <v>559</v>
      </c>
    </row>
    <row r="87" spans="1:10" x14ac:dyDescent="0.3">
      <c r="A87" t="s">
        <v>315</v>
      </c>
      <c r="B87" t="s">
        <v>130</v>
      </c>
      <c r="C87" t="s">
        <v>133</v>
      </c>
      <c r="D87" s="2">
        <v>0.32</v>
      </c>
      <c r="E87" t="s">
        <v>356</v>
      </c>
      <c r="F87" t="s">
        <v>357</v>
      </c>
      <c r="G87" t="s">
        <v>125</v>
      </c>
      <c r="H87" t="s">
        <v>134</v>
      </c>
      <c r="I87" t="s">
        <v>32</v>
      </c>
      <c r="J87" t="s">
        <v>560</v>
      </c>
    </row>
    <row r="88" spans="1:10" x14ac:dyDescent="0.3">
      <c r="A88" t="s">
        <v>315</v>
      </c>
      <c r="B88" t="s">
        <v>130</v>
      </c>
      <c r="C88" t="s">
        <v>131</v>
      </c>
      <c r="D88" s="2">
        <v>1.53</v>
      </c>
      <c r="E88" t="s">
        <v>356</v>
      </c>
      <c r="F88" t="s">
        <v>357</v>
      </c>
      <c r="G88" t="s">
        <v>125</v>
      </c>
      <c r="H88" t="s">
        <v>132</v>
      </c>
      <c r="I88" t="s">
        <v>32</v>
      </c>
      <c r="J88" t="s">
        <v>560</v>
      </c>
    </row>
    <row r="89" spans="1:10" x14ac:dyDescent="0.3">
      <c r="A89" t="s">
        <v>315</v>
      </c>
      <c r="B89" t="s">
        <v>130</v>
      </c>
      <c r="C89" t="s">
        <v>248</v>
      </c>
      <c r="D89" s="2">
        <v>0.5</v>
      </c>
      <c r="E89" t="s">
        <v>359</v>
      </c>
      <c r="F89" t="s">
        <v>360</v>
      </c>
      <c r="G89" t="s">
        <v>104</v>
      </c>
      <c r="H89" t="s">
        <v>387</v>
      </c>
      <c r="I89" t="s">
        <v>27</v>
      </c>
      <c r="J89" t="s">
        <v>559</v>
      </c>
    </row>
    <row r="90" spans="1:10" x14ac:dyDescent="0.3">
      <c r="A90" t="s">
        <v>315</v>
      </c>
      <c r="B90" t="s">
        <v>113</v>
      </c>
      <c r="C90" t="s">
        <v>128</v>
      </c>
      <c r="D90" s="2">
        <v>2.72</v>
      </c>
      <c r="E90" t="s">
        <v>356</v>
      </c>
      <c r="F90" t="s">
        <v>357</v>
      </c>
      <c r="G90" t="s">
        <v>125</v>
      </c>
      <c r="H90" t="s">
        <v>129</v>
      </c>
      <c r="I90" t="s">
        <v>32</v>
      </c>
      <c r="J90" t="s">
        <v>560</v>
      </c>
    </row>
    <row r="91" spans="1:10" x14ac:dyDescent="0.3">
      <c r="A91" t="s">
        <v>315</v>
      </c>
      <c r="B91" t="s">
        <v>113</v>
      </c>
      <c r="C91" t="s">
        <v>127</v>
      </c>
      <c r="D91" s="2">
        <v>0.5</v>
      </c>
      <c r="E91" t="s">
        <v>363</v>
      </c>
      <c r="F91" t="s">
        <v>364</v>
      </c>
      <c r="G91" t="s">
        <v>111</v>
      </c>
      <c r="I91" t="s">
        <v>156</v>
      </c>
      <c r="J91" t="s">
        <v>28</v>
      </c>
    </row>
    <row r="92" spans="1:10" x14ac:dyDescent="0.3">
      <c r="A92" t="s">
        <v>315</v>
      </c>
      <c r="B92" t="s">
        <v>113</v>
      </c>
      <c r="C92" t="s">
        <v>124</v>
      </c>
      <c r="D92" s="2">
        <v>1.85</v>
      </c>
      <c r="E92" t="s">
        <v>356</v>
      </c>
      <c r="F92" t="s">
        <v>357</v>
      </c>
      <c r="G92" t="s">
        <v>125</v>
      </c>
      <c r="H92" t="s">
        <v>126</v>
      </c>
      <c r="I92" t="s">
        <v>32</v>
      </c>
      <c r="J92" t="s">
        <v>560</v>
      </c>
    </row>
    <row r="93" spans="1:10" x14ac:dyDescent="0.3">
      <c r="A93" t="s">
        <v>315</v>
      </c>
      <c r="B93" t="s">
        <v>113</v>
      </c>
      <c r="C93" t="s">
        <v>122</v>
      </c>
      <c r="D93" s="2">
        <v>0.25</v>
      </c>
      <c r="E93" t="s">
        <v>355</v>
      </c>
      <c r="F93" t="s">
        <v>343</v>
      </c>
      <c r="G93" t="s">
        <v>415</v>
      </c>
      <c r="H93" t="s">
        <v>123</v>
      </c>
      <c r="I93" t="s">
        <v>37</v>
      </c>
      <c r="J93" t="s">
        <v>560</v>
      </c>
    </row>
    <row r="94" spans="1:10" x14ac:dyDescent="0.3">
      <c r="A94" t="s">
        <v>315</v>
      </c>
      <c r="B94" t="s">
        <v>113</v>
      </c>
      <c r="C94" t="s">
        <v>119</v>
      </c>
      <c r="D94" s="2">
        <v>1.07</v>
      </c>
      <c r="E94" t="s">
        <v>362</v>
      </c>
      <c r="F94" t="s">
        <v>341</v>
      </c>
      <c r="G94" t="s">
        <v>120</v>
      </c>
      <c r="H94" t="s">
        <v>121</v>
      </c>
      <c r="I94" t="s">
        <v>27</v>
      </c>
      <c r="J94" t="s">
        <v>559</v>
      </c>
    </row>
    <row r="95" spans="1:10" x14ac:dyDescent="0.3">
      <c r="A95" t="s">
        <v>315</v>
      </c>
      <c r="B95" t="s">
        <v>113</v>
      </c>
      <c r="C95" t="s">
        <v>117</v>
      </c>
      <c r="D95" s="2">
        <v>1.22</v>
      </c>
      <c r="E95" t="s">
        <v>361</v>
      </c>
      <c r="F95" t="s">
        <v>341</v>
      </c>
      <c r="G95" t="s">
        <v>115</v>
      </c>
      <c r="H95" t="s">
        <v>118</v>
      </c>
      <c r="I95" t="s">
        <v>27</v>
      </c>
      <c r="J95" t="s">
        <v>559</v>
      </c>
    </row>
    <row r="96" spans="1:10" x14ac:dyDescent="0.3">
      <c r="A96" t="s">
        <v>315</v>
      </c>
      <c r="B96" t="s">
        <v>113</v>
      </c>
      <c r="C96" t="s">
        <v>116</v>
      </c>
      <c r="D96" s="2">
        <v>0.05</v>
      </c>
      <c r="E96" t="s">
        <v>361</v>
      </c>
      <c r="F96" t="s">
        <v>341</v>
      </c>
      <c r="G96" t="s">
        <v>115</v>
      </c>
      <c r="I96" t="s">
        <v>27</v>
      </c>
      <c r="J96" t="s">
        <v>559</v>
      </c>
    </row>
    <row r="97" spans="1:10" x14ac:dyDescent="0.3">
      <c r="A97" t="s">
        <v>315</v>
      </c>
      <c r="B97" t="s">
        <v>113</v>
      </c>
      <c r="C97" t="s">
        <v>114</v>
      </c>
      <c r="D97" s="2">
        <v>7.0000000000000007E-2</v>
      </c>
      <c r="E97" t="s">
        <v>361</v>
      </c>
      <c r="F97" t="s">
        <v>341</v>
      </c>
      <c r="G97" t="s">
        <v>115</v>
      </c>
      <c r="I97" t="s">
        <v>27</v>
      </c>
      <c r="J97" t="s">
        <v>559</v>
      </c>
    </row>
    <row r="98" spans="1:10" x14ac:dyDescent="0.3">
      <c r="A98" t="s">
        <v>315</v>
      </c>
      <c r="B98" t="s">
        <v>102</v>
      </c>
      <c r="C98" t="s">
        <v>110</v>
      </c>
      <c r="D98" s="2">
        <v>1.83</v>
      </c>
      <c r="E98" t="s">
        <v>363</v>
      </c>
      <c r="F98" t="s">
        <v>364</v>
      </c>
      <c r="G98" t="s">
        <v>111</v>
      </c>
      <c r="H98" t="s">
        <v>112</v>
      </c>
      <c r="I98" t="s">
        <v>156</v>
      </c>
      <c r="J98" t="s">
        <v>28</v>
      </c>
    </row>
    <row r="99" spans="1:10" x14ac:dyDescent="0.3">
      <c r="A99" t="s">
        <v>315</v>
      </c>
      <c r="B99" t="s">
        <v>102</v>
      </c>
      <c r="C99" t="s">
        <v>107</v>
      </c>
      <c r="D99" s="2">
        <v>1.5</v>
      </c>
      <c r="E99" t="s">
        <v>354</v>
      </c>
      <c r="F99" t="s">
        <v>330</v>
      </c>
      <c r="G99" t="s">
        <v>108</v>
      </c>
      <c r="H99" t="s">
        <v>109</v>
      </c>
      <c r="I99" t="s">
        <v>32</v>
      </c>
      <c r="J99" t="s">
        <v>559</v>
      </c>
    </row>
    <row r="100" spans="1:10" x14ac:dyDescent="0.3">
      <c r="A100" t="s">
        <v>315</v>
      </c>
      <c r="B100" t="s">
        <v>102</v>
      </c>
      <c r="C100" t="s">
        <v>103</v>
      </c>
      <c r="D100" s="2">
        <v>1.25</v>
      </c>
      <c r="E100" t="s">
        <v>359</v>
      </c>
      <c r="F100" t="s">
        <v>360</v>
      </c>
      <c r="G100" t="s">
        <v>104</v>
      </c>
      <c r="H100" t="s">
        <v>106</v>
      </c>
      <c r="I100" t="s">
        <v>27</v>
      </c>
      <c r="J100" t="s">
        <v>559</v>
      </c>
    </row>
    <row r="101" spans="1:10" x14ac:dyDescent="0.3">
      <c r="A101" t="s">
        <v>315</v>
      </c>
      <c r="B101" t="s">
        <v>95</v>
      </c>
      <c r="C101" t="s">
        <v>100</v>
      </c>
      <c r="D101" s="2">
        <v>0.42</v>
      </c>
      <c r="E101" t="s">
        <v>335</v>
      </c>
      <c r="F101" t="s">
        <v>336</v>
      </c>
      <c r="G101" t="s">
        <v>57</v>
      </c>
      <c r="H101" t="s">
        <v>101</v>
      </c>
      <c r="I101" t="s">
        <v>32</v>
      </c>
      <c r="J101" t="s">
        <v>560</v>
      </c>
    </row>
    <row r="102" spans="1:10" x14ac:dyDescent="0.3">
      <c r="A102" t="s">
        <v>315</v>
      </c>
      <c r="B102" t="s">
        <v>95</v>
      </c>
      <c r="C102" t="s">
        <v>98</v>
      </c>
      <c r="D102" s="2">
        <v>2.5</v>
      </c>
      <c r="E102" t="s">
        <v>352</v>
      </c>
      <c r="F102" t="s">
        <v>330</v>
      </c>
      <c r="G102" t="s">
        <v>99</v>
      </c>
      <c r="I102" t="s">
        <v>32</v>
      </c>
      <c r="J102" t="s">
        <v>559</v>
      </c>
    </row>
    <row r="103" spans="1:10" x14ac:dyDescent="0.3">
      <c r="A103" t="s">
        <v>315</v>
      </c>
      <c r="B103" t="s">
        <v>95</v>
      </c>
      <c r="C103" t="s">
        <v>96</v>
      </c>
      <c r="D103" s="2">
        <v>2.2799999999999998</v>
      </c>
      <c r="E103" t="s">
        <v>335</v>
      </c>
      <c r="F103" t="s">
        <v>336</v>
      </c>
      <c r="G103" t="s">
        <v>57</v>
      </c>
      <c r="H103" t="s">
        <v>97</v>
      </c>
      <c r="I103" t="s">
        <v>32</v>
      </c>
      <c r="J103" t="s">
        <v>560</v>
      </c>
    </row>
    <row r="104" spans="1:10" x14ac:dyDescent="0.3">
      <c r="A104" t="s">
        <v>315</v>
      </c>
      <c r="B104" t="s">
        <v>92</v>
      </c>
      <c r="C104" t="s">
        <v>93</v>
      </c>
      <c r="D104" s="2">
        <v>2.0299999999999998</v>
      </c>
      <c r="E104" t="s">
        <v>335</v>
      </c>
      <c r="F104" t="s">
        <v>336</v>
      </c>
      <c r="G104" t="s">
        <v>57</v>
      </c>
      <c r="H104" t="s">
        <v>94</v>
      </c>
      <c r="I104" t="s">
        <v>32</v>
      </c>
      <c r="J104" t="s">
        <v>560</v>
      </c>
    </row>
    <row r="105" spans="1:10" x14ac:dyDescent="0.3">
      <c r="A105" t="s">
        <v>315</v>
      </c>
      <c r="B105" t="s">
        <v>82</v>
      </c>
      <c r="C105" t="s">
        <v>90</v>
      </c>
      <c r="D105" s="2">
        <v>0.5</v>
      </c>
      <c r="E105" t="s">
        <v>348</v>
      </c>
      <c r="F105" t="s">
        <v>336</v>
      </c>
      <c r="G105" t="s">
        <v>88</v>
      </c>
      <c r="H105" t="s">
        <v>91</v>
      </c>
      <c r="I105" t="s">
        <v>32</v>
      </c>
      <c r="J105" t="s">
        <v>560</v>
      </c>
    </row>
    <row r="106" spans="1:10" x14ac:dyDescent="0.3">
      <c r="A106" t="s">
        <v>315</v>
      </c>
      <c r="B106" t="s">
        <v>82</v>
      </c>
      <c r="C106" t="s">
        <v>87</v>
      </c>
      <c r="D106" s="2">
        <v>1.1499999999999999</v>
      </c>
      <c r="E106" t="s">
        <v>348</v>
      </c>
      <c r="F106" t="s">
        <v>336</v>
      </c>
      <c r="G106" t="s">
        <v>88</v>
      </c>
      <c r="H106" t="s">
        <v>89</v>
      </c>
      <c r="I106" t="s">
        <v>32</v>
      </c>
      <c r="J106" t="s">
        <v>560</v>
      </c>
    </row>
    <row r="107" spans="1:10" x14ac:dyDescent="0.3">
      <c r="A107" t="s">
        <v>315</v>
      </c>
      <c r="B107" t="s">
        <v>82</v>
      </c>
      <c r="C107" t="s">
        <v>85</v>
      </c>
      <c r="D107" s="2">
        <v>0.25</v>
      </c>
      <c r="E107" t="s">
        <v>347</v>
      </c>
      <c r="F107" t="s">
        <v>334</v>
      </c>
      <c r="G107" t="s">
        <v>86</v>
      </c>
      <c r="I107" t="s">
        <v>37</v>
      </c>
      <c r="J107" t="s">
        <v>28</v>
      </c>
    </row>
    <row r="108" spans="1:10" x14ac:dyDescent="0.3">
      <c r="A108" s="13" t="s">
        <v>320</v>
      </c>
      <c r="B108" s="7"/>
      <c r="C108" s="7"/>
      <c r="D108" s="14"/>
      <c r="E108" s="7"/>
      <c r="F108" s="7"/>
      <c r="G108" s="7"/>
      <c r="H108" s="7"/>
      <c r="I108" s="7"/>
      <c r="J108" s="7"/>
    </row>
    <row r="109" spans="1:10" x14ac:dyDescent="0.3">
      <c r="A109" t="s">
        <v>315</v>
      </c>
      <c r="B109" t="s">
        <v>82</v>
      </c>
      <c r="C109" t="s">
        <v>83</v>
      </c>
      <c r="D109" s="2">
        <v>1</v>
      </c>
      <c r="E109" t="s">
        <v>358</v>
      </c>
      <c r="F109" t="s">
        <v>328</v>
      </c>
      <c r="G109" t="s">
        <v>84</v>
      </c>
      <c r="I109" t="s">
        <v>27</v>
      </c>
      <c r="J109" t="s">
        <v>559</v>
      </c>
    </row>
    <row r="110" spans="1:10" x14ac:dyDescent="0.3">
      <c r="A110" t="s">
        <v>315</v>
      </c>
      <c r="B110" t="s">
        <v>78</v>
      </c>
      <c r="C110" t="s">
        <v>79</v>
      </c>
      <c r="D110" s="2">
        <v>2</v>
      </c>
      <c r="E110" t="s">
        <v>344</v>
      </c>
      <c r="F110" t="s">
        <v>332</v>
      </c>
      <c r="G110" t="s">
        <v>80</v>
      </c>
      <c r="H110" t="s">
        <v>81</v>
      </c>
      <c r="I110" t="s">
        <v>32</v>
      </c>
      <c r="J110" t="s">
        <v>28</v>
      </c>
    </row>
    <row r="111" spans="1:10" x14ac:dyDescent="0.3">
      <c r="A111" t="s">
        <v>315</v>
      </c>
      <c r="B111" t="s">
        <v>75</v>
      </c>
      <c r="C111" t="s">
        <v>76</v>
      </c>
      <c r="D111" s="2">
        <v>1.83</v>
      </c>
      <c r="E111" t="s">
        <v>353</v>
      </c>
      <c r="F111" t="s">
        <v>341</v>
      </c>
      <c r="G111" t="s">
        <v>77</v>
      </c>
      <c r="I111" t="s">
        <v>27</v>
      </c>
      <c r="J111" t="s">
        <v>559</v>
      </c>
    </row>
    <row r="112" spans="1:10" x14ac:dyDescent="0.3">
      <c r="A112" t="s">
        <v>315</v>
      </c>
      <c r="B112" t="s">
        <v>70</v>
      </c>
      <c r="C112" t="s">
        <v>71</v>
      </c>
      <c r="D112" s="2">
        <v>0.42</v>
      </c>
      <c r="E112" t="s">
        <v>346</v>
      </c>
      <c r="F112" t="s">
        <v>334</v>
      </c>
      <c r="G112" t="s">
        <v>72</v>
      </c>
      <c r="H112" t="s">
        <v>73</v>
      </c>
      <c r="I112" t="s">
        <v>37</v>
      </c>
      <c r="J112" t="s">
        <v>28</v>
      </c>
    </row>
    <row r="113" spans="1:10" x14ac:dyDescent="0.3">
      <c r="A113" t="s">
        <v>315</v>
      </c>
      <c r="B113" t="s">
        <v>67</v>
      </c>
      <c r="C113" t="s">
        <v>68</v>
      </c>
      <c r="D113" s="2">
        <v>1.62</v>
      </c>
      <c r="E113" t="s">
        <v>339</v>
      </c>
      <c r="F113" t="s">
        <v>330</v>
      </c>
      <c r="G113" t="s">
        <v>69</v>
      </c>
      <c r="I113" t="s">
        <v>32</v>
      </c>
      <c r="J113" t="s">
        <v>559</v>
      </c>
    </row>
    <row r="114" spans="1:10" x14ac:dyDescent="0.3">
      <c r="A114" t="s">
        <v>315</v>
      </c>
      <c r="B114" t="s">
        <v>64</v>
      </c>
      <c r="C114" t="s">
        <v>65</v>
      </c>
      <c r="D114" s="2">
        <v>0.17</v>
      </c>
      <c r="E114" t="s">
        <v>338</v>
      </c>
      <c r="F114" t="s">
        <v>330</v>
      </c>
      <c r="G114" t="s">
        <v>66</v>
      </c>
      <c r="I114" t="s">
        <v>32</v>
      </c>
      <c r="J114" t="s">
        <v>559</v>
      </c>
    </row>
    <row r="115" spans="1:10" x14ac:dyDescent="0.3">
      <c r="A115" t="s">
        <v>315</v>
      </c>
      <c r="B115" t="s">
        <v>59</v>
      </c>
      <c r="C115" t="s">
        <v>62</v>
      </c>
      <c r="D115" s="2">
        <v>1.5</v>
      </c>
      <c r="E115" t="s">
        <v>351</v>
      </c>
      <c r="F115" t="s">
        <v>341</v>
      </c>
      <c r="G115" t="s">
        <v>63</v>
      </c>
      <c r="I115" t="s">
        <v>27</v>
      </c>
      <c r="J115" t="s">
        <v>559</v>
      </c>
    </row>
    <row r="116" spans="1:10" x14ac:dyDescent="0.3">
      <c r="A116" t="s">
        <v>315</v>
      </c>
      <c r="B116" t="s">
        <v>59</v>
      </c>
      <c r="C116" t="s">
        <v>60</v>
      </c>
      <c r="D116" s="2">
        <v>1</v>
      </c>
      <c r="E116" t="s">
        <v>345</v>
      </c>
      <c r="F116" t="s">
        <v>328</v>
      </c>
      <c r="G116" t="s">
        <v>61</v>
      </c>
      <c r="I116" t="s">
        <v>27</v>
      </c>
      <c r="J116" t="s">
        <v>559</v>
      </c>
    </row>
    <row r="117" spans="1:10" x14ac:dyDescent="0.3">
      <c r="A117" t="s">
        <v>315</v>
      </c>
      <c r="B117" t="s">
        <v>51</v>
      </c>
      <c r="C117" t="s">
        <v>56</v>
      </c>
      <c r="D117" s="2">
        <v>1.1499999999999999</v>
      </c>
      <c r="E117" t="s">
        <v>335</v>
      </c>
      <c r="F117" t="s">
        <v>336</v>
      </c>
      <c r="G117" t="s">
        <v>57</v>
      </c>
      <c r="H117" t="s">
        <v>58</v>
      </c>
      <c r="I117" t="s">
        <v>32</v>
      </c>
      <c r="J117" t="s">
        <v>560</v>
      </c>
    </row>
    <row r="118" spans="1:10" x14ac:dyDescent="0.3">
      <c r="A118" t="s">
        <v>315</v>
      </c>
      <c r="B118" t="s">
        <v>51</v>
      </c>
      <c r="C118" t="s">
        <v>52</v>
      </c>
      <c r="D118" s="2">
        <v>1</v>
      </c>
      <c r="E118" t="s">
        <v>349</v>
      </c>
      <c r="F118" t="s">
        <v>350</v>
      </c>
      <c r="G118" t="s">
        <v>53</v>
      </c>
      <c r="H118" t="s">
        <v>54</v>
      </c>
      <c r="I118" t="s">
        <v>55</v>
      </c>
      <c r="J118" t="s">
        <v>559</v>
      </c>
    </row>
    <row r="119" spans="1:10" x14ac:dyDescent="0.3">
      <c r="A119" t="s">
        <v>315</v>
      </c>
      <c r="B119" t="s">
        <v>41</v>
      </c>
      <c r="C119" t="s">
        <v>47</v>
      </c>
      <c r="D119" s="2">
        <v>4</v>
      </c>
      <c r="E119" t="s">
        <v>342</v>
      </c>
      <c r="F119" t="s">
        <v>343</v>
      </c>
      <c r="G119" t="s">
        <v>48</v>
      </c>
      <c r="H119" t="s">
        <v>49</v>
      </c>
      <c r="I119" t="s">
        <v>37</v>
      </c>
      <c r="J119" t="s">
        <v>560</v>
      </c>
    </row>
    <row r="120" spans="1:10" x14ac:dyDescent="0.3">
      <c r="A120" t="s">
        <v>315</v>
      </c>
      <c r="B120" t="s">
        <v>41</v>
      </c>
      <c r="C120" t="s">
        <v>44</v>
      </c>
      <c r="D120" s="2">
        <v>0.75</v>
      </c>
      <c r="E120" t="s">
        <v>337</v>
      </c>
      <c r="F120" t="s">
        <v>334</v>
      </c>
      <c r="G120" t="s">
        <v>45</v>
      </c>
      <c r="H120" t="s">
        <v>46</v>
      </c>
      <c r="I120" t="s">
        <v>37</v>
      </c>
      <c r="J120" t="s">
        <v>28</v>
      </c>
    </row>
    <row r="121" spans="1:10" x14ac:dyDescent="0.3">
      <c r="A121" t="s">
        <v>315</v>
      </c>
      <c r="B121" t="s">
        <v>41</v>
      </c>
      <c r="C121" t="s">
        <v>42</v>
      </c>
      <c r="D121" s="2">
        <v>0.92</v>
      </c>
      <c r="E121" t="s">
        <v>340</v>
      </c>
      <c r="F121" t="s">
        <v>341</v>
      </c>
      <c r="G121" t="s">
        <v>43</v>
      </c>
      <c r="I121" t="s">
        <v>27</v>
      </c>
      <c r="J121" t="s">
        <v>559</v>
      </c>
    </row>
    <row r="122" spans="1:10" x14ac:dyDescent="0.3">
      <c r="A122" t="s">
        <v>315</v>
      </c>
      <c r="B122" t="s">
        <v>33</v>
      </c>
      <c r="C122" t="s">
        <v>38</v>
      </c>
      <c r="D122" s="2">
        <v>4</v>
      </c>
      <c r="E122" t="s">
        <v>331</v>
      </c>
      <c r="F122" t="s">
        <v>332</v>
      </c>
      <c r="G122" t="s">
        <v>39</v>
      </c>
      <c r="H122" t="s">
        <v>40</v>
      </c>
      <c r="I122" t="s">
        <v>32</v>
      </c>
      <c r="J122" t="s">
        <v>28</v>
      </c>
    </row>
    <row r="123" spans="1:10" x14ac:dyDescent="0.3">
      <c r="A123" t="s">
        <v>315</v>
      </c>
      <c r="B123" t="s">
        <v>33</v>
      </c>
      <c r="C123" t="s">
        <v>34</v>
      </c>
      <c r="D123" s="2">
        <v>1</v>
      </c>
      <c r="E123" t="s">
        <v>333</v>
      </c>
      <c r="F123" t="s">
        <v>334</v>
      </c>
      <c r="G123" t="s">
        <v>35</v>
      </c>
      <c r="H123" t="s">
        <v>36</v>
      </c>
      <c r="I123" t="s">
        <v>37</v>
      </c>
      <c r="J123" t="s">
        <v>28</v>
      </c>
    </row>
    <row r="124" spans="1:10" x14ac:dyDescent="0.3">
      <c r="A124" t="s">
        <v>315</v>
      </c>
      <c r="B124" t="s">
        <v>29</v>
      </c>
      <c r="C124" t="s">
        <v>30</v>
      </c>
      <c r="D124" s="2">
        <v>3.5</v>
      </c>
      <c r="E124" t="s">
        <v>329</v>
      </c>
      <c r="F124" t="s">
        <v>330</v>
      </c>
      <c r="G124" t="s">
        <v>31</v>
      </c>
      <c r="I124" t="s">
        <v>32</v>
      </c>
      <c r="J124" t="s">
        <v>559</v>
      </c>
    </row>
    <row r="125" spans="1:10" x14ac:dyDescent="0.3">
      <c r="A125" t="s">
        <v>315</v>
      </c>
      <c r="B125" t="s">
        <v>23</v>
      </c>
      <c r="C125" t="s">
        <v>24</v>
      </c>
      <c r="D125" s="2">
        <v>2.33</v>
      </c>
      <c r="E125" t="s">
        <v>327</v>
      </c>
      <c r="F125" t="s">
        <v>328</v>
      </c>
      <c r="G125" t="s">
        <v>25</v>
      </c>
      <c r="H125" t="s">
        <v>26</v>
      </c>
      <c r="I125" t="s">
        <v>27</v>
      </c>
      <c r="J125" t="s">
        <v>559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130"/>
  <sheetViews>
    <sheetView workbookViewId="0">
      <selection activeCell="A2" sqref="A2:XFD130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x14ac:dyDescent="0.3">
      <c r="A3" t="s">
        <v>842</v>
      </c>
      <c r="B3" t="s">
        <v>1380</v>
      </c>
      <c r="C3" t="s">
        <v>1420</v>
      </c>
      <c r="D3" s="2">
        <v>0.15</v>
      </c>
      <c r="E3" t="s">
        <v>1490</v>
      </c>
      <c r="F3" t="s">
        <v>357</v>
      </c>
      <c r="G3" t="s">
        <v>1421</v>
      </c>
      <c r="H3" t="s">
        <v>1422</v>
      </c>
      <c r="I3" t="s">
        <v>32</v>
      </c>
      <c r="J3" t="s">
        <v>1409</v>
      </c>
    </row>
    <row r="4" spans="1:10" x14ac:dyDescent="0.3">
      <c r="A4" t="s">
        <v>842</v>
      </c>
      <c r="B4" t="s">
        <v>1380</v>
      </c>
      <c r="C4" t="s">
        <v>1417</v>
      </c>
      <c r="D4" s="2">
        <v>1</v>
      </c>
      <c r="E4" t="s">
        <v>1491</v>
      </c>
      <c r="F4" t="s">
        <v>1490</v>
      </c>
      <c r="G4" t="s">
        <v>1418</v>
      </c>
      <c r="H4" t="s">
        <v>1419</v>
      </c>
      <c r="I4" t="s">
        <v>32</v>
      </c>
      <c r="J4" t="s">
        <v>1409</v>
      </c>
    </row>
    <row r="5" spans="1:10" x14ac:dyDescent="0.3">
      <c r="A5" t="s">
        <v>842</v>
      </c>
      <c r="B5" t="s">
        <v>1380</v>
      </c>
      <c r="C5" t="s">
        <v>1416</v>
      </c>
      <c r="D5" s="2">
        <v>0.45</v>
      </c>
      <c r="E5" t="s">
        <v>1492</v>
      </c>
      <c r="F5" t="s">
        <v>1490</v>
      </c>
      <c r="G5" t="s">
        <v>1407</v>
      </c>
      <c r="H5" t="s">
        <v>423</v>
      </c>
      <c r="I5" t="s">
        <v>32</v>
      </c>
      <c r="J5" t="s">
        <v>1409</v>
      </c>
    </row>
    <row r="6" spans="1:10" x14ac:dyDescent="0.3">
      <c r="A6" t="s">
        <v>842</v>
      </c>
      <c r="B6" t="s">
        <v>1375</v>
      </c>
      <c r="C6" t="s">
        <v>1415</v>
      </c>
      <c r="D6" s="2">
        <v>1.17</v>
      </c>
      <c r="E6" t="s">
        <v>1485</v>
      </c>
      <c r="F6" t="s">
        <v>341</v>
      </c>
      <c r="G6" t="s">
        <v>1377</v>
      </c>
      <c r="I6" t="s">
        <v>27</v>
      </c>
      <c r="J6" t="s">
        <v>1361</v>
      </c>
    </row>
    <row r="7" spans="1:10" x14ac:dyDescent="0.3">
      <c r="A7" t="s">
        <v>842</v>
      </c>
      <c r="B7" t="s">
        <v>1371</v>
      </c>
      <c r="C7" t="s">
        <v>1413</v>
      </c>
      <c r="D7" s="2">
        <v>0.93</v>
      </c>
      <c r="E7" t="s">
        <v>1492</v>
      </c>
      <c r="F7" t="s">
        <v>1490</v>
      </c>
      <c r="G7" t="s">
        <v>1407</v>
      </c>
      <c r="H7" t="s">
        <v>1414</v>
      </c>
      <c r="I7" t="s">
        <v>32</v>
      </c>
      <c r="J7" t="s">
        <v>1409</v>
      </c>
    </row>
    <row r="8" spans="1:10" x14ac:dyDescent="0.3">
      <c r="A8" s="13" t="s">
        <v>323</v>
      </c>
      <c r="B8" s="7"/>
      <c r="C8" s="7"/>
      <c r="D8" s="14"/>
      <c r="E8" s="7"/>
      <c r="F8" s="7"/>
      <c r="G8" s="7"/>
      <c r="H8" s="7"/>
      <c r="I8" s="7"/>
      <c r="J8" s="7"/>
    </row>
    <row r="9" spans="1:10" x14ac:dyDescent="0.3">
      <c r="A9" t="s">
        <v>842</v>
      </c>
      <c r="B9" t="s">
        <v>1410</v>
      </c>
      <c r="C9" t="s">
        <v>1411</v>
      </c>
      <c r="D9" s="2">
        <v>3.33</v>
      </c>
      <c r="E9" t="s">
        <v>1493</v>
      </c>
      <c r="F9" t="s">
        <v>328</v>
      </c>
      <c r="G9" t="s">
        <v>1412</v>
      </c>
      <c r="I9" t="s">
        <v>27</v>
      </c>
      <c r="J9" t="s">
        <v>1361</v>
      </c>
    </row>
    <row r="10" spans="1:10" x14ac:dyDescent="0.3">
      <c r="A10" t="s">
        <v>842</v>
      </c>
      <c r="B10" t="s">
        <v>1368</v>
      </c>
      <c r="C10" t="s">
        <v>1406</v>
      </c>
      <c r="D10" s="2">
        <v>0.62</v>
      </c>
      <c r="E10" t="s">
        <v>1492</v>
      </c>
      <c r="F10" t="s">
        <v>1490</v>
      </c>
      <c r="G10" t="s">
        <v>1407</v>
      </c>
      <c r="H10" t="s">
        <v>1408</v>
      </c>
      <c r="I10" t="s">
        <v>32</v>
      </c>
      <c r="J10" t="s">
        <v>1409</v>
      </c>
    </row>
    <row r="11" spans="1:10" x14ac:dyDescent="0.3">
      <c r="A11" t="s">
        <v>842</v>
      </c>
      <c r="B11" t="s">
        <v>1362</v>
      </c>
      <c r="C11" t="s">
        <v>1405</v>
      </c>
      <c r="D11" s="2">
        <v>0.43</v>
      </c>
      <c r="E11" t="s">
        <v>1494</v>
      </c>
      <c r="F11" t="s">
        <v>858</v>
      </c>
      <c r="G11" t="s">
        <v>1395</v>
      </c>
      <c r="I11" t="s">
        <v>37</v>
      </c>
      <c r="J11" t="s">
        <v>1053</v>
      </c>
    </row>
    <row r="12" spans="1:10" x14ac:dyDescent="0.3">
      <c r="A12" t="s">
        <v>842</v>
      </c>
      <c r="B12" t="s">
        <v>1362</v>
      </c>
      <c r="C12" t="s">
        <v>1403</v>
      </c>
      <c r="D12" s="2">
        <v>0.38</v>
      </c>
      <c r="E12" t="s">
        <v>1495</v>
      </c>
      <c r="F12" t="s">
        <v>858</v>
      </c>
      <c r="G12" t="s">
        <v>1404</v>
      </c>
      <c r="I12" t="s">
        <v>37</v>
      </c>
      <c r="J12" t="s">
        <v>1053</v>
      </c>
    </row>
    <row r="13" spans="1:10" x14ac:dyDescent="0.3">
      <c r="A13" t="s">
        <v>842</v>
      </c>
      <c r="B13" t="s">
        <v>1358</v>
      </c>
      <c r="C13" t="s">
        <v>1401</v>
      </c>
      <c r="D13" s="2">
        <v>0.55000000000000004</v>
      </c>
      <c r="E13" t="s">
        <v>1496</v>
      </c>
      <c r="F13" t="s">
        <v>858</v>
      </c>
      <c r="G13" t="s">
        <v>1387</v>
      </c>
      <c r="H13" t="s">
        <v>1402</v>
      </c>
      <c r="I13" t="s">
        <v>37</v>
      </c>
      <c r="J13" t="s">
        <v>1053</v>
      </c>
    </row>
    <row r="14" spans="1:10" x14ac:dyDescent="0.3">
      <c r="A14" t="s">
        <v>842</v>
      </c>
      <c r="B14" t="s">
        <v>1358</v>
      </c>
      <c r="C14" t="s">
        <v>1399</v>
      </c>
      <c r="D14" s="2">
        <v>1.58</v>
      </c>
      <c r="E14" t="s">
        <v>1489</v>
      </c>
      <c r="F14" t="s">
        <v>341</v>
      </c>
      <c r="G14" t="s">
        <v>1360</v>
      </c>
      <c r="H14" t="s">
        <v>1400</v>
      </c>
      <c r="I14" t="s">
        <v>27</v>
      </c>
      <c r="J14" t="s">
        <v>1361</v>
      </c>
    </row>
    <row r="15" spans="1:10" x14ac:dyDescent="0.3">
      <c r="A15" t="s">
        <v>842</v>
      </c>
      <c r="B15" t="s">
        <v>1356</v>
      </c>
      <c r="C15" t="s">
        <v>1398</v>
      </c>
      <c r="D15" s="2">
        <v>0.38</v>
      </c>
      <c r="E15" t="s">
        <v>1496</v>
      </c>
      <c r="F15" t="s">
        <v>858</v>
      </c>
      <c r="G15" t="s">
        <v>1387</v>
      </c>
      <c r="I15" t="s">
        <v>37</v>
      </c>
      <c r="J15" t="s">
        <v>1053</v>
      </c>
    </row>
    <row r="16" spans="1:10" x14ac:dyDescent="0.3">
      <c r="A16" t="s">
        <v>842</v>
      </c>
      <c r="B16" t="s">
        <v>1391</v>
      </c>
      <c r="C16" t="s">
        <v>1397</v>
      </c>
      <c r="D16" s="2">
        <v>0.38</v>
      </c>
      <c r="E16" t="s">
        <v>845</v>
      </c>
      <c r="F16" t="s">
        <v>858</v>
      </c>
      <c r="G16" t="s">
        <v>704</v>
      </c>
      <c r="H16" t="s">
        <v>423</v>
      </c>
      <c r="I16" t="s">
        <v>37</v>
      </c>
      <c r="J16" t="s">
        <v>1053</v>
      </c>
    </row>
    <row r="17" spans="1:10" x14ac:dyDescent="0.3">
      <c r="A17" t="s">
        <v>842</v>
      </c>
      <c r="B17" t="s">
        <v>1391</v>
      </c>
      <c r="C17" t="s">
        <v>1394</v>
      </c>
      <c r="D17" s="2">
        <v>3.03</v>
      </c>
      <c r="E17" t="s">
        <v>1494</v>
      </c>
      <c r="F17" t="s">
        <v>858</v>
      </c>
      <c r="G17" t="s">
        <v>1395</v>
      </c>
      <c r="H17" t="s">
        <v>1396</v>
      </c>
      <c r="I17" t="s">
        <v>37</v>
      </c>
      <c r="J17" t="s">
        <v>1053</v>
      </c>
    </row>
    <row r="18" spans="1:10" x14ac:dyDescent="0.3">
      <c r="A18" t="s">
        <v>842</v>
      </c>
      <c r="B18" t="s">
        <v>1391</v>
      </c>
      <c r="C18" t="s">
        <v>1392</v>
      </c>
      <c r="D18" s="2">
        <v>1.43</v>
      </c>
      <c r="E18" t="s">
        <v>845</v>
      </c>
      <c r="F18" t="s">
        <v>858</v>
      </c>
      <c r="G18" t="s">
        <v>704</v>
      </c>
      <c r="H18" t="s">
        <v>1393</v>
      </c>
      <c r="I18" t="s">
        <v>37</v>
      </c>
      <c r="J18" t="s">
        <v>1053</v>
      </c>
    </row>
    <row r="19" spans="1:10" x14ac:dyDescent="0.3">
      <c r="A19" t="s">
        <v>842</v>
      </c>
      <c r="B19" t="s">
        <v>1385</v>
      </c>
      <c r="C19" t="s">
        <v>1389</v>
      </c>
      <c r="D19" s="2">
        <v>1.9</v>
      </c>
      <c r="E19" t="s">
        <v>845</v>
      </c>
      <c r="F19" t="s">
        <v>858</v>
      </c>
      <c r="G19" t="s">
        <v>704</v>
      </c>
      <c r="H19" t="s">
        <v>1390</v>
      </c>
      <c r="I19" t="s">
        <v>37</v>
      </c>
      <c r="J19" t="s">
        <v>1053</v>
      </c>
    </row>
    <row r="20" spans="1:10" x14ac:dyDescent="0.3">
      <c r="A20" t="s">
        <v>842</v>
      </c>
      <c r="B20" t="s">
        <v>1385</v>
      </c>
      <c r="C20" t="s">
        <v>1386</v>
      </c>
      <c r="D20" s="2">
        <v>1.02</v>
      </c>
      <c r="E20" t="s">
        <v>1496</v>
      </c>
      <c r="F20" t="s">
        <v>858</v>
      </c>
      <c r="G20" t="s">
        <v>1387</v>
      </c>
      <c r="H20" t="s">
        <v>1388</v>
      </c>
      <c r="I20" t="s">
        <v>37</v>
      </c>
      <c r="J20" t="s">
        <v>1053</v>
      </c>
    </row>
    <row r="21" spans="1:10" x14ac:dyDescent="0.3">
      <c r="A21" t="s">
        <v>842</v>
      </c>
      <c r="B21" t="s">
        <v>1097</v>
      </c>
      <c r="C21" t="s">
        <v>1150</v>
      </c>
      <c r="D21" s="2">
        <v>1</v>
      </c>
      <c r="E21" t="s">
        <v>845</v>
      </c>
      <c r="F21" t="s">
        <v>858</v>
      </c>
      <c r="G21" t="s">
        <v>704</v>
      </c>
      <c r="H21" t="s">
        <v>1151</v>
      </c>
      <c r="I21" t="s">
        <v>37</v>
      </c>
      <c r="J21" t="s">
        <v>1053</v>
      </c>
    </row>
    <row r="22" spans="1:10" x14ac:dyDescent="0.3">
      <c r="A22" t="s">
        <v>842</v>
      </c>
      <c r="B22" t="s">
        <v>1089</v>
      </c>
      <c r="C22" t="s">
        <v>1148</v>
      </c>
      <c r="D22" s="2">
        <v>1.53</v>
      </c>
      <c r="E22" t="s">
        <v>845</v>
      </c>
      <c r="F22" t="s">
        <v>858</v>
      </c>
      <c r="G22" t="s">
        <v>704</v>
      </c>
      <c r="H22" t="s">
        <v>1149</v>
      </c>
      <c r="I22" t="s">
        <v>37</v>
      </c>
      <c r="J22" t="s">
        <v>1053</v>
      </c>
    </row>
    <row r="23" spans="1:10" x14ac:dyDescent="0.3">
      <c r="A23" t="s">
        <v>842</v>
      </c>
      <c r="B23" t="s">
        <v>1089</v>
      </c>
      <c r="C23" t="s">
        <v>1146</v>
      </c>
      <c r="D23" s="2">
        <v>1.28</v>
      </c>
      <c r="E23" t="s">
        <v>845</v>
      </c>
      <c r="F23" t="s">
        <v>858</v>
      </c>
      <c r="G23" t="s">
        <v>704</v>
      </c>
      <c r="H23" t="s">
        <v>1147</v>
      </c>
      <c r="I23" t="s">
        <v>37</v>
      </c>
      <c r="J23" t="s">
        <v>1053</v>
      </c>
    </row>
    <row r="24" spans="1:10" x14ac:dyDescent="0.3">
      <c r="A24" t="s">
        <v>842</v>
      </c>
      <c r="B24" t="s">
        <v>1083</v>
      </c>
      <c r="C24" t="s">
        <v>1144</v>
      </c>
      <c r="D24" s="2">
        <v>1.1000000000000001</v>
      </c>
      <c r="E24" t="s">
        <v>845</v>
      </c>
      <c r="F24" t="s">
        <v>858</v>
      </c>
      <c r="G24" t="s">
        <v>704</v>
      </c>
      <c r="H24" t="s">
        <v>1145</v>
      </c>
      <c r="I24" t="s">
        <v>37</v>
      </c>
      <c r="J24" t="s">
        <v>1053</v>
      </c>
    </row>
    <row r="25" spans="1:10" x14ac:dyDescent="0.3">
      <c r="A25" t="s">
        <v>842</v>
      </c>
      <c r="B25" t="s">
        <v>1083</v>
      </c>
      <c r="C25" t="s">
        <v>1142</v>
      </c>
      <c r="D25" s="2">
        <v>0.38</v>
      </c>
      <c r="E25" t="s">
        <v>845</v>
      </c>
      <c r="F25" t="s">
        <v>858</v>
      </c>
      <c r="G25" t="s">
        <v>704</v>
      </c>
      <c r="H25" t="s">
        <v>1143</v>
      </c>
      <c r="I25" t="s">
        <v>37</v>
      </c>
      <c r="J25" t="s">
        <v>1053</v>
      </c>
    </row>
    <row r="26" spans="1:10" x14ac:dyDescent="0.3">
      <c r="A26" t="s">
        <v>842</v>
      </c>
      <c r="B26" t="s">
        <v>1083</v>
      </c>
      <c r="C26" t="s">
        <v>1140</v>
      </c>
      <c r="D26" s="2">
        <v>1</v>
      </c>
      <c r="E26" t="s">
        <v>845</v>
      </c>
      <c r="F26" t="s">
        <v>858</v>
      </c>
      <c r="G26" t="s">
        <v>704</v>
      </c>
      <c r="H26" t="s">
        <v>1141</v>
      </c>
      <c r="I26" t="s">
        <v>37</v>
      </c>
      <c r="J26" t="s">
        <v>1053</v>
      </c>
    </row>
    <row r="27" spans="1:10" x14ac:dyDescent="0.3">
      <c r="A27" t="s">
        <v>842</v>
      </c>
      <c r="B27" t="s">
        <v>1070</v>
      </c>
      <c r="C27" t="s">
        <v>1138</v>
      </c>
      <c r="D27" s="2">
        <v>2.2799999999999998</v>
      </c>
      <c r="E27" t="s">
        <v>845</v>
      </c>
      <c r="F27" t="s">
        <v>858</v>
      </c>
      <c r="G27" t="s">
        <v>704</v>
      </c>
      <c r="H27" t="s">
        <v>1139</v>
      </c>
      <c r="I27" t="s">
        <v>37</v>
      </c>
      <c r="J27" t="s">
        <v>1053</v>
      </c>
    </row>
    <row r="28" spans="1:10" x14ac:dyDescent="0.3">
      <c r="A28" t="s">
        <v>842</v>
      </c>
      <c r="B28" t="s">
        <v>1070</v>
      </c>
      <c r="C28" t="s">
        <v>1136</v>
      </c>
      <c r="D28" s="2">
        <v>0.32</v>
      </c>
      <c r="E28" t="s">
        <v>845</v>
      </c>
      <c r="F28" t="s">
        <v>858</v>
      </c>
      <c r="G28" t="s">
        <v>704</v>
      </c>
      <c r="H28" t="s">
        <v>1137</v>
      </c>
      <c r="I28" t="s">
        <v>37</v>
      </c>
      <c r="J28" t="s">
        <v>1053</v>
      </c>
    </row>
    <row r="29" spans="1:10" x14ac:dyDescent="0.3">
      <c r="A29" t="s">
        <v>842</v>
      </c>
      <c r="B29" t="s">
        <v>1055</v>
      </c>
      <c r="C29" t="s">
        <v>1134</v>
      </c>
      <c r="D29" s="2">
        <v>3.08</v>
      </c>
      <c r="E29" t="s">
        <v>845</v>
      </c>
      <c r="F29" t="s">
        <v>858</v>
      </c>
      <c r="G29" t="s">
        <v>704</v>
      </c>
      <c r="H29" t="s">
        <v>1135</v>
      </c>
      <c r="I29" t="s">
        <v>37</v>
      </c>
      <c r="J29" t="s">
        <v>1053</v>
      </c>
    </row>
    <row r="30" spans="1:10" x14ac:dyDescent="0.3">
      <c r="A30" t="s">
        <v>842</v>
      </c>
      <c r="B30" t="s">
        <v>1055</v>
      </c>
      <c r="C30" t="s">
        <v>1132</v>
      </c>
      <c r="D30" s="2">
        <v>1.2</v>
      </c>
      <c r="E30" t="s">
        <v>544</v>
      </c>
      <c r="F30" t="s">
        <v>343</v>
      </c>
      <c r="G30" t="s">
        <v>423</v>
      </c>
      <c r="H30" t="s">
        <v>1133</v>
      </c>
      <c r="I30" t="s">
        <v>37</v>
      </c>
      <c r="J30" t="s">
        <v>1127</v>
      </c>
    </row>
    <row r="31" spans="1:10" x14ac:dyDescent="0.3">
      <c r="A31" t="s">
        <v>842</v>
      </c>
      <c r="B31" t="s">
        <v>1055</v>
      </c>
      <c r="C31" t="s">
        <v>1059</v>
      </c>
      <c r="D31" s="2">
        <v>1.1200000000000001</v>
      </c>
      <c r="E31" t="s">
        <v>1222</v>
      </c>
      <c r="F31" t="s">
        <v>341</v>
      </c>
      <c r="G31" t="s">
        <v>1060</v>
      </c>
      <c r="I31" t="s">
        <v>27</v>
      </c>
      <c r="J31" t="s">
        <v>1058</v>
      </c>
    </row>
    <row r="32" spans="1:10" x14ac:dyDescent="0.3">
      <c r="A32" s="12" t="s">
        <v>322</v>
      </c>
      <c r="B32" s="10"/>
      <c r="C32" s="10"/>
      <c r="D32" s="11"/>
      <c r="E32" s="10"/>
      <c r="F32" s="10"/>
      <c r="G32" s="10"/>
      <c r="H32" s="10"/>
      <c r="I32" s="10"/>
      <c r="J32" s="10"/>
    </row>
    <row r="33" spans="1:10" x14ac:dyDescent="0.3">
      <c r="A33" t="s">
        <v>842</v>
      </c>
      <c r="B33" t="s">
        <v>1055</v>
      </c>
      <c r="C33" t="s">
        <v>1130</v>
      </c>
      <c r="D33" s="2">
        <v>1</v>
      </c>
      <c r="E33" t="s">
        <v>1223</v>
      </c>
      <c r="F33" t="s">
        <v>328</v>
      </c>
      <c r="G33" t="s">
        <v>1057</v>
      </c>
      <c r="H33" t="s">
        <v>1131</v>
      </c>
      <c r="I33" t="s">
        <v>27</v>
      </c>
      <c r="J33" t="s">
        <v>1058</v>
      </c>
    </row>
    <row r="34" spans="1:10" s="7" customFormat="1" x14ac:dyDescent="0.3">
      <c r="A34" t="s">
        <v>842</v>
      </c>
      <c r="B34" t="s">
        <v>1037</v>
      </c>
      <c r="C34" t="s">
        <v>1128</v>
      </c>
      <c r="D34" s="2">
        <v>0.57999999999999996</v>
      </c>
      <c r="E34" t="s">
        <v>544</v>
      </c>
      <c r="F34" t="s">
        <v>343</v>
      </c>
      <c r="G34" t="s">
        <v>423</v>
      </c>
      <c r="H34" t="s">
        <v>1129</v>
      </c>
      <c r="I34" t="s">
        <v>37</v>
      </c>
      <c r="J34" t="s">
        <v>1127</v>
      </c>
    </row>
    <row r="35" spans="1:10" x14ac:dyDescent="0.3">
      <c r="A35" t="s">
        <v>842</v>
      </c>
      <c r="B35" t="s">
        <v>1037</v>
      </c>
      <c r="C35" t="s">
        <v>1125</v>
      </c>
      <c r="D35" s="2">
        <v>0.17</v>
      </c>
      <c r="E35" t="s">
        <v>544</v>
      </c>
      <c r="F35" t="s">
        <v>343</v>
      </c>
      <c r="G35" t="s">
        <v>423</v>
      </c>
      <c r="H35" t="s">
        <v>1126</v>
      </c>
      <c r="I35" t="s">
        <v>37</v>
      </c>
      <c r="J35" t="s">
        <v>1127</v>
      </c>
    </row>
    <row r="36" spans="1:10" x14ac:dyDescent="0.3">
      <c r="A36" t="s">
        <v>842</v>
      </c>
      <c r="B36" t="s">
        <v>1037</v>
      </c>
      <c r="C36" t="s">
        <v>1123</v>
      </c>
      <c r="D36" s="2">
        <v>1</v>
      </c>
      <c r="E36" t="s">
        <v>845</v>
      </c>
      <c r="F36" t="s">
        <v>858</v>
      </c>
      <c r="G36" t="s">
        <v>704</v>
      </c>
      <c r="H36" t="s">
        <v>1124</v>
      </c>
      <c r="I36" t="s">
        <v>37</v>
      </c>
      <c r="J36" t="s">
        <v>1053</v>
      </c>
    </row>
    <row r="37" spans="1:10" x14ac:dyDescent="0.3">
      <c r="A37" t="s">
        <v>842</v>
      </c>
      <c r="B37" t="s">
        <v>1037</v>
      </c>
      <c r="C37" t="s">
        <v>1121</v>
      </c>
      <c r="D37" s="2">
        <v>0.53</v>
      </c>
      <c r="E37" t="s">
        <v>845</v>
      </c>
      <c r="F37" t="s">
        <v>858</v>
      </c>
      <c r="G37" t="s">
        <v>704</v>
      </c>
      <c r="H37" t="s">
        <v>1122</v>
      </c>
      <c r="I37" t="s">
        <v>37</v>
      </c>
      <c r="J37" t="s">
        <v>1053</v>
      </c>
    </row>
    <row r="38" spans="1:10" x14ac:dyDescent="0.3">
      <c r="A38" t="s">
        <v>842</v>
      </c>
      <c r="B38" t="s">
        <v>1037</v>
      </c>
      <c r="C38" t="s">
        <v>1119</v>
      </c>
      <c r="D38" s="2">
        <v>3.53</v>
      </c>
      <c r="E38" t="s">
        <v>845</v>
      </c>
      <c r="F38" t="s">
        <v>858</v>
      </c>
      <c r="G38" t="s">
        <v>704</v>
      </c>
      <c r="H38" t="s">
        <v>1120</v>
      </c>
      <c r="I38" t="s">
        <v>37</v>
      </c>
      <c r="J38" t="s">
        <v>1053</v>
      </c>
    </row>
    <row r="39" spans="1:10" x14ac:dyDescent="0.3">
      <c r="A39" t="s">
        <v>842</v>
      </c>
      <c r="B39" t="s">
        <v>1037</v>
      </c>
      <c r="C39" t="s">
        <v>1116</v>
      </c>
      <c r="D39" s="2">
        <v>0.37</v>
      </c>
      <c r="E39" t="s">
        <v>1227</v>
      </c>
      <c r="F39" t="s">
        <v>373</v>
      </c>
      <c r="G39" t="s">
        <v>1117</v>
      </c>
      <c r="H39" t="s">
        <v>1118</v>
      </c>
      <c r="I39" t="s">
        <v>156</v>
      </c>
      <c r="J39" t="s">
        <v>559</v>
      </c>
    </row>
    <row r="40" spans="1:10" x14ac:dyDescent="0.3">
      <c r="A40" t="s">
        <v>842</v>
      </c>
      <c r="B40" t="s">
        <v>702</v>
      </c>
      <c r="C40" t="s">
        <v>1114</v>
      </c>
      <c r="D40" s="2">
        <v>1.07</v>
      </c>
      <c r="E40" t="s">
        <v>845</v>
      </c>
      <c r="F40" t="s">
        <v>858</v>
      </c>
      <c r="G40" t="s">
        <v>704</v>
      </c>
      <c r="H40" t="s">
        <v>1115</v>
      </c>
      <c r="I40" t="s">
        <v>37</v>
      </c>
      <c r="J40" t="s">
        <v>1053</v>
      </c>
    </row>
    <row r="41" spans="1:10" x14ac:dyDescent="0.3">
      <c r="A41" t="s">
        <v>842</v>
      </c>
      <c r="B41" t="s">
        <v>702</v>
      </c>
      <c r="C41" t="s">
        <v>752</v>
      </c>
      <c r="D41" s="2">
        <v>0.28000000000000003</v>
      </c>
      <c r="E41" t="s">
        <v>373</v>
      </c>
      <c r="F41" t="s">
        <v>371</v>
      </c>
      <c r="G41" t="s">
        <v>159</v>
      </c>
      <c r="H41" t="s">
        <v>753</v>
      </c>
      <c r="I41" t="s">
        <v>156</v>
      </c>
      <c r="J41" t="s">
        <v>559</v>
      </c>
    </row>
    <row r="42" spans="1:10" x14ac:dyDescent="0.3">
      <c r="A42" t="s">
        <v>842</v>
      </c>
      <c r="B42" t="s">
        <v>702</v>
      </c>
      <c r="C42" t="s">
        <v>750</v>
      </c>
      <c r="D42" s="2">
        <v>1.78</v>
      </c>
      <c r="E42" t="s">
        <v>544</v>
      </c>
      <c r="F42" t="s">
        <v>343</v>
      </c>
      <c r="G42" t="s">
        <v>423</v>
      </c>
      <c r="H42" t="s">
        <v>751</v>
      </c>
      <c r="I42" t="s">
        <v>37</v>
      </c>
      <c r="J42" t="s">
        <v>560</v>
      </c>
    </row>
    <row r="43" spans="1:10" x14ac:dyDescent="0.3">
      <c r="A43" t="s">
        <v>842</v>
      </c>
      <c r="B43" t="s">
        <v>699</v>
      </c>
      <c r="C43" t="s">
        <v>748</v>
      </c>
      <c r="D43" s="2">
        <v>0.55000000000000004</v>
      </c>
      <c r="E43" t="s">
        <v>855</v>
      </c>
      <c r="F43" t="s">
        <v>336</v>
      </c>
      <c r="G43" t="s">
        <v>737</v>
      </c>
      <c r="H43" t="s">
        <v>749</v>
      </c>
      <c r="I43" t="s">
        <v>32</v>
      </c>
      <c r="J43" t="s">
        <v>560</v>
      </c>
    </row>
    <row r="44" spans="1:10" x14ac:dyDescent="0.3">
      <c r="A44" t="s">
        <v>842</v>
      </c>
      <c r="B44" t="s">
        <v>699</v>
      </c>
      <c r="C44" t="s">
        <v>746</v>
      </c>
      <c r="D44" s="2">
        <v>0.9</v>
      </c>
      <c r="E44" t="s">
        <v>855</v>
      </c>
      <c r="F44" t="s">
        <v>336</v>
      </c>
      <c r="G44" t="s">
        <v>737</v>
      </c>
      <c r="H44" t="s">
        <v>747</v>
      </c>
      <c r="I44" t="s">
        <v>32</v>
      </c>
      <c r="J44" t="s">
        <v>560</v>
      </c>
    </row>
    <row r="45" spans="1:10" x14ac:dyDescent="0.3">
      <c r="A45" t="s">
        <v>842</v>
      </c>
      <c r="B45" t="s">
        <v>699</v>
      </c>
      <c r="C45" t="s">
        <v>744</v>
      </c>
      <c r="D45" s="2">
        <v>0.73</v>
      </c>
      <c r="E45" t="s">
        <v>379</v>
      </c>
      <c r="F45" t="s">
        <v>357</v>
      </c>
      <c r="G45" t="s">
        <v>242</v>
      </c>
      <c r="H45" t="s">
        <v>745</v>
      </c>
      <c r="I45" t="s">
        <v>32</v>
      </c>
      <c r="J45" t="s">
        <v>560</v>
      </c>
    </row>
    <row r="46" spans="1:10" x14ac:dyDescent="0.3">
      <c r="A46" t="s">
        <v>842</v>
      </c>
      <c r="B46" t="s">
        <v>699</v>
      </c>
      <c r="C46" t="s">
        <v>742</v>
      </c>
      <c r="D46" s="2">
        <v>1.08</v>
      </c>
      <c r="E46" t="s">
        <v>546</v>
      </c>
      <c r="F46" t="s">
        <v>357</v>
      </c>
      <c r="G46" t="s">
        <v>462</v>
      </c>
      <c r="H46" t="s">
        <v>743</v>
      </c>
      <c r="I46" t="s">
        <v>32</v>
      </c>
      <c r="J46" t="s">
        <v>560</v>
      </c>
    </row>
    <row r="47" spans="1:10" x14ac:dyDescent="0.3">
      <c r="A47" t="s">
        <v>842</v>
      </c>
      <c r="B47" t="s">
        <v>699</v>
      </c>
      <c r="C47" t="s">
        <v>741</v>
      </c>
      <c r="D47" s="2">
        <v>1.47</v>
      </c>
      <c r="E47" t="s">
        <v>846</v>
      </c>
      <c r="F47" t="s">
        <v>341</v>
      </c>
      <c r="G47" t="s">
        <v>701</v>
      </c>
      <c r="I47" t="s">
        <v>27</v>
      </c>
      <c r="J47" t="s">
        <v>559</v>
      </c>
    </row>
    <row r="48" spans="1:10" x14ac:dyDescent="0.3">
      <c r="A48" t="s">
        <v>842</v>
      </c>
      <c r="B48" t="s">
        <v>699</v>
      </c>
      <c r="C48" t="s">
        <v>739</v>
      </c>
      <c r="D48" s="2">
        <v>0.77</v>
      </c>
      <c r="E48" t="s">
        <v>855</v>
      </c>
      <c r="F48" t="s">
        <v>336</v>
      </c>
      <c r="G48" t="s">
        <v>737</v>
      </c>
      <c r="H48" t="s">
        <v>740</v>
      </c>
      <c r="I48" t="s">
        <v>32</v>
      </c>
      <c r="J48" t="s">
        <v>560</v>
      </c>
    </row>
    <row r="49" spans="1:10" x14ac:dyDescent="0.3">
      <c r="A49" t="s">
        <v>842</v>
      </c>
      <c r="B49" t="s">
        <v>699</v>
      </c>
      <c r="C49" t="s">
        <v>736</v>
      </c>
      <c r="D49" s="2">
        <v>0.53</v>
      </c>
      <c r="E49" t="s">
        <v>855</v>
      </c>
      <c r="F49" t="s">
        <v>336</v>
      </c>
      <c r="G49" t="s">
        <v>737</v>
      </c>
      <c r="H49" t="s">
        <v>738</v>
      </c>
      <c r="I49" t="s">
        <v>32</v>
      </c>
      <c r="J49" t="s">
        <v>560</v>
      </c>
    </row>
    <row r="50" spans="1:10" x14ac:dyDescent="0.3">
      <c r="A50" t="s">
        <v>842</v>
      </c>
      <c r="B50" t="s">
        <v>699</v>
      </c>
      <c r="C50" t="s">
        <v>734</v>
      </c>
      <c r="D50" s="2">
        <v>0.42</v>
      </c>
      <c r="E50" t="s">
        <v>379</v>
      </c>
      <c r="F50" t="s">
        <v>357</v>
      </c>
      <c r="G50" t="s">
        <v>242</v>
      </c>
      <c r="H50" t="s">
        <v>735</v>
      </c>
      <c r="I50" t="s">
        <v>32</v>
      </c>
      <c r="J50" t="s">
        <v>560</v>
      </c>
    </row>
    <row r="51" spans="1:10" x14ac:dyDescent="0.3">
      <c r="A51" t="s">
        <v>842</v>
      </c>
      <c r="B51" t="s">
        <v>696</v>
      </c>
      <c r="C51" t="s">
        <v>732</v>
      </c>
      <c r="D51" s="2">
        <v>0.62</v>
      </c>
      <c r="E51" t="s">
        <v>546</v>
      </c>
      <c r="F51" t="s">
        <v>357</v>
      </c>
      <c r="G51" t="s">
        <v>462</v>
      </c>
      <c r="H51" t="s">
        <v>733</v>
      </c>
      <c r="I51" t="s">
        <v>32</v>
      </c>
      <c r="J51" t="s">
        <v>560</v>
      </c>
    </row>
    <row r="52" spans="1:10" x14ac:dyDescent="0.3">
      <c r="A52" t="s">
        <v>842</v>
      </c>
      <c r="B52" t="s">
        <v>696</v>
      </c>
      <c r="C52" t="s">
        <v>730</v>
      </c>
      <c r="D52" s="2">
        <v>0.68</v>
      </c>
      <c r="E52" t="s">
        <v>544</v>
      </c>
      <c r="F52" t="s">
        <v>343</v>
      </c>
      <c r="G52" t="s">
        <v>423</v>
      </c>
      <c r="H52" t="s">
        <v>731</v>
      </c>
      <c r="I52" t="s">
        <v>37</v>
      </c>
      <c r="J52" t="s">
        <v>560</v>
      </c>
    </row>
    <row r="53" spans="1:10" x14ac:dyDescent="0.3">
      <c r="A53" t="s">
        <v>842</v>
      </c>
      <c r="B53" t="s">
        <v>696</v>
      </c>
      <c r="C53" t="s">
        <v>728</v>
      </c>
      <c r="D53" s="2">
        <v>0.25</v>
      </c>
      <c r="E53" t="s">
        <v>845</v>
      </c>
      <c r="F53" t="s">
        <v>371</v>
      </c>
      <c r="G53" t="s">
        <v>704</v>
      </c>
      <c r="H53" t="s">
        <v>729</v>
      </c>
      <c r="I53" t="s">
        <v>156</v>
      </c>
      <c r="J53" t="s">
        <v>626</v>
      </c>
    </row>
    <row r="54" spans="1:10" x14ac:dyDescent="0.3">
      <c r="A54" t="s">
        <v>842</v>
      </c>
      <c r="B54" t="s">
        <v>682</v>
      </c>
      <c r="C54" t="s">
        <v>727</v>
      </c>
      <c r="D54" s="2">
        <v>0.42</v>
      </c>
      <c r="E54" t="s">
        <v>848</v>
      </c>
      <c r="F54" t="s">
        <v>844</v>
      </c>
      <c r="G54" t="s">
        <v>687</v>
      </c>
      <c r="I54" t="s">
        <v>32</v>
      </c>
      <c r="J54" t="s">
        <v>626</v>
      </c>
    </row>
    <row r="55" spans="1:10" x14ac:dyDescent="0.3">
      <c r="A55" t="s">
        <v>842</v>
      </c>
      <c r="B55" t="s">
        <v>667</v>
      </c>
      <c r="C55" t="s">
        <v>725</v>
      </c>
      <c r="D55" s="2">
        <v>1.38</v>
      </c>
      <c r="E55" t="s">
        <v>544</v>
      </c>
      <c r="F55" t="s">
        <v>343</v>
      </c>
      <c r="G55" t="s">
        <v>423</v>
      </c>
      <c r="H55" t="s">
        <v>726</v>
      </c>
      <c r="I55" t="s">
        <v>37</v>
      </c>
      <c r="J55" t="s">
        <v>560</v>
      </c>
    </row>
    <row r="56" spans="1:10" x14ac:dyDescent="0.3">
      <c r="A56" t="s">
        <v>842</v>
      </c>
      <c r="B56" t="s">
        <v>667</v>
      </c>
      <c r="C56" t="s">
        <v>723</v>
      </c>
      <c r="D56" s="2">
        <v>0.9</v>
      </c>
      <c r="E56" t="s">
        <v>375</v>
      </c>
      <c r="F56" t="s">
        <v>343</v>
      </c>
      <c r="G56" t="s">
        <v>189</v>
      </c>
      <c r="H56" t="s">
        <v>724</v>
      </c>
      <c r="I56" t="s">
        <v>37</v>
      </c>
      <c r="J56" t="s">
        <v>560</v>
      </c>
    </row>
    <row r="57" spans="1:10" x14ac:dyDescent="0.3">
      <c r="A57" t="s">
        <v>842</v>
      </c>
      <c r="B57" t="s">
        <v>667</v>
      </c>
      <c r="C57" t="s">
        <v>721</v>
      </c>
      <c r="D57" s="2">
        <v>1.2</v>
      </c>
      <c r="E57" t="s">
        <v>544</v>
      </c>
      <c r="F57" t="s">
        <v>343</v>
      </c>
      <c r="G57" t="s">
        <v>423</v>
      </c>
      <c r="H57" t="s">
        <v>722</v>
      </c>
      <c r="I57" t="s">
        <v>37</v>
      </c>
      <c r="J57" t="s">
        <v>560</v>
      </c>
    </row>
    <row r="58" spans="1:10" x14ac:dyDescent="0.3">
      <c r="A58" t="s">
        <v>842</v>
      </c>
      <c r="B58" t="s">
        <v>667</v>
      </c>
      <c r="C58" t="s">
        <v>719</v>
      </c>
      <c r="D58" s="2">
        <v>0.4</v>
      </c>
      <c r="E58" t="s">
        <v>359</v>
      </c>
      <c r="F58" t="s">
        <v>360</v>
      </c>
      <c r="G58" t="s">
        <v>104</v>
      </c>
      <c r="H58" t="s">
        <v>720</v>
      </c>
      <c r="I58" t="s">
        <v>27</v>
      </c>
      <c r="J58" t="s">
        <v>559</v>
      </c>
    </row>
    <row r="59" spans="1:10" x14ac:dyDescent="0.3">
      <c r="A59" t="s">
        <v>842</v>
      </c>
      <c r="B59" t="s">
        <v>667</v>
      </c>
      <c r="C59" t="s">
        <v>717</v>
      </c>
      <c r="D59" s="2">
        <v>1.35</v>
      </c>
      <c r="E59" t="s">
        <v>853</v>
      </c>
      <c r="F59" t="s">
        <v>341</v>
      </c>
      <c r="G59" t="s">
        <v>671</v>
      </c>
      <c r="H59" t="s">
        <v>718</v>
      </c>
      <c r="I59" t="s">
        <v>27</v>
      </c>
      <c r="J59" t="s">
        <v>559</v>
      </c>
    </row>
    <row r="60" spans="1:10" x14ac:dyDescent="0.3">
      <c r="A60" t="s">
        <v>842</v>
      </c>
      <c r="B60" t="s">
        <v>667</v>
      </c>
      <c r="C60" t="s">
        <v>715</v>
      </c>
      <c r="D60" s="2">
        <v>1</v>
      </c>
      <c r="E60" t="s">
        <v>854</v>
      </c>
      <c r="F60" t="s">
        <v>328</v>
      </c>
      <c r="G60" t="s">
        <v>669</v>
      </c>
      <c r="H60" t="s">
        <v>716</v>
      </c>
      <c r="I60" t="s">
        <v>27</v>
      </c>
      <c r="J60" t="s">
        <v>559</v>
      </c>
    </row>
    <row r="61" spans="1:10" x14ac:dyDescent="0.3">
      <c r="A61" t="s">
        <v>842</v>
      </c>
      <c r="B61" t="s">
        <v>709</v>
      </c>
      <c r="C61" t="s">
        <v>713</v>
      </c>
      <c r="D61" s="2">
        <v>1.88</v>
      </c>
      <c r="E61" t="s">
        <v>544</v>
      </c>
      <c r="F61" t="s">
        <v>343</v>
      </c>
      <c r="G61" t="s">
        <v>423</v>
      </c>
      <c r="H61" t="s">
        <v>714</v>
      </c>
      <c r="I61" t="s">
        <v>37</v>
      </c>
      <c r="J61" t="s">
        <v>560</v>
      </c>
    </row>
    <row r="62" spans="1:10" x14ac:dyDescent="0.3">
      <c r="A62" t="s">
        <v>842</v>
      </c>
      <c r="B62" t="s">
        <v>709</v>
      </c>
      <c r="C62" t="s">
        <v>710</v>
      </c>
      <c r="D62" s="2">
        <v>0.33</v>
      </c>
      <c r="E62" t="s">
        <v>856</v>
      </c>
      <c r="F62" t="s">
        <v>857</v>
      </c>
      <c r="G62" t="s">
        <v>711</v>
      </c>
      <c r="H62" t="s">
        <v>712</v>
      </c>
      <c r="I62" t="s">
        <v>156</v>
      </c>
      <c r="J62" t="s">
        <v>626</v>
      </c>
    </row>
    <row r="63" spans="1:10" x14ac:dyDescent="0.3">
      <c r="A63" t="s">
        <v>842</v>
      </c>
      <c r="B63" t="s">
        <v>579</v>
      </c>
      <c r="C63" t="s">
        <v>600</v>
      </c>
      <c r="D63" s="2">
        <v>1.2</v>
      </c>
      <c r="E63" t="s">
        <v>652</v>
      </c>
      <c r="F63" t="s">
        <v>350</v>
      </c>
      <c r="G63" t="s">
        <v>591</v>
      </c>
      <c r="I63" t="s">
        <v>55</v>
      </c>
      <c r="J63" t="s">
        <v>559</v>
      </c>
    </row>
    <row r="64" spans="1:10" x14ac:dyDescent="0.3">
      <c r="A64" t="s">
        <v>842</v>
      </c>
      <c r="B64" t="s">
        <v>570</v>
      </c>
      <c r="C64" t="s">
        <v>599</v>
      </c>
      <c r="D64" s="2">
        <v>1.43</v>
      </c>
      <c r="E64" t="s">
        <v>651</v>
      </c>
      <c r="F64" t="s">
        <v>341</v>
      </c>
      <c r="G64" t="s">
        <v>572</v>
      </c>
      <c r="I64" t="s">
        <v>27</v>
      </c>
      <c r="J64" t="s">
        <v>559</v>
      </c>
    </row>
    <row r="65" spans="1:10" x14ac:dyDescent="0.3">
      <c r="A65" t="s">
        <v>842</v>
      </c>
      <c r="B65" t="s">
        <v>596</v>
      </c>
      <c r="C65" t="s">
        <v>597</v>
      </c>
      <c r="D65" s="2">
        <v>1.53</v>
      </c>
      <c r="E65" t="s">
        <v>652</v>
      </c>
      <c r="F65" t="s">
        <v>350</v>
      </c>
      <c r="G65" t="s">
        <v>591</v>
      </c>
      <c r="H65" t="s">
        <v>598</v>
      </c>
      <c r="I65" t="s">
        <v>55</v>
      </c>
      <c r="J65" t="s">
        <v>559</v>
      </c>
    </row>
    <row r="66" spans="1:10" x14ac:dyDescent="0.3">
      <c r="A66" t="s">
        <v>842</v>
      </c>
      <c r="B66" t="s">
        <v>568</v>
      </c>
      <c r="C66" t="s">
        <v>594</v>
      </c>
      <c r="D66" s="2">
        <v>1.78</v>
      </c>
      <c r="E66" t="s">
        <v>652</v>
      </c>
      <c r="F66" t="s">
        <v>350</v>
      </c>
      <c r="G66" t="s">
        <v>591</v>
      </c>
      <c r="H66" t="s">
        <v>595</v>
      </c>
      <c r="I66" t="s">
        <v>55</v>
      </c>
      <c r="J66" t="s">
        <v>559</v>
      </c>
    </row>
    <row r="67" spans="1:10" x14ac:dyDescent="0.3">
      <c r="A67" t="s">
        <v>842</v>
      </c>
      <c r="B67" t="s">
        <v>568</v>
      </c>
      <c r="C67" t="s">
        <v>593</v>
      </c>
      <c r="D67" s="2">
        <v>0.85</v>
      </c>
      <c r="E67" t="s">
        <v>652</v>
      </c>
      <c r="F67" t="s">
        <v>350</v>
      </c>
      <c r="G67" t="s">
        <v>591</v>
      </c>
      <c r="H67" t="s">
        <v>592</v>
      </c>
      <c r="I67" t="s">
        <v>55</v>
      </c>
      <c r="J67" t="s">
        <v>559</v>
      </c>
    </row>
    <row r="68" spans="1:10" x14ac:dyDescent="0.3">
      <c r="A68" t="s">
        <v>842</v>
      </c>
      <c r="B68" t="s">
        <v>568</v>
      </c>
      <c r="C68" t="s">
        <v>590</v>
      </c>
      <c r="D68" s="2">
        <v>0.92</v>
      </c>
      <c r="E68" t="s">
        <v>652</v>
      </c>
      <c r="F68" t="s">
        <v>350</v>
      </c>
      <c r="G68" t="s">
        <v>591</v>
      </c>
      <c r="H68" t="s">
        <v>592</v>
      </c>
      <c r="I68" t="s">
        <v>55</v>
      </c>
      <c r="J68" t="s">
        <v>559</v>
      </c>
    </row>
    <row r="69" spans="1:10" x14ac:dyDescent="0.3">
      <c r="A69" t="s">
        <v>842</v>
      </c>
      <c r="B69" t="s">
        <v>565</v>
      </c>
      <c r="C69" t="s">
        <v>588</v>
      </c>
      <c r="D69" s="2">
        <v>0.75</v>
      </c>
      <c r="E69" t="s">
        <v>364</v>
      </c>
      <c r="F69" t="s">
        <v>371</v>
      </c>
      <c r="G69" t="s">
        <v>213</v>
      </c>
      <c r="H69" t="s">
        <v>589</v>
      </c>
      <c r="I69" t="s">
        <v>156</v>
      </c>
      <c r="J69" t="s">
        <v>28</v>
      </c>
    </row>
    <row r="70" spans="1:10" x14ac:dyDescent="0.3">
      <c r="A70" t="s">
        <v>842</v>
      </c>
      <c r="B70" t="s">
        <v>565</v>
      </c>
      <c r="C70" t="s">
        <v>585</v>
      </c>
      <c r="D70" s="2">
        <v>1.08</v>
      </c>
      <c r="E70" t="s">
        <v>653</v>
      </c>
      <c r="F70" t="s">
        <v>359</v>
      </c>
      <c r="G70" t="s">
        <v>586</v>
      </c>
      <c r="H70" t="s">
        <v>587</v>
      </c>
      <c r="I70" t="s">
        <v>27</v>
      </c>
      <c r="J70" t="s">
        <v>559</v>
      </c>
    </row>
    <row r="71" spans="1:10" x14ac:dyDescent="0.3">
      <c r="A71" s="13" t="s">
        <v>321</v>
      </c>
      <c r="B71" s="7"/>
      <c r="C71" s="7"/>
      <c r="D71" s="14"/>
      <c r="E71" s="7"/>
      <c r="F71" s="7"/>
      <c r="G71" s="7"/>
      <c r="H71" s="7"/>
      <c r="I71" s="7"/>
      <c r="J71" s="7"/>
    </row>
    <row r="72" spans="1:10" x14ac:dyDescent="0.3">
      <c r="A72" t="s">
        <v>842</v>
      </c>
      <c r="B72" t="s">
        <v>412</v>
      </c>
      <c r="C72" t="s">
        <v>583</v>
      </c>
      <c r="D72" s="2">
        <v>0.75</v>
      </c>
      <c r="E72" t="s">
        <v>654</v>
      </c>
      <c r="F72" t="s">
        <v>373</v>
      </c>
      <c r="G72" t="s">
        <v>584</v>
      </c>
      <c r="I72" t="s">
        <v>156</v>
      </c>
      <c r="J72" t="s">
        <v>559</v>
      </c>
    </row>
    <row r="73" spans="1:10" x14ac:dyDescent="0.3">
      <c r="A73" t="s">
        <v>842</v>
      </c>
      <c r="B73" t="s">
        <v>412</v>
      </c>
      <c r="C73" t="s">
        <v>441</v>
      </c>
      <c r="D73" s="2">
        <v>1.97</v>
      </c>
      <c r="E73" t="s">
        <v>355</v>
      </c>
      <c r="F73" t="s">
        <v>343</v>
      </c>
      <c r="G73" t="s">
        <v>415</v>
      </c>
      <c r="H73" t="s">
        <v>442</v>
      </c>
      <c r="I73" t="s">
        <v>37</v>
      </c>
      <c r="J73" t="s">
        <v>560</v>
      </c>
    </row>
    <row r="74" spans="1:10" x14ac:dyDescent="0.3">
      <c r="A74" t="s">
        <v>842</v>
      </c>
      <c r="B74" t="s">
        <v>412</v>
      </c>
      <c r="C74" t="s">
        <v>439</v>
      </c>
      <c r="D74" s="2">
        <v>0.57999999999999996</v>
      </c>
      <c r="E74" t="s">
        <v>355</v>
      </c>
      <c r="F74" t="s">
        <v>343</v>
      </c>
      <c r="G74" t="s">
        <v>415</v>
      </c>
      <c r="H74" t="s">
        <v>440</v>
      </c>
      <c r="I74" t="s">
        <v>37</v>
      </c>
      <c r="J74" t="s">
        <v>560</v>
      </c>
    </row>
    <row r="75" spans="1:10" x14ac:dyDescent="0.3">
      <c r="A75" t="s">
        <v>842</v>
      </c>
      <c r="B75" t="s">
        <v>412</v>
      </c>
      <c r="C75" t="s">
        <v>437</v>
      </c>
      <c r="D75" s="2">
        <v>2.4</v>
      </c>
      <c r="E75" t="s">
        <v>355</v>
      </c>
      <c r="F75" t="s">
        <v>343</v>
      </c>
      <c r="G75" t="s">
        <v>415</v>
      </c>
      <c r="H75" t="s">
        <v>438</v>
      </c>
      <c r="I75" t="s">
        <v>37</v>
      </c>
      <c r="J75" t="s">
        <v>560</v>
      </c>
    </row>
    <row r="76" spans="1:10" x14ac:dyDescent="0.3">
      <c r="A76" t="s">
        <v>842</v>
      </c>
      <c r="B76" t="s">
        <v>407</v>
      </c>
      <c r="C76" t="s">
        <v>436</v>
      </c>
      <c r="D76" s="2">
        <v>0.4</v>
      </c>
      <c r="E76" t="s">
        <v>355</v>
      </c>
      <c r="F76" t="s">
        <v>343</v>
      </c>
      <c r="G76" t="s">
        <v>415</v>
      </c>
      <c r="I76" t="s">
        <v>37</v>
      </c>
      <c r="J76" t="s">
        <v>560</v>
      </c>
    </row>
    <row r="77" spans="1:10" x14ac:dyDescent="0.3">
      <c r="A77" t="s">
        <v>842</v>
      </c>
      <c r="B77" t="s">
        <v>407</v>
      </c>
      <c r="C77" t="s">
        <v>434</v>
      </c>
      <c r="D77" s="2">
        <v>1.05</v>
      </c>
      <c r="E77" t="s">
        <v>375</v>
      </c>
      <c r="F77" t="s">
        <v>343</v>
      </c>
      <c r="G77" t="s">
        <v>189</v>
      </c>
      <c r="H77" t="s">
        <v>435</v>
      </c>
      <c r="I77" t="s">
        <v>37</v>
      </c>
      <c r="J77" t="s">
        <v>560</v>
      </c>
    </row>
    <row r="78" spans="1:10" x14ac:dyDescent="0.3">
      <c r="A78" t="s">
        <v>842</v>
      </c>
      <c r="B78" t="s">
        <v>407</v>
      </c>
      <c r="C78" t="s">
        <v>408</v>
      </c>
      <c r="D78" s="2">
        <v>1.92</v>
      </c>
      <c r="E78" t="s">
        <v>538</v>
      </c>
      <c r="F78" t="s">
        <v>341</v>
      </c>
      <c r="G78" t="s">
        <v>409</v>
      </c>
      <c r="H78" t="s">
        <v>433</v>
      </c>
      <c r="I78" t="s">
        <v>27</v>
      </c>
      <c r="J78" t="s">
        <v>559</v>
      </c>
    </row>
    <row r="79" spans="1:10" x14ac:dyDescent="0.3">
      <c r="A79" t="s">
        <v>842</v>
      </c>
      <c r="B79" t="s">
        <v>426</v>
      </c>
      <c r="C79" t="s">
        <v>431</v>
      </c>
      <c r="D79" s="2">
        <v>1.63</v>
      </c>
      <c r="E79" t="s">
        <v>355</v>
      </c>
      <c r="F79" t="s">
        <v>343</v>
      </c>
      <c r="G79" t="s">
        <v>415</v>
      </c>
      <c r="H79" t="s">
        <v>432</v>
      </c>
      <c r="I79" t="s">
        <v>37</v>
      </c>
      <c r="J79" t="s">
        <v>560</v>
      </c>
    </row>
    <row r="80" spans="1:10" x14ac:dyDescent="0.3">
      <c r="A80" t="s">
        <v>842</v>
      </c>
      <c r="B80" t="s">
        <v>426</v>
      </c>
      <c r="C80" t="s">
        <v>430</v>
      </c>
      <c r="D80" s="2">
        <v>0.62</v>
      </c>
      <c r="E80" t="s">
        <v>355</v>
      </c>
      <c r="F80" t="s">
        <v>343</v>
      </c>
      <c r="G80" t="s">
        <v>415</v>
      </c>
      <c r="I80" t="s">
        <v>37</v>
      </c>
      <c r="J80" t="s">
        <v>560</v>
      </c>
    </row>
    <row r="81" spans="1:10" x14ac:dyDescent="0.3">
      <c r="A81" t="s">
        <v>842</v>
      </c>
      <c r="B81" t="s">
        <v>426</v>
      </c>
      <c r="C81" t="s">
        <v>428</v>
      </c>
      <c r="D81" s="2">
        <v>0.68</v>
      </c>
      <c r="E81" t="s">
        <v>375</v>
      </c>
      <c r="F81" t="s">
        <v>343</v>
      </c>
      <c r="G81" t="s">
        <v>189</v>
      </c>
      <c r="H81" t="s">
        <v>429</v>
      </c>
      <c r="I81" t="s">
        <v>37</v>
      </c>
      <c r="J81" t="s">
        <v>560</v>
      </c>
    </row>
    <row r="82" spans="1:10" x14ac:dyDescent="0.3">
      <c r="A82" t="s">
        <v>842</v>
      </c>
      <c r="B82" t="s">
        <v>426</v>
      </c>
      <c r="C82" t="s">
        <v>427</v>
      </c>
      <c r="D82" s="2">
        <v>0.33</v>
      </c>
      <c r="E82" t="s">
        <v>356</v>
      </c>
      <c r="F82" t="s">
        <v>357</v>
      </c>
      <c r="G82" t="s">
        <v>125</v>
      </c>
      <c r="I82" t="s">
        <v>32</v>
      </c>
      <c r="J82" t="s">
        <v>560</v>
      </c>
    </row>
    <row r="83" spans="1:10" x14ac:dyDescent="0.3">
      <c r="A83" t="s">
        <v>842</v>
      </c>
      <c r="B83" t="s">
        <v>395</v>
      </c>
      <c r="C83" t="s">
        <v>425</v>
      </c>
      <c r="D83" s="2">
        <v>2.92</v>
      </c>
      <c r="E83" t="s">
        <v>379</v>
      </c>
      <c r="F83" t="s">
        <v>357</v>
      </c>
      <c r="G83" t="s">
        <v>242</v>
      </c>
      <c r="I83" t="s">
        <v>32</v>
      </c>
      <c r="J83" t="s">
        <v>560</v>
      </c>
    </row>
    <row r="84" spans="1:10" x14ac:dyDescent="0.3">
      <c r="A84" t="s">
        <v>842</v>
      </c>
      <c r="B84" t="s">
        <v>388</v>
      </c>
      <c r="C84" t="s">
        <v>422</v>
      </c>
      <c r="D84" s="2">
        <v>2.0299999999999998</v>
      </c>
      <c r="E84" t="s">
        <v>544</v>
      </c>
      <c r="F84" t="s">
        <v>343</v>
      </c>
      <c r="G84" t="s">
        <v>423</v>
      </c>
      <c r="H84" t="s">
        <v>424</v>
      </c>
      <c r="I84" t="s">
        <v>37</v>
      </c>
      <c r="J84" t="s">
        <v>560</v>
      </c>
    </row>
    <row r="85" spans="1:10" x14ac:dyDescent="0.3">
      <c r="A85" t="s">
        <v>842</v>
      </c>
      <c r="B85" t="s">
        <v>388</v>
      </c>
      <c r="C85" t="s">
        <v>421</v>
      </c>
      <c r="D85" s="2">
        <v>1.58</v>
      </c>
      <c r="E85" t="s">
        <v>542</v>
      </c>
      <c r="F85" t="s">
        <v>341</v>
      </c>
      <c r="G85" t="s">
        <v>392</v>
      </c>
      <c r="I85" t="s">
        <v>27</v>
      </c>
      <c r="J85" t="s">
        <v>559</v>
      </c>
    </row>
    <row r="86" spans="1:10" x14ac:dyDescent="0.3">
      <c r="A86" t="s">
        <v>842</v>
      </c>
      <c r="B86" t="s">
        <v>388</v>
      </c>
      <c r="C86" t="s">
        <v>389</v>
      </c>
      <c r="D86" s="2">
        <v>1</v>
      </c>
      <c r="E86" t="s">
        <v>543</v>
      </c>
      <c r="F86" t="s">
        <v>328</v>
      </c>
      <c r="G86" t="s">
        <v>390</v>
      </c>
      <c r="I86" t="s">
        <v>27</v>
      </c>
      <c r="J86" t="s">
        <v>559</v>
      </c>
    </row>
    <row r="87" spans="1:10" x14ac:dyDescent="0.3">
      <c r="A87" t="s">
        <v>842</v>
      </c>
      <c r="B87" t="s">
        <v>418</v>
      </c>
      <c r="C87" t="s">
        <v>419</v>
      </c>
      <c r="D87" s="2">
        <v>1.1200000000000001</v>
      </c>
      <c r="E87" t="s">
        <v>545</v>
      </c>
      <c r="F87" t="s">
        <v>373</v>
      </c>
      <c r="G87" t="s">
        <v>420</v>
      </c>
      <c r="I87" t="s">
        <v>156</v>
      </c>
      <c r="J87" t="s">
        <v>559</v>
      </c>
    </row>
    <row r="88" spans="1:10" x14ac:dyDescent="0.3">
      <c r="A88" t="s">
        <v>842</v>
      </c>
      <c r="B88" t="s">
        <v>130</v>
      </c>
      <c r="C88" t="s">
        <v>416</v>
      </c>
      <c r="D88" s="2">
        <v>2.52</v>
      </c>
      <c r="E88" t="s">
        <v>355</v>
      </c>
      <c r="F88" t="s">
        <v>343</v>
      </c>
      <c r="G88" t="s">
        <v>415</v>
      </c>
      <c r="H88" t="s">
        <v>417</v>
      </c>
      <c r="I88" t="s">
        <v>37</v>
      </c>
      <c r="J88" t="s">
        <v>560</v>
      </c>
    </row>
    <row r="89" spans="1:10" x14ac:dyDescent="0.3">
      <c r="A89" t="s">
        <v>842</v>
      </c>
      <c r="B89" t="s">
        <v>130</v>
      </c>
      <c r="C89" t="s">
        <v>205</v>
      </c>
      <c r="D89" s="2">
        <v>0.4</v>
      </c>
      <c r="E89" t="s">
        <v>350</v>
      </c>
      <c r="F89" t="s">
        <v>366</v>
      </c>
      <c r="G89" t="s">
        <v>140</v>
      </c>
      <c r="H89" t="s">
        <v>206</v>
      </c>
      <c r="I89" t="s">
        <v>55</v>
      </c>
      <c r="J89" t="s">
        <v>559</v>
      </c>
    </row>
    <row r="90" spans="1:10" x14ac:dyDescent="0.3">
      <c r="A90" t="s">
        <v>842</v>
      </c>
      <c r="B90" t="s">
        <v>130</v>
      </c>
      <c r="C90" t="s">
        <v>203</v>
      </c>
      <c r="D90" s="2">
        <v>0.53</v>
      </c>
      <c r="E90" t="s">
        <v>356</v>
      </c>
      <c r="F90" t="s">
        <v>357</v>
      </c>
      <c r="G90" t="s">
        <v>125</v>
      </c>
      <c r="H90" t="s">
        <v>204</v>
      </c>
      <c r="I90" t="s">
        <v>32</v>
      </c>
      <c r="J90" t="s">
        <v>560</v>
      </c>
    </row>
    <row r="91" spans="1:10" x14ac:dyDescent="0.3">
      <c r="A91" t="s">
        <v>842</v>
      </c>
      <c r="B91" t="s">
        <v>130</v>
      </c>
      <c r="C91" t="s">
        <v>201</v>
      </c>
      <c r="D91" s="2">
        <v>0.56999999999999995</v>
      </c>
      <c r="E91" t="s">
        <v>355</v>
      </c>
      <c r="F91" t="s">
        <v>343</v>
      </c>
      <c r="G91" t="s">
        <v>415</v>
      </c>
      <c r="H91" t="s">
        <v>202</v>
      </c>
      <c r="I91" t="s">
        <v>37</v>
      </c>
      <c r="J91" t="s">
        <v>560</v>
      </c>
    </row>
    <row r="92" spans="1:10" x14ac:dyDescent="0.3">
      <c r="A92" t="s">
        <v>842</v>
      </c>
      <c r="B92" t="s">
        <v>113</v>
      </c>
      <c r="C92" t="s">
        <v>200</v>
      </c>
      <c r="D92" s="2">
        <v>1.33</v>
      </c>
      <c r="E92" t="s">
        <v>355</v>
      </c>
      <c r="F92" t="s">
        <v>343</v>
      </c>
      <c r="G92" t="s">
        <v>415</v>
      </c>
      <c r="H92" t="s">
        <v>198</v>
      </c>
      <c r="I92" t="s">
        <v>37</v>
      </c>
      <c r="J92" t="s">
        <v>560</v>
      </c>
    </row>
    <row r="93" spans="1:10" x14ac:dyDescent="0.3">
      <c r="A93" t="s">
        <v>842</v>
      </c>
      <c r="B93" t="s">
        <v>113</v>
      </c>
      <c r="C93" t="s">
        <v>199</v>
      </c>
      <c r="D93" s="2">
        <v>0.4</v>
      </c>
      <c r="E93" t="s">
        <v>356</v>
      </c>
      <c r="F93" t="s">
        <v>357</v>
      </c>
      <c r="G93" t="s">
        <v>125</v>
      </c>
      <c r="I93" t="s">
        <v>32</v>
      </c>
      <c r="J93" t="s">
        <v>560</v>
      </c>
    </row>
    <row r="94" spans="1:10" x14ac:dyDescent="0.3">
      <c r="A94" t="s">
        <v>842</v>
      </c>
      <c r="B94" t="s">
        <v>113</v>
      </c>
      <c r="C94" t="s">
        <v>197</v>
      </c>
      <c r="D94" s="2">
        <v>0.53</v>
      </c>
      <c r="E94" t="s">
        <v>355</v>
      </c>
      <c r="F94" t="s">
        <v>343</v>
      </c>
      <c r="G94" t="s">
        <v>415</v>
      </c>
      <c r="H94" t="s">
        <v>198</v>
      </c>
      <c r="I94" t="s">
        <v>37</v>
      </c>
      <c r="J94" t="s">
        <v>560</v>
      </c>
    </row>
    <row r="95" spans="1:10" x14ac:dyDescent="0.3">
      <c r="A95" t="s">
        <v>842</v>
      </c>
      <c r="B95" t="s">
        <v>113</v>
      </c>
      <c r="C95" t="s">
        <v>196</v>
      </c>
      <c r="D95" s="2">
        <v>0.65</v>
      </c>
      <c r="E95" t="s">
        <v>363</v>
      </c>
      <c r="F95" t="s">
        <v>364</v>
      </c>
      <c r="G95" t="s">
        <v>111</v>
      </c>
      <c r="I95" t="s">
        <v>156</v>
      </c>
      <c r="J95" t="s">
        <v>28</v>
      </c>
    </row>
    <row r="96" spans="1:10" x14ac:dyDescent="0.3">
      <c r="A96" t="s">
        <v>842</v>
      </c>
      <c r="B96" t="s">
        <v>113</v>
      </c>
      <c r="C96" t="s">
        <v>195</v>
      </c>
      <c r="D96" s="2">
        <v>0.88</v>
      </c>
      <c r="E96" t="s">
        <v>362</v>
      </c>
      <c r="F96" t="s">
        <v>341</v>
      </c>
      <c r="G96" t="s">
        <v>120</v>
      </c>
      <c r="I96" t="s">
        <v>27</v>
      </c>
      <c r="J96" t="s">
        <v>559</v>
      </c>
    </row>
    <row r="97" spans="1:10" x14ac:dyDescent="0.3">
      <c r="A97" t="s">
        <v>842</v>
      </c>
      <c r="B97" t="s">
        <v>102</v>
      </c>
      <c r="C97" t="s">
        <v>193</v>
      </c>
      <c r="D97" s="2">
        <v>1.6</v>
      </c>
      <c r="E97" t="s">
        <v>375</v>
      </c>
      <c r="F97" t="s">
        <v>343</v>
      </c>
      <c r="G97" t="s">
        <v>189</v>
      </c>
      <c r="H97" t="s">
        <v>194</v>
      </c>
      <c r="I97" t="s">
        <v>37</v>
      </c>
      <c r="J97" t="s">
        <v>560</v>
      </c>
    </row>
    <row r="98" spans="1:10" x14ac:dyDescent="0.3">
      <c r="A98" t="s">
        <v>842</v>
      </c>
      <c r="B98" t="s">
        <v>102</v>
      </c>
      <c r="C98" t="s">
        <v>191</v>
      </c>
      <c r="D98" s="2">
        <v>0.98</v>
      </c>
      <c r="E98" t="s">
        <v>375</v>
      </c>
      <c r="F98" t="s">
        <v>343</v>
      </c>
      <c r="G98" t="s">
        <v>189</v>
      </c>
      <c r="H98" t="s">
        <v>192</v>
      </c>
      <c r="I98" t="s">
        <v>37</v>
      </c>
      <c r="J98" t="s">
        <v>560</v>
      </c>
    </row>
    <row r="99" spans="1:10" x14ac:dyDescent="0.3">
      <c r="A99" t="s">
        <v>842</v>
      </c>
      <c r="B99" t="s">
        <v>95</v>
      </c>
      <c r="C99" t="s">
        <v>188</v>
      </c>
      <c r="D99" s="2">
        <v>1.2</v>
      </c>
      <c r="E99" t="s">
        <v>375</v>
      </c>
      <c r="F99" t="s">
        <v>343</v>
      </c>
      <c r="G99" t="s">
        <v>189</v>
      </c>
      <c r="H99" t="s">
        <v>190</v>
      </c>
      <c r="I99" t="s">
        <v>37</v>
      </c>
      <c r="J99" t="s">
        <v>560</v>
      </c>
    </row>
    <row r="100" spans="1:10" x14ac:dyDescent="0.3">
      <c r="A100" t="s">
        <v>842</v>
      </c>
      <c r="B100" t="s">
        <v>95</v>
      </c>
      <c r="C100" t="s">
        <v>187</v>
      </c>
      <c r="D100" s="2">
        <v>0.93</v>
      </c>
      <c r="E100" t="s">
        <v>355</v>
      </c>
      <c r="F100" t="s">
        <v>343</v>
      </c>
      <c r="G100" t="s">
        <v>415</v>
      </c>
      <c r="I100" t="s">
        <v>37</v>
      </c>
      <c r="J100" t="s">
        <v>560</v>
      </c>
    </row>
    <row r="101" spans="1:10" x14ac:dyDescent="0.3">
      <c r="A101" t="s">
        <v>842</v>
      </c>
      <c r="B101" t="s">
        <v>95</v>
      </c>
      <c r="C101" t="s">
        <v>186</v>
      </c>
      <c r="D101" s="2">
        <v>0.68</v>
      </c>
      <c r="E101" t="s">
        <v>363</v>
      </c>
      <c r="F101" t="s">
        <v>364</v>
      </c>
      <c r="G101" t="s">
        <v>111</v>
      </c>
      <c r="I101" t="s">
        <v>156</v>
      </c>
      <c r="J101" t="s">
        <v>28</v>
      </c>
    </row>
    <row r="102" spans="1:10" x14ac:dyDescent="0.3">
      <c r="A102" t="s">
        <v>842</v>
      </c>
      <c r="B102" t="s">
        <v>92</v>
      </c>
      <c r="C102" t="s">
        <v>185</v>
      </c>
      <c r="D102" s="2">
        <v>0.57999999999999996</v>
      </c>
      <c r="E102" t="s">
        <v>363</v>
      </c>
      <c r="F102" t="s">
        <v>364</v>
      </c>
      <c r="G102" t="s">
        <v>111</v>
      </c>
      <c r="I102" t="s">
        <v>156</v>
      </c>
      <c r="J102" t="s">
        <v>28</v>
      </c>
    </row>
    <row r="103" spans="1:10" x14ac:dyDescent="0.3">
      <c r="A103" t="s">
        <v>842</v>
      </c>
      <c r="B103" t="s">
        <v>82</v>
      </c>
      <c r="C103" t="s">
        <v>183</v>
      </c>
      <c r="D103" s="2">
        <v>2.25</v>
      </c>
      <c r="E103" t="s">
        <v>355</v>
      </c>
      <c r="F103" t="s">
        <v>343</v>
      </c>
      <c r="G103" t="s">
        <v>415</v>
      </c>
      <c r="H103" t="s">
        <v>184</v>
      </c>
      <c r="I103" t="s">
        <v>37</v>
      </c>
      <c r="J103" t="s">
        <v>560</v>
      </c>
    </row>
    <row r="104" spans="1:10" x14ac:dyDescent="0.3">
      <c r="A104" t="s">
        <v>842</v>
      </c>
      <c r="B104" t="s">
        <v>82</v>
      </c>
      <c r="C104" t="s">
        <v>182</v>
      </c>
      <c r="D104" s="2">
        <v>0.5</v>
      </c>
      <c r="E104" t="s">
        <v>347</v>
      </c>
      <c r="F104" t="s">
        <v>334</v>
      </c>
      <c r="G104" t="s">
        <v>86</v>
      </c>
      <c r="I104" t="s">
        <v>37</v>
      </c>
      <c r="J104" t="s">
        <v>28</v>
      </c>
    </row>
    <row r="105" spans="1:10" x14ac:dyDescent="0.3">
      <c r="A105" t="s">
        <v>842</v>
      </c>
      <c r="B105" t="s">
        <v>82</v>
      </c>
      <c r="C105" t="s">
        <v>180</v>
      </c>
      <c r="D105" s="2">
        <v>0.33</v>
      </c>
      <c r="E105" t="s">
        <v>372</v>
      </c>
      <c r="F105" t="s">
        <v>334</v>
      </c>
      <c r="G105" t="s">
        <v>165</v>
      </c>
      <c r="H105" t="s">
        <v>181</v>
      </c>
      <c r="I105" t="s">
        <v>37</v>
      </c>
      <c r="J105" t="s">
        <v>28</v>
      </c>
    </row>
    <row r="106" spans="1:10" x14ac:dyDescent="0.3">
      <c r="A106" t="s">
        <v>842</v>
      </c>
      <c r="B106" t="s">
        <v>82</v>
      </c>
      <c r="C106" t="s">
        <v>178</v>
      </c>
      <c r="D106" s="2">
        <v>2.75</v>
      </c>
      <c r="E106" t="s">
        <v>355</v>
      </c>
      <c r="F106" t="s">
        <v>343</v>
      </c>
      <c r="G106" t="s">
        <v>415</v>
      </c>
      <c r="H106" t="s">
        <v>179</v>
      </c>
      <c r="I106" t="s">
        <v>37</v>
      </c>
      <c r="J106" t="s">
        <v>560</v>
      </c>
    </row>
    <row r="107" spans="1:10" x14ac:dyDescent="0.3">
      <c r="A107" s="13" t="s">
        <v>320</v>
      </c>
      <c r="B107" s="7"/>
      <c r="C107" s="7"/>
      <c r="D107" s="14"/>
      <c r="E107" s="7"/>
      <c r="F107" s="7"/>
      <c r="G107" s="7"/>
      <c r="H107" s="7"/>
      <c r="I107" s="7"/>
      <c r="J107" s="7"/>
    </row>
    <row r="108" spans="1:10" x14ac:dyDescent="0.3">
      <c r="A108" t="s">
        <v>842</v>
      </c>
      <c r="B108" t="s">
        <v>82</v>
      </c>
      <c r="C108" t="s">
        <v>83</v>
      </c>
      <c r="D108" s="2">
        <v>1</v>
      </c>
      <c r="E108" t="s">
        <v>358</v>
      </c>
      <c r="F108" t="s">
        <v>328</v>
      </c>
      <c r="G108" t="s">
        <v>84</v>
      </c>
      <c r="I108" t="s">
        <v>27</v>
      </c>
      <c r="J108" t="s">
        <v>559</v>
      </c>
    </row>
    <row r="109" spans="1:10" x14ac:dyDescent="0.3">
      <c r="A109" t="s">
        <v>842</v>
      </c>
      <c r="B109" t="s">
        <v>173</v>
      </c>
      <c r="C109" t="s">
        <v>176</v>
      </c>
      <c r="D109" s="2">
        <v>0.25</v>
      </c>
      <c r="E109" t="s">
        <v>376</v>
      </c>
      <c r="F109" t="s">
        <v>373</v>
      </c>
      <c r="G109" t="s">
        <v>582</v>
      </c>
      <c r="H109" t="s">
        <v>177</v>
      </c>
      <c r="I109" t="s">
        <v>156</v>
      </c>
      <c r="J109" t="s">
        <v>559</v>
      </c>
    </row>
    <row r="110" spans="1:10" x14ac:dyDescent="0.3">
      <c r="A110" t="s">
        <v>842</v>
      </c>
      <c r="B110" t="s">
        <v>173</v>
      </c>
      <c r="C110" t="s">
        <v>174</v>
      </c>
      <c r="D110" s="2">
        <v>0.83</v>
      </c>
      <c r="E110" t="s">
        <v>372</v>
      </c>
      <c r="F110" t="s">
        <v>334</v>
      </c>
      <c r="G110" t="s">
        <v>165</v>
      </c>
      <c r="H110" t="s">
        <v>175</v>
      </c>
      <c r="I110" t="s">
        <v>37</v>
      </c>
      <c r="J110" t="s">
        <v>28</v>
      </c>
    </row>
    <row r="111" spans="1:10" x14ac:dyDescent="0.3">
      <c r="A111" t="s">
        <v>842</v>
      </c>
      <c r="B111" t="s">
        <v>78</v>
      </c>
      <c r="C111" t="s">
        <v>170</v>
      </c>
      <c r="D111" s="2">
        <v>0.33</v>
      </c>
      <c r="E111" t="s">
        <v>374</v>
      </c>
      <c r="F111" t="s">
        <v>334</v>
      </c>
      <c r="G111" t="s">
        <v>171</v>
      </c>
      <c r="H111" t="s">
        <v>172</v>
      </c>
      <c r="I111" t="s">
        <v>37</v>
      </c>
      <c r="J111" t="s">
        <v>28</v>
      </c>
    </row>
    <row r="112" spans="1:10" x14ac:dyDescent="0.3">
      <c r="A112" t="s">
        <v>842</v>
      </c>
      <c r="B112" t="s">
        <v>78</v>
      </c>
      <c r="C112" t="s">
        <v>168</v>
      </c>
      <c r="D112" s="2">
        <v>0.67</v>
      </c>
      <c r="E112" t="s">
        <v>372</v>
      </c>
      <c r="F112" t="s">
        <v>334</v>
      </c>
      <c r="G112" t="s">
        <v>165</v>
      </c>
      <c r="H112" t="s">
        <v>169</v>
      </c>
      <c r="I112" t="s">
        <v>37</v>
      </c>
      <c r="J112" t="s">
        <v>28</v>
      </c>
    </row>
    <row r="113" spans="1:10" x14ac:dyDescent="0.3">
      <c r="A113" t="s">
        <v>842</v>
      </c>
      <c r="B113" t="s">
        <v>75</v>
      </c>
      <c r="C113" t="s">
        <v>167</v>
      </c>
      <c r="D113" s="2">
        <v>1.83</v>
      </c>
      <c r="E113" t="s">
        <v>353</v>
      </c>
      <c r="F113" t="s">
        <v>341</v>
      </c>
      <c r="G113" t="s">
        <v>77</v>
      </c>
      <c r="I113" t="s">
        <v>27</v>
      </c>
      <c r="J113" t="s">
        <v>559</v>
      </c>
    </row>
    <row r="114" spans="1:10" x14ac:dyDescent="0.3">
      <c r="A114" t="s">
        <v>842</v>
      </c>
      <c r="B114" t="s">
        <v>67</v>
      </c>
      <c r="C114" t="s">
        <v>164</v>
      </c>
      <c r="D114" s="2">
        <v>1.5</v>
      </c>
      <c r="E114" t="s">
        <v>372</v>
      </c>
      <c r="F114" t="s">
        <v>334</v>
      </c>
      <c r="G114" t="s">
        <v>165</v>
      </c>
      <c r="H114" t="s">
        <v>166</v>
      </c>
      <c r="I114" t="s">
        <v>37</v>
      </c>
      <c r="J114" t="s">
        <v>28</v>
      </c>
    </row>
    <row r="115" spans="1:10" x14ac:dyDescent="0.3">
      <c r="A115" t="s">
        <v>842</v>
      </c>
      <c r="B115" t="s">
        <v>59</v>
      </c>
      <c r="C115" t="s">
        <v>162</v>
      </c>
      <c r="D115" s="2">
        <v>2</v>
      </c>
      <c r="E115" t="s">
        <v>329</v>
      </c>
      <c r="F115" t="s">
        <v>330</v>
      </c>
      <c r="G115" t="s">
        <v>31</v>
      </c>
      <c r="H115" t="s">
        <v>163</v>
      </c>
      <c r="I115" t="s">
        <v>32</v>
      </c>
      <c r="J115" t="s">
        <v>559</v>
      </c>
    </row>
    <row r="116" spans="1:10" x14ac:dyDescent="0.3">
      <c r="A116" t="s">
        <v>842</v>
      </c>
      <c r="B116" t="s">
        <v>59</v>
      </c>
      <c r="C116" t="s">
        <v>161</v>
      </c>
      <c r="D116" s="2">
        <v>1.75</v>
      </c>
      <c r="E116" t="s">
        <v>331</v>
      </c>
      <c r="F116" t="s">
        <v>332</v>
      </c>
      <c r="G116" t="s">
        <v>39</v>
      </c>
      <c r="I116" t="s">
        <v>32</v>
      </c>
      <c r="J116" t="s">
        <v>28</v>
      </c>
    </row>
    <row r="117" spans="1:10" x14ac:dyDescent="0.3">
      <c r="A117" t="s">
        <v>842</v>
      </c>
      <c r="B117" t="s">
        <v>59</v>
      </c>
      <c r="C117" t="s">
        <v>62</v>
      </c>
      <c r="D117" s="2">
        <v>1</v>
      </c>
      <c r="E117" t="s">
        <v>351</v>
      </c>
      <c r="F117" t="s">
        <v>341</v>
      </c>
      <c r="G117" t="s">
        <v>63</v>
      </c>
      <c r="I117" t="s">
        <v>27</v>
      </c>
      <c r="J117" t="s">
        <v>559</v>
      </c>
    </row>
    <row r="118" spans="1:10" x14ac:dyDescent="0.3">
      <c r="A118" t="s">
        <v>842</v>
      </c>
      <c r="B118" t="s">
        <v>59</v>
      </c>
      <c r="C118" t="s">
        <v>60</v>
      </c>
      <c r="D118" s="2">
        <v>1</v>
      </c>
      <c r="E118" t="s">
        <v>345</v>
      </c>
      <c r="F118" t="s">
        <v>328</v>
      </c>
      <c r="G118" t="s">
        <v>61</v>
      </c>
      <c r="I118" t="s">
        <v>27</v>
      </c>
      <c r="J118" t="s">
        <v>559</v>
      </c>
    </row>
    <row r="119" spans="1:10" x14ac:dyDescent="0.3">
      <c r="A119" t="s">
        <v>842</v>
      </c>
      <c r="B119" t="s">
        <v>41</v>
      </c>
      <c r="C119" t="s">
        <v>160</v>
      </c>
      <c r="D119" s="2">
        <v>0.83</v>
      </c>
      <c r="E119" t="s">
        <v>373</v>
      </c>
      <c r="F119" t="s">
        <v>371</v>
      </c>
      <c r="G119" t="s">
        <v>159</v>
      </c>
      <c r="I119" t="s">
        <v>156</v>
      </c>
      <c r="J119" t="s">
        <v>559</v>
      </c>
    </row>
    <row r="120" spans="1:10" x14ac:dyDescent="0.3">
      <c r="A120" t="s">
        <v>842</v>
      </c>
      <c r="B120" t="s">
        <v>41</v>
      </c>
      <c r="C120" t="s">
        <v>158</v>
      </c>
      <c r="D120" s="2">
        <v>0.5</v>
      </c>
      <c r="E120" t="s">
        <v>373</v>
      </c>
      <c r="F120" t="s">
        <v>371</v>
      </c>
      <c r="G120" t="s">
        <v>159</v>
      </c>
      <c r="I120" t="s">
        <v>156</v>
      </c>
      <c r="J120" t="s">
        <v>559</v>
      </c>
    </row>
    <row r="121" spans="1:10" x14ac:dyDescent="0.3">
      <c r="A121" t="s">
        <v>842</v>
      </c>
      <c r="B121" t="s">
        <v>41</v>
      </c>
      <c r="C121" t="s">
        <v>154</v>
      </c>
      <c r="D121" s="2">
        <v>0.75</v>
      </c>
      <c r="E121" t="s">
        <v>370</v>
      </c>
      <c r="F121" t="s">
        <v>371</v>
      </c>
      <c r="G121" t="s">
        <v>155</v>
      </c>
      <c r="I121" t="s">
        <v>156</v>
      </c>
      <c r="J121" t="s">
        <v>157</v>
      </c>
    </row>
    <row r="122" spans="1:10" x14ac:dyDescent="0.3">
      <c r="A122" t="s">
        <v>842</v>
      </c>
      <c r="B122" t="s">
        <v>41</v>
      </c>
      <c r="C122" t="s">
        <v>42</v>
      </c>
      <c r="D122" s="2">
        <v>0.92</v>
      </c>
      <c r="E122" t="s">
        <v>340</v>
      </c>
      <c r="F122" t="s">
        <v>341</v>
      </c>
      <c r="G122" t="s">
        <v>43</v>
      </c>
      <c r="I122" t="s">
        <v>27</v>
      </c>
      <c r="J122" t="s">
        <v>559</v>
      </c>
    </row>
    <row r="123" spans="1:10" x14ac:dyDescent="0.3">
      <c r="A123" t="s">
        <v>842</v>
      </c>
      <c r="B123" t="s">
        <v>41</v>
      </c>
      <c r="C123" t="s">
        <v>152</v>
      </c>
      <c r="D123" s="2">
        <v>1.08</v>
      </c>
      <c r="E123" t="s">
        <v>369</v>
      </c>
      <c r="F123" t="s">
        <v>364</v>
      </c>
      <c r="G123" t="s">
        <v>153</v>
      </c>
      <c r="I123" t="s">
        <v>156</v>
      </c>
      <c r="J123" t="s">
        <v>28</v>
      </c>
    </row>
    <row r="124" spans="1:10" x14ac:dyDescent="0.3">
      <c r="A124" t="s">
        <v>842</v>
      </c>
      <c r="B124" t="s">
        <v>33</v>
      </c>
      <c r="C124" t="s">
        <v>151</v>
      </c>
      <c r="D124" s="2">
        <v>0.33</v>
      </c>
      <c r="E124" t="s">
        <v>333</v>
      </c>
      <c r="F124" t="s">
        <v>334</v>
      </c>
      <c r="G124" t="s">
        <v>35</v>
      </c>
      <c r="I124" t="s">
        <v>37</v>
      </c>
      <c r="J124" t="s">
        <v>28</v>
      </c>
    </row>
    <row r="125" spans="1:10" x14ac:dyDescent="0.3">
      <c r="A125" t="s">
        <v>842</v>
      </c>
      <c r="B125" t="s">
        <v>33</v>
      </c>
      <c r="C125" t="s">
        <v>149</v>
      </c>
      <c r="D125" s="2">
        <v>1.67</v>
      </c>
      <c r="E125" t="s">
        <v>368</v>
      </c>
      <c r="F125" t="s">
        <v>366</v>
      </c>
      <c r="G125" t="s">
        <v>148</v>
      </c>
      <c r="H125" t="s">
        <v>150</v>
      </c>
      <c r="I125" t="s">
        <v>55</v>
      </c>
      <c r="J125" t="s">
        <v>138</v>
      </c>
    </row>
    <row r="126" spans="1:10" x14ac:dyDescent="0.3">
      <c r="A126" t="s">
        <v>842</v>
      </c>
      <c r="B126" t="s">
        <v>33</v>
      </c>
      <c r="C126" t="s">
        <v>147</v>
      </c>
      <c r="D126" s="2">
        <v>0.42</v>
      </c>
      <c r="E126" t="s">
        <v>368</v>
      </c>
      <c r="F126" t="s">
        <v>366</v>
      </c>
      <c r="G126" t="s">
        <v>148</v>
      </c>
      <c r="I126" t="s">
        <v>55</v>
      </c>
      <c r="J126" t="s">
        <v>138</v>
      </c>
    </row>
    <row r="127" spans="1:10" x14ac:dyDescent="0.3">
      <c r="A127" t="s">
        <v>842</v>
      </c>
      <c r="B127" t="s">
        <v>33</v>
      </c>
      <c r="C127" t="s">
        <v>145</v>
      </c>
      <c r="D127" s="2">
        <v>1</v>
      </c>
      <c r="E127" t="s">
        <v>367</v>
      </c>
      <c r="F127" t="s">
        <v>366</v>
      </c>
      <c r="G127" t="s">
        <v>143</v>
      </c>
      <c r="H127" t="s">
        <v>146</v>
      </c>
      <c r="I127" t="s">
        <v>55</v>
      </c>
      <c r="J127" t="s">
        <v>138</v>
      </c>
    </row>
    <row r="128" spans="1:10" x14ac:dyDescent="0.3">
      <c r="A128" t="s">
        <v>842</v>
      </c>
      <c r="B128" t="s">
        <v>33</v>
      </c>
      <c r="C128" t="s">
        <v>142</v>
      </c>
      <c r="D128" s="2">
        <v>1.08</v>
      </c>
      <c r="E128" t="s">
        <v>367</v>
      </c>
      <c r="F128" t="s">
        <v>366</v>
      </c>
      <c r="G128" t="s">
        <v>143</v>
      </c>
      <c r="H128" t="s">
        <v>144</v>
      </c>
      <c r="I128" t="s">
        <v>55</v>
      </c>
      <c r="J128" t="s">
        <v>138</v>
      </c>
    </row>
    <row r="129" spans="1:10" x14ac:dyDescent="0.3">
      <c r="A129" t="s">
        <v>842</v>
      </c>
      <c r="B129" t="s">
        <v>33</v>
      </c>
      <c r="C129" t="s">
        <v>139</v>
      </c>
      <c r="D129" s="2">
        <v>0.42</v>
      </c>
      <c r="E129" t="s">
        <v>350</v>
      </c>
      <c r="F129" t="s">
        <v>366</v>
      </c>
      <c r="G129" t="s">
        <v>140</v>
      </c>
      <c r="I129" t="s">
        <v>55</v>
      </c>
      <c r="J129" t="s">
        <v>559</v>
      </c>
    </row>
    <row r="130" spans="1:10" x14ac:dyDescent="0.3">
      <c r="A130" t="s">
        <v>842</v>
      </c>
      <c r="B130" t="s">
        <v>29</v>
      </c>
      <c r="C130" t="s">
        <v>135</v>
      </c>
      <c r="D130" s="2">
        <v>2.75</v>
      </c>
      <c r="E130" t="s">
        <v>365</v>
      </c>
      <c r="F130" t="s">
        <v>366</v>
      </c>
      <c r="G130" t="s">
        <v>136</v>
      </c>
      <c r="H130" t="s">
        <v>137</v>
      </c>
      <c r="I130" t="s">
        <v>55</v>
      </c>
      <c r="J130" t="s">
        <v>138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94"/>
  <sheetViews>
    <sheetView workbookViewId="0">
      <selection activeCell="A2" sqref="A2:XFD94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s="12" t="s">
        <v>322</v>
      </c>
      <c r="B3" s="10"/>
      <c r="C3" s="10"/>
      <c r="D3" s="11"/>
      <c r="E3" s="10"/>
      <c r="F3" s="10"/>
      <c r="G3" s="10"/>
      <c r="H3" s="10"/>
      <c r="I3" s="10"/>
      <c r="J3" s="10"/>
    </row>
    <row r="4" spans="1:10" x14ac:dyDescent="0.3">
      <c r="A4" t="s">
        <v>3</v>
      </c>
      <c r="B4" t="s">
        <v>1037</v>
      </c>
      <c r="C4" t="s">
        <v>1159</v>
      </c>
      <c r="D4" s="2">
        <v>3.5</v>
      </c>
      <c r="E4" t="s">
        <v>858</v>
      </c>
      <c r="F4" t="s">
        <v>386</v>
      </c>
      <c r="G4" t="s">
        <v>1153</v>
      </c>
      <c r="H4" t="s">
        <v>1160</v>
      </c>
      <c r="I4" t="s">
        <v>37</v>
      </c>
      <c r="J4" t="s">
        <v>1053</v>
      </c>
    </row>
    <row r="5" spans="1:10" x14ac:dyDescent="0.3">
      <c r="A5" t="s">
        <v>3</v>
      </c>
      <c r="B5" t="s">
        <v>1037</v>
      </c>
      <c r="C5" t="s">
        <v>1157</v>
      </c>
      <c r="D5" s="2">
        <v>1.25</v>
      </c>
      <c r="E5" t="s">
        <v>546</v>
      </c>
      <c r="F5" t="s">
        <v>357</v>
      </c>
      <c r="G5" t="s">
        <v>462</v>
      </c>
      <c r="H5" t="s">
        <v>1158</v>
      </c>
      <c r="I5" t="s">
        <v>32</v>
      </c>
      <c r="J5" t="s">
        <v>560</v>
      </c>
    </row>
    <row r="6" spans="1:10" x14ac:dyDescent="0.3">
      <c r="A6" t="s">
        <v>3</v>
      </c>
      <c r="B6" t="s">
        <v>702</v>
      </c>
      <c r="C6" t="s">
        <v>1155</v>
      </c>
      <c r="D6" s="2">
        <v>4</v>
      </c>
      <c r="E6" t="s">
        <v>858</v>
      </c>
      <c r="F6" t="s">
        <v>386</v>
      </c>
      <c r="G6" t="s">
        <v>1153</v>
      </c>
      <c r="H6" t="s">
        <v>1156</v>
      </c>
      <c r="I6" t="s">
        <v>37</v>
      </c>
      <c r="J6" t="s">
        <v>1053</v>
      </c>
    </row>
    <row r="7" spans="1:10" x14ac:dyDescent="0.3">
      <c r="A7" t="s">
        <v>3</v>
      </c>
      <c r="B7" t="s">
        <v>702</v>
      </c>
      <c r="C7" t="s">
        <v>1152</v>
      </c>
      <c r="D7" s="2">
        <v>4</v>
      </c>
      <c r="E7" t="s">
        <v>858</v>
      </c>
      <c r="F7" t="s">
        <v>386</v>
      </c>
      <c r="G7" t="s">
        <v>1153</v>
      </c>
      <c r="H7" t="s">
        <v>1154</v>
      </c>
      <c r="I7" t="s">
        <v>37</v>
      </c>
      <c r="J7" t="s">
        <v>1053</v>
      </c>
    </row>
    <row r="8" spans="1:10" x14ac:dyDescent="0.3">
      <c r="A8" t="s">
        <v>3</v>
      </c>
      <c r="B8" t="s">
        <v>699</v>
      </c>
      <c r="C8" t="s">
        <v>700</v>
      </c>
      <c r="D8" s="2">
        <v>1.58</v>
      </c>
      <c r="E8" t="s">
        <v>846</v>
      </c>
      <c r="F8" t="s">
        <v>341</v>
      </c>
      <c r="G8" t="s">
        <v>701</v>
      </c>
      <c r="I8" t="s">
        <v>27</v>
      </c>
      <c r="J8" t="s">
        <v>1058</v>
      </c>
    </row>
    <row r="9" spans="1:10" x14ac:dyDescent="0.3">
      <c r="A9" t="s">
        <v>3</v>
      </c>
      <c r="B9" t="s">
        <v>699</v>
      </c>
      <c r="C9" t="s">
        <v>790</v>
      </c>
      <c r="D9" s="2">
        <v>0.25</v>
      </c>
      <c r="E9" t="s">
        <v>858</v>
      </c>
      <c r="F9" t="s">
        <v>386</v>
      </c>
      <c r="G9" t="s">
        <v>780</v>
      </c>
      <c r="H9" t="s">
        <v>791</v>
      </c>
      <c r="I9" t="s">
        <v>37</v>
      </c>
      <c r="J9" t="s">
        <v>157</v>
      </c>
    </row>
    <row r="10" spans="1:10" x14ac:dyDescent="0.3">
      <c r="A10" t="s">
        <v>3</v>
      </c>
      <c r="B10" t="s">
        <v>699</v>
      </c>
      <c r="C10" t="s">
        <v>787</v>
      </c>
      <c r="D10" s="2">
        <v>3.5</v>
      </c>
      <c r="E10" t="s">
        <v>859</v>
      </c>
      <c r="F10" t="s">
        <v>357</v>
      </c>
      <c r="G10" t="s">
        <v>788</v>
      </c>
      <c r="H10" t="s">
        <v>789</v>
      </c>
      <c r="I10" t="s">
        <v>32</v>
      </c>
      <c r="J10" t="s">
        <v>626</v>
      </c>
    </row>
    <row r="11" spans="1:10" x14ac:dyDescent="0.3">
      <c r="A11" t="s">
        <v>3</v>
      </c>
      <c r="B11" t="s">
        <v>696</v>
      </c>
      <c r="C11" t="s">
        <v>785</v>
      </c>
      <c r="D11" s="2">
        <v>4</v>
      </c>
      <c r="E11" t="s">
        <v>860</v>
      </c>
      <c r="F11" t="s">
        <v>357</v>
      </c>
      <c r="G11" t="s">
        <v>783</v>
      </c>
      <c r="H11" t="s">
        <v>786</v>
      </c>
      <c r="I11" t="s">
        <v>32</v>
      </c>
      <c r="J11" t="s">
        <v>157</v>
      </c>
    </row>
    <row r="12" spans="1:10" x14ac:dyDescent="0.3">
      <c r="A12" t="s">
        <v>3</v>
      </c>
      <c r="B12" t="s">
        <v>696</v>
      </c>
      <c r="C12" t="s">
        <v>782</v>
      </c>
      <c r="D12" s="2">
        <v>2.5</v>
      </c>
      <c r="E12" t="s">
        <v>860</v>
      </c>
      <c r="F12" t="s">
        <v>357</v>
      </c>
      <c r="G12" t="s">
        <v>783</v>
      </c>
      <c r="H12" t="s">
        <v>784</v>
      </c>
      <c r="I12" t="s">
        <v>32</v>
      </c>
      <c r="J12" t="s">
        <v>157</v>
      </c>
    </row>
    <row r="13" spans="1:10" x14ac:dyDescent="0.3">
      <c r="A13" t="s">
        <v>3</v>
      </c>
      <c r="B13" t="s">
        <v>693</v>
      </c>
      <c r="C13" t="s">
        <v>779</v>
      </c>
      <c r="D13" s="2">
        <v>0.75</v>
      </c>
      <c r="E13" t="s">
        <v>858</v>
      </c>
      <c r="F13" t="s">
        <v>386</v>
      </c>
      <c r="G13" t="s">
        <v>780</v>
      </c>
      <c r="H13" t="s">
        <v>781</v>
      </c>
      <c r="I13" t="s">
        <v>37</v>
      </c>
      <c r="J13" t="s">
        <v>157</v>
      </c>
    </row>
    <row r="14" spans="1:10" x14ac:dyDescent="0.3">
      <c r="A14" t="s">
        <v>3</v>
      </c>
      <c r="B14" t="s">
        <v>693</v>
      </c>
      <c r="C14" t="s">
        <v>777</v>
      </c>
      <c r="D14" s="2">
        <v>2</v>
      </c>
      <c r="E14" t="s">
        <v>546</v>
      </c>
      <c r="F14" t="s">
        <v>357</v>
      </c>
      <c r="G14" t="s">
        <v>462</v>
      </c>
      <c r="H14" t="s">
        <v>778</v>
      </c>
      <c r="I14" t="s">
        <v>32</v>
      </c>
      <c r="J14" t="s">
        <v>560</v>
      </c>
    </row>
    <row r="15" spans="1:10" x14ac:dyDescent="0.3">
      <c r="A15" t="s">
        <v>3</v>
      </c>
      <c r="B15" t="s">
        <v>682</v>
      </c>
      <c r="C15" t="s">
        <v>775</v>
      </c>
      <c r="D15" s="2">
        <v>2.25</v>
      </c>
      <c r="E15" t="s">
        <v>546</v>
      </c>
      <c r="F15" t="s">
        <v>357</v>
      </c>
      <c r="G15" t="s">
        <v>462</v>
      </c>
      <c r="H15" t="s">
        <v>776</v>
      </c>
      <c r="I15" t="s">
        <v>32</v>
      </c>
      <c r="J15" t="s">
        <v>560</v>
      </c>
    </row>
    <row r="16" spans="1:10" x14ac:dyDescent="0.3">
      <c r="A16" t="s">
        <v>3</v>
      </c>
      <c r="B16" t="s">
        <v>682</v>
      </c>
      <c r="C16" t="s">
        <v>773</v>
      </c>
      <c r="D16" s="2">
        <v>1.5</v>
      </c>
      <c r="E16" t="s">
        <v>546</v>
      </c>
      <c r="F16" t="s">
        <v>357</v>
      </c>
      <c r="G16" t="s">
        <v>462</v>
      </c>
      <c r="H16" t="s">
        <v>774</v>
      </c>
      <c r="I16" t="s">
        <v>32</v>
      </c>
      <c r="J16" t="s">
        <v>560</v>
      </c>
    </row>
    <row r="17" spans="1:10" x14ac:dyDescent="0.3">
      <c r="A17" t="s">
        <v>3</v>
      </c>
      <c r="B17" t="s">
        <v>682</v>
      </c>
      <c r="C17" t="s">
        <v>771</v>
      </c>
      <c r="D17" s="2">
        <v>3.17</v>
      </c>
      <c r="E17" t="s">
        <v>546</v>
      </c>
      <c r="F17" t="s">
        <v>357</v>
      </c>
      <c r="G17" t="s">
        <v>462</v>
      </c>
      <c r="H17" t="s">
        <v>772</v>
      </c>
      <c r="I17" t="s">
        <v>32</v>
      </c>
      <c r="J17" t="s">
        <v>560</v>
      </c>
    </row>
    <row r="18" spans="1:10" x14ac:dyDescent="0.3">
      <c r="A18" t="s">
        <v>3</v>
      </c>
      <c r="B18" t="s">
        <v>667</v>
      </c>
      <c r="C18" t="s">
        <v>677</v>
      </c>
      <c r="D18" s="2">
        <v>1</v>
      </c>
      <c r="E18" t="s">
        <v>359</v>
      </c>
      <c r="F18" t="s">
        <v>360</v>
      </c>
      <c r="G18" t="s">
        <v>104</v>
      </c>
      <c r="H18" t="s">
        <v>770</v>
      </c>
      <c r="I18" t="s">
        <v>27</v>
      </c>
      <c r="J18" t="s">
        <v>559</v>
      </c>
    </row>
    <row r="19" spans="1:10" x14ac:dyDescent="0.3">
      <c r="A19" t="s">
        <v>3</v>
      </c>
      <c r="B19" t="s">
        <v>667</v>
      </c>
      <c r="C19" t="s">
        <v>670</v>
      </c>
      <c r="D19" s="2">
        <v>1</v>
      </c>
      <c r="E19" t="s">
        <v>853</v>
      </c>
      <c r="F19" t="s">
        <v>341</v>
      </c>
      <c r="G19" t="s">
        <v>671</v>
      </c>
      <c r="H19" t="s">
        <v>769</v>
      </c>
      <c r="I19" t="s">
        <v>27</v>
      </c>
      <c r="J19" t="s">
        <v>559</v>
      </c>
    </row>
    <row r="20" spans="1:10" x14ac:dyDescent="0.3">
      <c r="A20" t="s">
        <v>3</v>
      </c>
      <c r="B20" t="s">
        <v>667</v>
      </c>
      <c r="C20" t="s">
        <v>715</v>
      </c>
      <c r="D20" s="2">
        <v>1</v>
      </c>
      <c r="E20" t="s">
        <v>854</v>
      </c>
      <c r="F20" t="s">
        <v>328</v>
      </c>
      <c r="G20" t="s">
        <v>669</v>
      </c>
      <c r="I20" t="s">
        <v>27</v>
      </c>
      <c r="J20" t="s">
        <v>559</v>
      </c>
    </row>
    <row r="21" spans="1:10" x14ac:dyDescent="0.3">
      <c r="A21" t="s">
        <v>3</v>
      </c>
      <c r="B21" t="s">
        <v>579</v>
      </c>
      <c r="C21" t="s">
        <v>767</v>
      </c>
      <c r="D21" s="2">
        <v>2</v>
      </c>
      <c r="E21" t="s">
        <v>655</v>
      </c>
      <c r="F21" t="s">
        <v>656</v>
      </c>
      <c r="G21" t="s">
        <v>618</v>
      </c>
      <c r="H21" t="s">
        <v>768</v>
      </c>
      <c r="I21" t="s">
        <v>37</v>
      </c>
      <c r="J21" t="s">
        <v>157</v>
      </c>
    </row>
    <row r="22" spans="1:10" x14ac:dyDescent="0.3">
      <c r="A22" t="s">
        <v>3</v>
      </c>
      <c r="B22" t="s">
        <v>579</v>
      </c>
      <c r="C22" t="s">
        <v>765</v>
      </c>
      <c r="D22" s="2">
        <v>0.75</v>
      </c>
      <c r="E22" t="s">
        <v>546</v>
      </c>
      <c r="F22" t="s">
        <v>357</v>
      </c>
      <c r="G22" t="s">
        <v>462</v>
      </c>
      <c r="H22" t="s">
        <v>766</v>
      </c>
      <c r="I22" t="s">
        <v>32</v>
      </c>
      <c r="J22" t="s">
        <v>560</v>
      </c>
    </row>
    <row r="23" spans="1:10" x14ac:dyDescent="0.3">
      <c r="A23" t="s">
        <v>3</v>
      </c>
      <c r="B23" t="s">
        <v>579</v>
      </c>
      <c r="C23" t="s">
        <v>763</v>
      </c>
      <c r="D23" s="2">
        <v>1</v>
      </c>
      <c r="E23" t="s">
        <v>546</v>
      </c>
      <c r="F23" t="s">
        <v>357</v>
      </c>
      <c r="G23" t="s">
        <v>462</v>
      </c>
      <c r="H23" t="s">
        <v>764</v>
      </c>
      <c r="I23" t="s">
        <v>32</v>
      </c>
      <c r="J23" t="s">
        <v>560</v>
      </c>
    </row>
    <row r="24" spans="1:10" x14ac:dyDescent="0.3">
      <c r="A24" t="s">
        <v>3</v>
      </c>
      <c r="B24" t="s">
        <v>579</v>
      </c>
      <c r="C24" t="s">
        <v>761</v>
      </c>
      <c r="D24" s="2">
        <v>1</v>
      </c>
      <c r="E24" t="s">
        <v>546</v>
      </c>
      <c r="F24" t="s">
        <v>357</v>
      </c>
      <c r="G24" t="s">
        <v>462</v>
      </c>
      <c r="H24" t="s">
        <v>762</v>
      </c>
      <c r="I24" t="s">
        <v>32</v>
      </c>
      <c r="J24" t="s">
        <v>560</v>
      </c>
    </row>
    <row r="25" spans="1:10" x14ac:dyDescent="0.3">
      <c r="A25" t="s">
        <v>3</v>
      </c>
      <c r="B25" t="s">
        <v>579</v>
      </c>
      <c r="C25" t="s">
        <v>759</v>
      </c>
      <c r="D25" s="2">
        <v>1.33</v>
      </c>
      <c r="E25" t="s">
        <v>359</v>
      </c>
      <c r="F25" t="s">
        <v>360</v>
      </c>
      <c r="G25" t="s">
        <v>104</v>
      </c>
      <c r="H25" t="s">
        <v>760</v>
      </c>
      <c r="I25" t="s">
        <v>27</v>
      </c>
      <c r="J25" t="s">
        <v>559</v>
      </c>
    </row>
    <row r="26" spans="1:10" x14ac:dyDescent="0.3">
      <c r="A26" t="s">
        <v>3</v>
      </c>
      <c r="B26" t="s">
        <v>579</v>
      </c>
      <c r="C26" t="s">
        <v>757</v>
      </c>
      <c r="D26" s="2">
        <v>0.75</v>
      </c>
      <c r="E26" t="s">
        <v>537</v>
      </c>
      <c r="F26" t="s">
        <v>356</v>
      </c>
      <c r="G26" t="s">
        <v>411</v>
      </c>
      <c r="H26" t="s">
        <v>758</v>
      </c>
      <c r="I26" t="s">
        <v>32</v>
      </c>
      <c r="J26" t="s">
        <v>560</v>
      </c>
    </row>
    <row r="27" spans="1:10" x14ac:dyDescent="0.3">
      <c r="A27" t="s">
        <v>3</v>
      </c>
      <c r="B27" t="s">
        <v>579</v>
      </c>
      <c r="C27" t="s">
        <v>755</v>
      </c>
      <c r="D27" s="2">
        <v>1.5</v>
      </c>
      <c r="E27" t="s">
        <v>546</v>
      </c>
      <c r="F27" t="s">
        <v>357</v>
      </c>
      <c r="G27" t="s">
        <v>462</v>
      </c>
      <c r="H27" t="s">
        <v>756</v>
      </c>
      <c r="I27" t="s">
        <v>32</v>
      </c>
      <c r="J27" t="s">
        <v>560</v>
      </c>
    </row>
    <row r="28" spans="1:10" x14ac:dyDescent="0.3">
      <c r="A28" t="s">
        <v>3</v>
      </c>
      <c r="B28" t="s">
        <v>570</v>
      </c>
      <c r="C28" t="s">
        <v>617</v>
      </c>
      <c r="D28" s="2">
        <v>0.5</v>
      </c>
      <c r="E28" t="s">
        <v>655</v>
      </c>
      <c r="F28" t="s">
        <v>656</v>
      </c>
      <c r="G28" t="s">
        <v>618</v>
      </c>
      <c r="H28" t="s">
        <v>619</v>
      </c>
      <c r="I28" t="s">
        <v>37</v>
      </c>
      <c r="J28" t="s">
        <v>157</v>
      </c>
    </row>
    <row r="29" spans="1:10" x14ac:dyDescent="0.3">
      <c r="A29" t="s">
        <v>3</v>
      </c>
      <c r="B29" t="s">
        <v>570</v>
      </c>
      <c r="C29" t="s">
        <v>615</v>
      </c>
      <c r="D29" s="2">
        <v>0.75</v>
      </c>
      <c r="E29" t="s">
        <v>546</v>
      </c>
      <c r="F29" t="s">
        <v>357</v>
      </c>
      <c r="G29" t="s">
        <v>462</v>
      </c>
      <c r="H29" t="s">
        <v>616</v>
      </c>
      <c r="I29" t="s">
        <v>32</v>
      </c>
      <c r="J29" t="s">
        <v>560</v>
      </c>
    </row>
    <row r="30" spans="1:10" x14ac:dyDescent="0.3">
      <c r="A30" t="s">
        <v>3</v>
      </c>
      <c r="B30" t="s">
        <v>570</v>
      </c>
      <c r="C30" t="s">
        <v>571</v>
      </c>
      <c r="D30" s="2">
        <v>1.42</v>
      </c>
      <c r="E30" t="s">
        <v>651</v>
      </c>
      <c r="F30" t="s">
        <v>341</v>
      </c>
      <c r="G30" t="s">
        <v>572</v>
      </c>
      <c r="I30" t="s">
        <v>27</v>
      </c>
      <c r="J30" t="s">
        <v>559</v>
      </c>
    </row>
    <row r="31" spans="1:10" x14ac:dyDescent="0.3">
      <c r="A31" t="s">
        <v>3</v>
      </c>
      <c r="B31" t="s">
        <v>570</v>
      </c>
      <c r="C31" t="s">
        <v>614</v>
      </c>
      <c r="D31" s="2">
        <v>0.75</v>
      </c>
      <c r="E31" t="s">
        <v>546</v>
      </c>
      <c r="F31" t="s">
        <v>357</v>
      </c>
      <c r="G31" t="s">
        <v>462</v>
      </c>
      <c r="H31" t="s">
        <v>611</v>
      </c>
      <c r="I31" t="s">
        <v>32</v>
      </c>
      <c r="J31" t="s">
        <v>560</v>
      </c>
    </row>
    <row r="32" spans="1:10" x14ac:dyDescent="0.3">
      <c r="A32" t="s">
        <v>3</v>
      </c>
      <c r="B32" t="s">
        <v>596</v>
      </c>
      <c r="C32" t="s">
        <v>612</v>
      </c>
      <c r="D32" s="2">
        <v>4</v>
      </c>
      <c r="E32" t="s">
        <v>546</v>
      </c>
      <c r="F32" t="s">
        <v>357</v>
      </c>
      <c r="G32" t="s">
        <v>462</v>
      </c>
      <c r="H32" t="s">
        <v>613</v>
      </c>
      <c r="I32" t="s">
        <v>32</v>
      </c>
      <c r="J32" t="s">
        <v>560</v>
      </c>
    </row>
    <row r="33" spans="1:10" x14ac:dyDescent="0.3">
      <c r="A33" t="s">
        <v>3</v>
      </c>
      <c r="B33" t="s">
        <v>596</v>
      </c>
      <c r="C33" t="s">
        <v>610</v>
      </c>
      <c r="D33" s="2">
        <v>2.75</v>
      </c>
      <c r="E33" t="s">
        <v>546</v>
      </c>
      <c r="F33" t="s">
        <v>357</v>
      </c>
      <c r="G33" t="s">
        <v>462</v>
      </c>
      <c r="H33" t="s">
        <v>611</v>
      </c>
      <c r="I33" t="s">
        <v>32</v>
      </c>
      <c r="J33" t="s">
        <v>560</v>
      </c>
    </row>
    <row r="34" spans="1:10" x14ac:dyDescent="0.3">
      <c r="A34" t="s">
        <v>3</v>
      </c>
      <c r="B34" t="s">
        <v>568</v>
      </c>
      <c r="C34" t="s">
        <v>608</v>
      </c>
      <c r="D34" s="2">
        <v>3</v>
      </c>
      <c r="E34" t="s">
        <v>359</v>
      </c>
      <c r="F34" t="s">
        <v>360</v>
      </c>
      <c r="G34" t="s">
        <v>104</v>
      </c>
      <c r="H34" t="s">
        <v>609</v>
      </c>
      <c r="I34" t="s">
        <v>27</v>
      </c>
      <c r="J34" t="s">
        <v>559</v>
      </c>
    </row>
    <row r="35" spans="1:10" x14ac:dyDescent="0.3">
      <c r="A35" t="s">
        <v>3</v>
      </c>
      <c r="B35" t="s">
        <v>565</v>
      </c>
      <c r="C35" t="s">
        <v>607</v>
      </c>
      <c r="D35" s="2">
        <v>2.5</v>
      </c>
      <c r="E35" t="s">
        <v>546</v>
      </c>
      <c r="F35" t="s">
        <v>357</v>
      </c>
      <c r="G35" t="s">
        <v>462</v>
      </c>
      <c r="H35" t="s">
        <v>606</v>
      </c>
      <c r="I35" t="s">
        <v>32</v>
      </c>
      <c r="J35" t="s">
        <v>560</v>
      </c>
    </row>
    <row r="36" spans="1:10" x14ac:dyDescent="0.3">
      <c r="A36" t="s">
        <v>3</v>
      </c>
      <c r="B36" t="s">
        <v>565</v>
      </c>
      <c r="C36" t="s">
        <v>605</v>
      </c>
      <c r="D36" s="2">
        <v>4</v>
      </c>
      <c r="E36" t="s">
        <v>546</v>
      </c>
      <c r="F36" t="s">
        <v>357</v>
      </c>
      <c r="G36" t="s">
        <v>462</v>
      </c>
      <c r="H36" t="s">
        <v>606</v>
      </c>
      <c r="I36" t="s">
        <v>32</v>
      </c>
      <c r="J36" t="s">
        <v>560</v>
      </c>
    </row>
    <row r="37" spans="1:10" x14ac:dyDescent="0.3">
      <c r="A37" t="s">
        <v>3</v>
      </c>
      <c r="B37" t="s">
        <v>565</v>
      </c>
      <c r="C37" t="s">
        <v>566</v>
      </c>
      <c r="D37" s="2">
        <v>2.2200000000000002</v>
      </c>
      <c r="E37" t="s">
        <v>359</v>
      </c>
      <c r="F37" t="s">
        <v>360</v>
      </c>
      <c r="G37" t="s">
        <v>104</v>
      </c>
      <c r="H37" t="s">
        <v>604</v>
      </c>
      <c r="I37" t="s">
        <v>27</v>
      </c>
      <c r="J37" t="s">
        <v>559</v>
      </c>
    </row>
    <row r="38" spans="1:10" x14ac:dyDescent="0.3">
      <c r="A38" s="13" t="s">
        <v>321</v>
      </c>
      <c r="B38" s="7"/>
      <c r="C38" s="7"/>
      <c r="D38" s="14"/>
      <c r="E38" s="7"/>
      <c r="F38" s="7"/>
      <c r="G38" s="7"/>
      <c r="H38" s="7"/>
      <c r="I38" s="7"/>
      <c r="J38" s="7"/>
    </row>
    <row r="39" spans="1:10" x14ac:dyDescent="0.3">
      <c r="A39" t="s">
        <v>3</v>
      </c>
      <c r="B39" t="s">
        <v>407</v>
      </c>
      <c r="C39" t="s">
        <v>408</v>
      </c>
      <c r="D39" s="2">
        <v>1.83</v>
      </c>
      <c r="E39" t="s">
        <v>538</v>
      </c>
      <c r="F39" t="s">
        <v>341</v>
      </c>
      <c r="G39" t="s">
        <v>409</v>
      </c>
      <c r="H39" t="s">
        <v>484</v>
      </c>
      <c r="I39" t="s">
        <v>27</v>
      </c>
      <c r="J39" t="s">
        <v>559</v>
      </c>
    </row>
    <row r="40" spans="1:10" x14ac:dyDescent="0.3">
      <c r="A40" t="s">
        <v>3</v>
      </c>
      <c r="B40" t="s">
        <v>402</v>
      </c>
      <c r="C40" t="s">
        <v>482</v>
      </c>
      <c r="D40" s="2">
        <v>1.5</v>
      </c>
      <c r="E40" t="s">
        <v>546</v>
      </c>
      <c r="F40" t="s">
        <v>357</v>
      </c>
      <c r="G40" t="s">
        <v>462</v>
      </c>
      <c r="H40" t="s">
        <v>483</v>
      </c>
      <c r="I40" t="s">
        <v>32</v>
      </c>
      <c r="J40" t="s">
        <v>560</v>
      </c>
    </row>
    <row r="41" spans="1:10" x14ac:dyDescent="0.3">
      <c r="A41" t="s">
        <v>3</v>
      </c>
      <c r="B41" t="s">
        <v>402</v>
      </c>
      <c r="C41" t="s">
        <v>481</v>
      </c>
      <c r="D41" s="2">
        <v>2</v>
      </c>
      <c r="E41" t="s">
        <v>546</v>
      </c>
      <c r="F41" t="s">
        <v>357</v>
      </c>
      <c r="G41" t="s">
        <v>462</v>
      </c>
      <c r="H41" t="s">
        <v>603</v>
      </c>
      <c r="I41" t="s">
        <v>32</v>
      </c>
      <c r="J41" t="s">
        <v>560</v>
      </c>
    </row>
    <row r="42" spans="1:10" x14ac:dyDescent="0.3">
      <c r="A42" t="s">
        <v>3</v>
      </c>
      <c r="B42" t="s">
        <v>402</v>
      </c>
      <c r="C42" t="s">
        <v>479</v>
      </c>
      <c r="D42" s="2">
        <v>0.75</v>
      </c>
      <c r="E42" t="s">
        <v>546</v>
      </c>
      <c r="F42" t="s">
        <v>357</v>
      </c>
      <c r="G42" t="s">
        <v>462</v>
      </c>
      <c r="H42" t="s">
        <v>480</v>
      </c>
      <c r="I42" t="s">
        <v>32</v>
      </c>
      <c r="J42" t="s">
        <v>560</v>
      </c>
    </row>
    <row r="43" spans="1:10" x14ac:dyDescent="0.3">
      <c r="A43" t="s">
        <v>3</v>
      </c>
      <c r="B43" t="s">
        <v>395</v>
      </c>
      <c r="C43" t="s">
        <v>754</v>
      </c>
      <c r="D43" s="2">
        <v>2.67</v>
      </c>
      <c r="E43" t="s">
        <v>546</v>
      </c>
      <c r="F43" t="s">
        <v>357</v>
      </c>
      <c r="G43" t="s">
        <v>462</v>
      </c>
      <c r="H43" t="s">
        <v>478</v>
      </c>
      <c r="I43" t="s">
        <v>32</v>
      </c>
      <c r="J43" t="s">
        <v>560</v>
      </c>
    </row>
    <row r="44" spans="1:10" x14ac:dyDescent="0.3">
      <c r="A44" t="s">
        <v>3</v>
      </c>
      <c r="B44" t="s">
        <v>395</v>
      </c>
      <c r="C44" t="s">
        <v>476</v>
      </c>
      <c r="D44" s="2">
        <v>0.5</v>
      </c>
      <c r="E44" t="s">
        <v>537</v>
      </c>
      <c r="F44" t="s">
        <v>356</v>
      </c>
      <c r="G44" t="s">
        <v>411</v>
      </c>
      <c r="H44" t="s">
        <v>477</v>
      </c>
      <c r="I44" t="s">
        <v>32</v>
      </c>
      <c r="J44" t="s">
        <v>560</v>
      </c>
    </row>
    <row r="45" spans="1:10" x14ac:dyDescent="0.3">
      <c r="A45" t="s">
        <v>3</v>
      </c>
      <c r="B45" t="s">
        <v>395</v>
      </c>
      <c r="C45" t="s">
        <v>474</v>
      </c>
      <c r="D45" s="2">
        <v>0.25</v>
      </c>
      <c r="E45" t="s">
        <v>547</v>
      </c>
      <c r="F45" t="s">
        <v>356</v>
      </c>
      <c r="G45" t="s">
        <v>449</v>
      </c>
      <c r="H45" t="s">
        <v>475</v>
      </c>
      <c r="I45" t="s">
        <v>32</v>
      </c>
      <c r="J45" t="s">
        <v>560</v>
      </c>
    </row>
    <row r="46" spans="1:10" x14ac:dyDescent="0.3">
      <c r="A46" t="s">
        <v>3</v>
      </c>
      <c r="B46" t="s">
        <v>395</v>
      </c>
      <c r="C46" t="s">
        <v>472</v>
      </c>
      <c r="D46" s="2">
        <v>0.33</v>
      </c>
      <c r="E46" t="s">
        <v>537</v>
      </c>
      <c r="F46" t="s">
        <v>356</v>
      </c>
      <c r="G46" t="s">
        <v>411</v>
      </c>
      <c r="H46" t="s">
        <v>473</v>
      </c>
      <c r="I46" t="s">
        <v>32</v>
      </c>
      <c r="J46" t="s">
        <v>560</v>
      </c>
    </row>
    <row r="47" spans="1:10" x14ac:dyDescent="0.3">
      <c r="A47" t="s">
        <v>3</v>
      </c>
      <c r="B47" t="s">
        <v>395</v>
      </c>
      <c r="C47" t="s">
        <v>470</v>
      </c>
      <c r="D47" s="2">
        <v>0.67</v>
      </c>
      <c r="E47" t="s">
        <v>546</v>
      </c>
      <c r="F47" t="s">
        <v>357</v>
      </c>
      <c r="G47" t="s">
        <v>462</v>
      </c>
      <c r="H47" t="s">
        <v>471</v>
      </c>
      <c r="I47" t="s">
        <v>32</v>
      </c>
      <c r="J47" t="s">
        <v>560</v>
      </c>
    </row>
    <row r="48" spans="1:10" x14ac:dyDescent="0.3">
      <c r="A48" t="s">
        <v>3</v>
      </c>
      <c r="B48" t="s">
        <v>395</v>
      </c>
      <c r="C48" t="s">
        <v>400</v>
      </c>
      <c r="D48" s="2">
        <v>0.33</v>
      </c>
      <c r="E48" t="s">
        <v>359</v>
      </c>
      <c r="F48" t="s">
        <v>360</v>
      </c>
      <c r="G48" t="s">
        <v>104</v>
      </c>
      <c r="H48" t="s">
        <v>469</v>
      </c>
      <c r="I48" t="s">
        <v>27</v>
      </c>
      <c r="J48" t="s">
        <v>559</v>
      </c>
    </row>
    <row r="49" spans="1:10" x14ac:dyDescent="0.3">
      <c r="A49" t="s">
        <v>3</v>
      </c>
      <c r="B49" t="s">
        <v>395</v>
      </c>
      <c r="C49" t="s">
        <v>467</v>
      </c>
      <c r="D49" s="2">
        <v>1.75</v>
      </c>
      <c r="E49" t="s">
        <v>546</v>
      </c>
      <c r="F49" t="s">
        <v>357</v>
      </c>
      <c r="G49" t="s">
        <v>462</v>
      </c>
      <c r="H49" t="s">
        <v>468</v>
      </c>
      <c r="I49" t="s">
        <v>32</v>
      </c>
      <c r="J49" t="s">
        <v>560</v>
      </c>
    </row>
    <row r="50" spans="1:10" x14ac:dyDescent="0.3">
      <c r="A50" t="s">
        <v>3</v>
      </c>
      <c r="B50" t="s">
        <v>395</v>
      </c>
      <c r="C50" t="s">
        <v>465</v>
      </c>
      <c r="D50" s="2">
        <v>0.5</v>
      </c>
      <c r="E50" t="s">
        <v>537</v>
      </c>
      <c r="F50" t="s">
        <v>356</v>
      </c>
      <c r="G50" t="s">
        <v>411</v>
      </c>
      <c r="H50" t="s">
        <v>466</v>
      </c>
      <c r="I50" t="s">
        <v>32</v>
      </c>
      <c r="J50" t="s">
        <v>560</v>
      </c>
    </row>
    <row r="51" spans="1:10" x14ac:dyDescent="0.3">
      <c r="A51" t="s">
        <v>3</v>
      </c>
      <c r="B51" t="s">
        <v>395</v>
      </c>
      <c r="C51" t="s">
        <v>463</v>
      </c>
      <c r="D51" s="2">
        <v>0.5</v>
      </c>
      <c r="E51" t="s">
        <v>547</v>
      </c>
      <c r="F51" t="s">
        <v>356</v>
      </c>
      <c r="G51" t="s">
        <v>449</v>
      </c>
      <c r="H51" t="s">
        <v>464</v>
      </c>
      <c r="I51" t="s">
        <v>32</v>
      </c>
      <c r="J51" t="s">
        <v>560</v>
      </c>
    </row>
    <row r="52" spans="1:10" x14ac:dyDescent="0.3">
      <c r="A52" t="s">
        <v>3</v>
      </c>
      <c r="B52" t="s">
        <v>395</v>
      </c>
      <c r="C52" t="s">
        <v>461</v>
      </c>
      <c r="D52" s="2">
        <v>1.25</v>
      </c>
      <c r="E52" t="s">
        <v>546</v>
      </c>
      <c r="F52" t="s">
        <v>357</v>
      </c>
      <c r="G52" t="s">
        <v>462</v>
      </c>
      <c r="H52" t="s">
        <v>602</v>
      </c>
      <c r="I52" t="s">
        <v>32</v>
      </c>
      <c r="J52" t="s">
        <v>560</v>
      </c>
    </row>
    <row r="53" spans="1:10" x14ac:dyDescent="0.3">
      <c r="A53" t="s">
        <v>3</v>
      </c>
      <c r="B53" t="s">
        <v>395</v>
      </c>
      <c r="C53" t="s">
        <v>460</v>
      </c>
      <c r="D53" s="2">
        <v>1.5</v>
      </c>
      <c r="E53" t="s">
        <v>537</v>
      </c>
      <c r="F53" t="s">
        <v>356</v>
      </c>
      <c r="G53" t="s">
        <v>411</v>
      </c>
      <c r="H53" t="s">
        <v>601</v>
      </c>
      <c r="I53" t="s">
        <v>32</v>
      </c>
      <c r="J53" t="s">
        <v>560</v>
      </c>
    </row>
    <row r="54" spans="1:10" x14ac:dyDescent="0.3">
      <c r="A54" t="s">
        <v>3</v>
      </c>
      <c r="B54" t="s">
        <v>395</v>
      </c>
      <c r="C54" t="s">
        <v>458</v>
      </c>
      <c r="D54" s="2">
        <v>1.5</v>
      </c>
      <c r="E54" t="s">
        <v>547</v>
      </c>
      <c r="F54" t="s">
        <v>356</v>
      </c>
      <c r="G54" t="s">
        <v>449</v>
      </c>
      <c r="H54" t="s">
        <v>459</v>
      </c>
      <c r="I54" t="s">
        <v>32</v>
      </c>
      <c r="J54" t="s">
        <v>560</v>
      </c>
    </row>
    <row r="55" spans="1:10" x14ac:dyDescent="0.3">
      <c r="A55" t="s">
        <v>3</v>
      </c>
      <c r="B55" t="s">
        <v>388</v>
      </c>
      <c r="C55" t="s">
        <v>456</v>
      </c>
      <c r="D55" s="2">
        <v>1.5</v>
      </c>
      <c r="E55" t="s">
        <v>548</v>
      </c>
      <c r="F55" t="s">
        <v>357</v>
      </c>
      <c r="G55" t="s">
        <v>446</v>
      </c>
      <c r="H55" t="s">
        <v>457</v>
      </c>
      <c r="I55" t="s">
        <v>32</v>
      </c>
      <c r="J55" t="s">
        <v>560</v>
      </c>
    </row>
    <row r="56" spans="1:10" x14ac:dyDescent="0.3">
      <c r="A56" t="s">
        <v>3</v>
      </c>
      <c r="B56" t="s">
        <v>388</v>
      </c>
      <c r="C56" t="s">
        <v>454</v>
      </c>
      <c r="D56" s="2">
        <v>1.5</v>
      </c>
      <c r="E56" t="s">
        <v>537</v>
      </c>
      <c r="F56" t="s">
        <v>356</v>
      </c>
      <c r="G56" t="s">
        <v>411</v>
      </c>
      <c r="H56" t="s">
        <v>455</v>
      </c>
      <c r="I56" t="s">
        <v>32</v>
      </c>
      <c r="J56" t="s">
        <v>560</v>
      </c>
    </row>
    <row r="57" spans="1:10" x14ac:dyDescent="0.3">
      <c r="A57" t="s">
        <v>3</v>
      </c>
      <c r="B57" t="s">
        <v>388</v>
      </c>
      <c r="C57" t="s">
        <v>452</v>
      </c>
      <c r="D57" s="2">
        <v>1</v>
      </c>
      <c r="E57" t="s">
        <v>547</v>
      </c>
      <c r="F57" t="s">
        <v>356</v>
      </c>
      <c r="G57" t="s">
        <v>449</v>
      </c>
      <c r="H57" t="s">
        <v>453</v>
      </c>
      <c r="I57" t="s">
        <v>32</v>
      </c>
      <c r="J57" t="s">
        <v>560</v>
      </c>
    </row>
    <row r="58" spans="1:10" x14ac:dyDescent="0.3">
      <c r="A58" t="s">
        <v>3</v>
      </c>
      <c r="B58" t="s">
        <v>388</v>
      </c>
      <c r="C58" t="s">
        <v>451</v>
      </c>
      <c r="D58" s="2">
        <v>1.25</v>
      </c>
      <c r="E58" t="s">
        <v>542</v>
      </c>
      <c r="F58" t="s">
        <v>341</v>
      </c>
      <c r="G58" t="s">
        <v>392</v>
      </c>
      <c r="I58" t="s">
        <v>27</v>
      </c>
      <c r="J58" t="s">
        <v>559</v>
      </c>
    </row>
    <row r="59" spans="1:10" s="7" customFormat="1" x14ac:dyDescent="0.3">
      <c r="A59" t="s">
        <v>3</v>
      </c>
      <c r="B59" t="s">
        <v>388</v>
      </c>
      <c r="C59" t="s">
        <v>389</v>
      </c>
      <c r="D59" s="2">
        <v>1</v>
      </c>
      <c r="E59" t="s">
        <v>543</v>
      </c>
      <c r="F59" t="s">
        <v>328</v>
      </c>
      <c r="G59" t="s">
        <v>390</v>
      </c>
      <c r="H59"/>
      <c r="I59" t="s">
        <v>27</v>
      </c>
      <c r="J59" t="s">
        <v>559</v>
      </c>
    </row>
    <row r="60" spans="1:10" x14ac:dyDescent="0.3">
      <c r="A60" t="s">
        <v>3</v>
      </c>
      <c r="B60" t="s">
        <v>418</v>
      </c>
      <c r="C60" t="s">
        <v>448</v>
      </c>
      <c r="D60" s="2">
        <v>1.75</v>
      </c>
      <c r="E60" t="s">
        <v>547</v>
      </c>
      <c r="F60" t="s">
        <v>356</v>
      </c>
      <c r="G60" t="s">
        <v>449</v>
      </c>
      <c r="H60" t="s">
        <v>450</v>
      </c>
      <c r="I60" t="s">
        <v>32</v>
      </c>
      <c r="J60" t="s">
        <v>560</v>
      </c>
    </row>
    <row r="61" spans="1:10" x14ac:dyDescent="0.3">
      <c r="A61" t="s">
        <v>3</v>
      </c>
      <c r="B61" t="s">
        <v>418</v>
      </c>
      <c r="C61" t="s">
        <v>445</v>
      </c>
      <c r="D61" s="2">
        <v>1.75</v>
      </c>
      <c r="E61" t="s">
        <v>548</v>
      </c>
      <c r="F61" t="s">
        <v>357</v>
      </c>
      <c r="G61" t="s">
        <v>446</v>
      </c>
      <c r="H61" t="s">
        <v>447</v>
      </c>
      <c r="I61" t="s">
        <v>32</v>
      </c>
      <c r="J61" t="s">
        <v>560</v>
      </c>
    </row>
    <row r="62" spans="1:10" x14ac:dyDescent="0.3">
      <c r="A62" t="s">
        <v>3</v>
      </c>
      <c r="B62" t="s">
        <v>130</v>
      </c>
      <c r="C62" t="s">
        <v>443</v>
      </c>
      <c r="D62" s="2">
        <v>1.5</v>
      </c>
      <c r="E62" t="s">
        <v>355</v>
      </c>
      <c r="F62" t="s">
        <v>343</v>
      </c>
      <c r="G62" t="s">
        <v>415</v>
      </c>
      <c r="H62" t="s">
        <v>444</v>
      </c>
      <c r="I62" t="s">
        <v>37</v>
      </c>
      <c r="J62" t="s">
        <v>560</v>
      </c>
    </row>
    <row r="63" spans="1:10" x14ac:dyDescent="0.3">
      <c r="A63" t="s">
        <v>3</v>
      </c>
      <c r="B63" t="s">
        <v>130</v>
      </c>
      <c r="C63" t="s">
        <v>248</v>
      </c>
      <c r="D63" s="2">
        <v>0.5</v>
      </c>
      <c r="E63" t="s">
        <v>359</v>
      </c>
      <c r="F63" t="s">
        <v>360</v>
      </c>
      <c r="G63" t="s">
        <v>104</v>
      </c>
      <c r="H63" t="s">
        <v>249</v>
      </c>
      <c r="I63" t="s">
        <v>27</v>
      </c>
      <c r="J63" t="s">
        <v>559</v>
      </c>
    </row>
    <row r="64" spans="1:10" x14ac:dyDescent="0.3">
      <c r="A64" t="s">
        <v>3</v>
      </c>
      <c r="B64" t="s">
        <v>113</v>
      </c>
      <c r="C64" t="s">
        <v>247</v>
      </c>
      <c r="D64" s="2">
        <v>3.25</v>
      </c>
      <c r="E64" t="s">
        <v>379</v>
      </c>
      <c r="F64" t="s">
        <v>357</v>
      </c>
      <c r="G64" t="s">
        <v>242</v>
      </c>
      <c r="I64" t="s">
        <v>32</v>
      </c>
      <c r="J64" t="s">
        <v>560</v>
      </c>
    </row>
    <row r="65" spans="1:10" x14ac:dyDescent="0.3">
      <c r="A65" t="s">
        <v>3</v>
      </c>
      <c r="B65" t="s">
        <v>113</v>
      </c>
      <c r="C65" t="s">
        <v>246</v>
      </c>
      <c r="D65" s="2">
        <v>3</v>
      </c>
      <c r="E65" t="s">
        <v>379</v>
      </c>
      <c r="F65" t="s">
        <v>357</v>
      </c>
      <c r="G65" t="s">
        <v>242</v>
      </c>
      <c r="I65" t="s">
        <v>32</v>
      </c>
      <c r="J65" t="s">
        <v>560</v>
      </c>
    </row>
    <row r="66" spans="1:10" x14ac:dyDescent="0.3">
      <c r="A66" t="s">
        <v>3</v>
      </c>
      <c r="B66" t="s">
        <v>113</v>
      </c>
      <c r="C66" t="s">
        <v>244</v>
      </c>
      <c r="D66" s="2">
        <v>1.5</v>
      </c>
      <c r="E66" t="s">
        <v>362</v>
      </c>
      <c r="F66" t="s">
        <v>341</v>
      </c>
      <c r="G66" t="s">
        <v>120</v>
      </c>
      <c r="H66" t="s">
        <v>245</v>
      </c>
      <c r="I66" t="s">
        <v>27</v>
      </c>
      <c r="J66" t="s">
        <v>559</v>
      </c>
    </row>
    <row r="67" spans="1:10" x14ac:dyDescent="0.3">
      <c r="A67" t="s">
        <v>3</v>
      </c>
      <c r="B67" t="s">
        <v>113</v>
      </c>
      <c r="C67" t="s">
        <v>243</v>
      </c>
      <c r="D67" s="2">
        <v>3</v>
      </c>
      <c r="E67" t="s">
        <v>335</v>
      </c>
      <c r="F67" t="s">
        <v>336</v>
      </c>
      <c r="G67" t="s">
        <v>57</v>
      </c>
      <c r="I67" t="s">
        <v>32</v>
      </c>
      <c r="J67" t="s">
        <v>560</v>
      </c>
    </row>
    <row r="68" spans="1:10" x14ac:dyDescent="0.3">
      <c r="A68" t="s">
        <v>3</v>
      </c>
      <c r="B68" t="s">
        <v>113</v>
      </c>
      <c r="C68" t="s">
        <v>241</v>
      </c>
      <c r="D68" s="2">
        <v>0.5</v>
      </c>
      <c r="E68" t="s">
        <v>379</v>
      </c>
      <c r="F68" t="s">
        <v>357</v>
      </c>
      <c r="G68" t="s">
        <v>242</v>
      </c>
      <c r="I68" t="s">
        <v>32</v>
      </c>
      <c r="J68" t="s">
        <v>560</v>
      </c>
    </row>
    <row r="69" spans="1:10" x14ac:dyDescent="0.3">
      <c r="A69" t="s">
        <v>3</v>
      </c>
      <c r="B69" t="s">
        <v>102</v>
      </c>
      <c r="C69" t="s">
        <v>240</v>
      </c>
      <c r="D69" s="2">
        <v>1</v>
      </c>
      <c r="E69" t="s">
        <v>335</v>
      </c>
      <c r="F69" t="s">
        <v>336</v>
      </c>
      <c r="G69" t="s">
        <v>57</v>
      </c>
      <c r="I69" t="s">
        <v>32</v>
      </c>
      <c r="J69" t="s">
        <v>560</v>
      </c>
    </row>
    <row r="70" spans="1:10" x14ac:dyDescent="0.3">
      <c r="A70" t="s">
        <v>3</v>
      </c>
      <c r="B70" t="s">
        <v>102</v>
      </c>
      <c r="C70" t="s">
        <v>238</v>
      </c>
      <c r="D70" s="2">
        <v>1.25</v>
      </c>
      <c r="E70" t="s">
        <v>359</v>
      </c>
      <c r="F70" t="s">
        <v>360</v>
      </c>
      <c r="G70" t="s">
        <v>104</v>
      </c>
      <c r="H70" t="s">
        <v>239</v>
      </c>
      <c r="I70" t="s">
        <v>27</v>
      </c>
      <c r="J70" t="s">
        <v>559</v>
      </c>
    </row>
    <row r="71" spans="1:10" x14ac:dyDescent="0.3">
      <c r="A71" t="s">
        <v>3</v>
      </c>
      <c r="B71" t="s">
        <v>95</v>
      </c>
      <c r="C71" t="s">
        <v>236</v>
      </c>
      <c r="D71" s="2">
        <v>1</v>
      </c>
      <c r="E71" t="s">
        <v>329</v>
      </c>
      <c r="F71" t="s">
        <v>330</v>
      </c>
      <c r="G71" t="s">
        <v>31</v>
      </c>
      <c r="H71" t="s">
        <v>237</v>
      </c>
      <c r="I71" t="s">
        <v>32</v>
      </c>
      <c r="J71" t="s">
        <v>559</v>
      </c>
    </row>
    <row r="72" spans="1:10" x14ac:dyDescent="0.3">
      <c r="A72" t="s">
        <v>3</v>
      </c>
      <c r="B72" t="s">
        <v>95</v>
      </c>
      <c r="C72" t="s">
        <v>234</v>
      </c>
      <c r="D72" s="2">
        <v>0.5</v>
      </c>
      <c r="E72" t="s">
        <v>368</v>
      </c>
      <c r="F72" t="s">
        <v>366</v>
      </c>
      <c r="G72" t="s">
        <v>148</v>
      </c>
      <c r="H72" t="s">
        <v>235</v>
      </c>
      <c r="I72" t="s">
        <v>55</v>
      </c>
      <c r="J72" t="s">
        <v>138</v>
      </c>
    </row>
    <row r="73" spans="1:10" x14ac:dyDescent="0.3">
      <c r="A73" t="s">
        <v>3</v>
      </c>
      <c r="B73" t="s">
        <v>95</v>
      </c>
      <c r="C73" t="s">
        <v>232</v>
      </c>
      <c r="D73" s="2">
        <v>4</v>
      </c>
      <c r="E73" t="s">
        <v>331</v>
      </c>
      <c r="F73" t="s">
        <v>332</v>
      </c>
      <c r="G73" t="s">
        <v>39</v>
      </c>
      <c r="H73" t="s">
        <v>233</v>
      </c>
      <c r="I73" t="s">
        <v>32</v>
      </c>
      <c r="J73" t="s">
        <v>28</v>
      </c>
    </row>
    <row r="74" spans="1:10" x14ac:dyDescent="0.3">
      <c r="A74" t="s">
        <v>3</v>
      </c>
      <c r="B74" t="s">
        <v>82</v>
      </c>
      <c r="C74" t="s">
        <v>231</v>
      </c>
      <c r="D74" s="2">
        <v>0.25</v>
      </c>
      <c r="E74" t="s">
        <v>347</v>
      </c>
      <c r="F74" t="s">
        <v>334</v>
      </c>
      <c r="G74" t="s">
        <v>86</v>
      </c>
      <c r="I74" t="s">
        <v>37</v>
      </c>
      <c r="J74" t="s">
        <v>28</v>
      </c>
    </row>
    <row r="75" spans="1:10" x14ac:dyDescent="0.3">
      <c r="A75" t="s">
        <v>3</v>
      </c>
      <c r="B75" t="s">
        <v>82</v>
      </c>
      <c r="C75" t="s">
        <v>178</v>
      </c>
      <c r="D75" s="2">
        <v>2</v>
      </c>
      <c r="E75" t="s">
        <v>361</v>
      </c>
      <c r="F75" t="s">
        <v>341</v>
      </c>
      <c r="G75" t="s">
        <v>115</v>
      </c>
      <c r="H75" t="s">
        <v>230</v>
      </c>
      <c r="I75" t="s">
        <v>27</v>
      </c>
      <c r="J75" t="s">
        <v>559</v>
      </c>
    </row>
    <row r="76" spans="1:10" x14ac:dyDescent="0.3">
      <c r="A76" s="13" t="s">
        <v>320</v>
      </c>
      <c r="B76" s="7"/>
      <c r="C76" s="7"/>
      <c r="D76" s="14"/>
      <c r="E76" s="7"/>
      <c r="F76" s="7"/>
      <c r="G76" s="7"/>
      <c r="H76" s="7"/>
      <c r="I76" s="7"/>
      <c r="J76" s="7"/>
    </row>
    <row r="77" spans="1:10" x14ac:dyDescent="0.3">
      <c r="A77" t="s">
        <v>3</v>
      </c>
      <c r="B77" t="s">
        <v>82</v>
      </c>
      <c r="C77" t="s">
        <v>83</v>
      </c>
      <c r="D77" s="2">
        <v>1</v>
      </c>
      <c r="E77" t="s">
        <v>358</v>
      </c>
      <c r="F77" t="s">
        <v>328</v>
      </c>
      <c r="G77" t="s">
        <v>84</v>
      </c>
      <c r="I77" t="s">
        <v>27</v>
      </c>
      <c r="J77" t="s">
        <v>559</v>
      </c>
    </row>
    <row r="78" spans="1:10" x14ac:dyDescent="0.3">
      <c r="A78" t="s">
        <v>3</v>
      </c>
      <c r="B78" t="s">
        <v>173</v>
      </c>
      <c r="C78" t="s">
        <v>228</v>
      </c>
      <c r="D78" s="2">
        <v>4</v>
      </c>
      <c r="E78" t="s">
        <v>331</v>
      </c>
      <c r="F78" t="s">
        <v>332</v>
      </c>
      <c r="G78" t="s">
        <v>39</v>
      </c>
      <c r="H78" t="s">
        <v>229</v>
      </c>
      <c r="I78" t="s">
        <v>32</v>
      </c>
      <c r="J78" t="s">
        <v>28</v>
      </c>
    </row>
    <row r="79" spans="1:10" x14ac:dyDescent="0.3">
      <c r="A79" t="s">
        <v>3</v>
      </c>
      <c r="B79" t="s">
        <v>75</v>
      </c>
      <c r="C79" t="s">
        <v>76</v>
      </c>
      <c r="D79" s="2">
        <v>1.5</v>
      </c>
      <c r="E79" t="s">
        <v>353</v>
      </c>
      <c r="F79" t="s">
        <v>341</v>
      </c>
      <c r="G79" t="s">
        <v>77</v>
      </c>
      <c r="I79" t="s">
        <v>27</v>
      </c>
      <c r="J79" t="s">
        <v>559</v>
      </c>
    </row>
    <row r="80" spans="1:10" x14ac:dyDescent="0.3">
      <c r="A80" t="s">
        <v>3</v>
      </c>
      <c r="B80" t="s">
        <v>70</v>
      </c>
      <c r="C80" t="s">
        <v>226</v>
      </c>
      <c r="D80" s="2">
        <v>2.5</v>
      </c>
      <c r="E80" t="s">
        <v>368</v>
      </c>
      <c r="F80" t="s">
        <v>366</v>
      </c>
      <c r="G80" t="s">
        <v>148</v>
      </c>
      <c r="H80" t="s">
        <v>227</v>
      </c>
      <c r="I80" t="s">
        <v>55</v>
      </c>
      <c r="J80" t="s">
        <v>138</v>
      </c>
    </row>
    <row r="81" spans="1:10" x14ac:dyDescent="0.3">
      <c r="A81" t="s">
        <v>3</v>
      </c>
      <c r="B81" t="s">
        <v>70</v>
      </c>
      <c r="C81" t="s">
        <v>224</v>
      </c>
      <c r="D81" s="2">
        <v>2.25</v>
      </c>
      <c r="E81" t="s">
        <v>329</v>
      </c>
      <c r="F81" t="s">
        <v>330</v>
      </c>
      <c r="G81" t="s">
        <v>31</v>
      </c>
      <c r="H81" t="s">
        <v>225</v>
      </c>
      <c r="I81" t="s">
        <v>32</v>
      </c>
      <c r="J81" t="s">
        <v>559</v>
      </c>
    </row>
    <row r="82" spans="1:10" x14ac:dyDescent="0.3">
      <c r="A82" t="s">
        <v>3</v>
      </c>
      <c r="B82" t="s">
        <v>70</v>
      </c>
      <c r="C82" t="s">
        <v>222</v>
      </c>
      <c r="D82" s="2">
        <v>0.5</v>
      </c>
      <c r="E82" t="s">
        <v>346</v>
      </c>
      <c r="F82" t="s">
        <v>334</v>
      </c>
      <c r="G82" t="s">
        <v>72</v>
      </c>
      <c r="H82" t="s">
        <v>223</v>
      </c>
      <c r="I82" t="s">
        <v>37</v>
      </c>
      <c r="J82" t="s">
        <v>28</v>
      </c>
    </row>
    <row r="83" spans="1:10" x14ac:dyDescent="0.3">
      <c r="A83" t="s">
        <v>3</v>
      </c>
      <c r="B83" t="s">
        <v>70</v>
      </c>
      <c r="C83" t="s">
        <v>221</v>
      </c>
      <c r="D83" s="2">
        <v>1</v>
      </c>
      <c r="E83" t="s">
        <v>338</v>
      </c>
      <c r="F83" t="s">
        <v>330</v>
      </c>
      <c r="G83" t="s">
        <v>66</v>
      </c>
      <c r="I83" t="s">
        <v>32</v>
      </c>
      <c r="J83" t="s">
        <v>559</v>
      </c>
    </row>
    <row r="84" spans="1:10" x14ac:dyDescent="0.3">
      <c r="A84" t="s">
        <v>3</v>
      </c>
      <c r="B84" t="s">
        <v>59</v>
      </c>
      <c r="C84" t="s">
        <v>62</v>
      </c>
      <c r="D84" s="2">
        <v>1.5</v>
      </c>
      <c r="E84" t="s">
        <v>351</v>
      </c>
      <c r="F84" t="s">
        <v>341</v>
      </c>
      <c r="G84" t="s">
        <v>63</v>
      </c>
      <c r="I84" t="s">
        <v>27</v>
      </c>
      <c r="J84" t="s">
        <v>559</v>
      </c>
    </row>
    <row r="85" spans="1:10" x14ac:dyDescent="0.3">
      <c r="A85" t="s">
        <v>3</v>
      </c>
      <c r="B85" t="s">
        <v>59</v>
      </c>
      <c r="C85" t="s">
        <v>60</v>
      </c>
      <c r="D85" s="2">
        <v>1</v>
      </c>
      <c r="E85" t="s">
        <v>345</v>
      </c>
      <c r="F85" t="s">
        <v>328</v>
      </c>
      <c r="G85" t="s">
        <v>61</v>
      </c>
      <c r="I85" t="s">
        <v>27</v>
      </c>
      <c r="J85" t="s">
        <v>559</v>
      </c>
    </row>
    <row r="86" spans="1:10" x14ac:dyDescent="0.3">
      <c r="A86" t="s">
        <v>3</v>
      </c>
      <c r="B86" t="s">
        <v>41</v>
      </c>
      <c r="C86" t="s">
        <v>220</v>
      </c>
      <c r="D86" s="2">
        <v>1.5</v>
      </c>
      <c r="E86" t="s">
        <v>340</v>
      </c>
      <c r="F86" t="s">
        <v>341</v>
      </c>
      <c r="G86" t="s">
        <v>43</v>
      </c>
      <c r="I86" t="s">
        <v>27</v>
      </c>
      <c r="J86" t="s">
        <v>559</v>
      </c>
    </row>
    <row r="87" spans="1:10" x14ac:dyDescent="0.3">
      <c r="A87" t="s">
        <v>3</v>
      </c>
      <c r="B87" t="s">
        <v>41</v>
      </c>
      <c r="C87" t="s">
        <v>218</v>
      </c>
      <c r="D87" s="2">
        <v>1.5</v>
      </c>
      <c r="E87" t="s">
        <v>350</v>
      </c>
      <c r="F87" t="s">
        <v>366</v>
      </c>
      <c r="G87" t="s">
        <v>140</v>
      </c>
      <c r="H87" t="s">
        <v>219</v>
      </c>
      <c r="I87" t="s">
        <v>55</v>
      </c>
      <c r="J87" t="s">
        <v>559</v>
      </c>
    </row>
    <row r="88" spans="1:10" x14ac:dyDescent="0.3">
      <c r="A88" t="s">
        <v>3</v>
      </c>
      <c r="B88" t="s">
        <v>41</v>
      </c>
      <c r="C88" t="s">
        <v>216</v>
      </c>
      <c r="D88" s="2">
        <v>3</v>
      </c>
      <c r="E88" t="s">
        <v>368</v>
      </c>
      <c r="F88" t="s">
        <v>366</v>
      </c>
      <c r="G88" t="s">
        <v>148</v>
      </c>
      <c r="H88" t="s">
        <v>217</v>
      </c>
      <c r="I88" t="s">
        <v>55</v>
      </c>
      <c r="J88" t="s">
        <v>138</v>
      </c>
    </row>
    <row r="89" spans="1:10" x14ac:dyDescent="0.3">
      <c r="A89" t="s">
        <v>3</v>
      </c>
      <c r="B89" t="s">
        <v>41</v>
      </c>
      <c r="C89" t="s">
        <v>214</v>
      </c>
      <c r="D89" s="2">
        <v>0.75</v>
      </c>
      <c r="E89" t="s">
        <v>337</v>
      </c>
      <c r="F89" t="s">
        <v>334</v>
      </c>
      <c r="G89" t="s">
        <v>45</v>
      </c>
      <c r="H89" t="s">
        <v>215</v>
      </c>
      <c r="I89" t="s">
        <v>37</v>
      </c>
      <c r="J89" t="s">
        <v>28</v>
      </c>
    </row>
    <row r="90" spans="1:10" x14ac:dyDescent="0.3">
      <c r="A90" t="s">
        <v>3</v>
      </c>
      <c r="B90" t="s">
        <v>41</v>
      </c>
      <c r="C90" t="s">
        <v>211</v>
      </c>
      <c r="D90" s="2">
        <v>0.75</v>
      </c>
      <c r="E90" t="s">
        <v>378</v>
      </c>
      <c r="F90" t="s">
        <v>350</v>
      </c>
      <c r="G90" t="s">
        <v>212</v>
      </c>
      <c r="I90" t="s">
        <v>55</v>
      </c>
      <c r="J90" t="s">
        <v>559</v>
      </c>
    </row>
    <row r="91" spans="1:10" x14ac:dyDescent="0.3">
      <c r="A91" t="s">
        <v>3</v>
      </c>
      <c r="B91" t="s">
        <v>41</v>
      </c>
      <c r="C91" t="s">
        <v>211</v>
      </c>
      <c r="D91" s="2">
        <v>0.5</v>
      </c>
      <c r="E91" t="s">
        <v>364</v>
      </c>
      <c r="F91" t="s">
        <v>371</v>
      </c>
      <c r="G91" t="s">
        <v>213</v>
      </c>
      <c r="I91" t="s">
        <v>156</v>
      </c>
      <c r="J91" t="s">
        <v>28</v>
      </c>
    </row>
    <row r="92" spans="1:10" x14ac:dyDescent="0.3">
      <c r="A92" t="s">
        <v>3</v>
      </c>
      <c r="B92" t="s">
        <v>33</v>
      </c>
      <c r="C92" t="s">
        <v>210</v>
      </c>
      <c r="D92" s="2">
        <v>2</v>
      </c>
      <c r="E92" t="s">
        <v>365</v>
      </c>
      <c r="F92" t="s">
        <v>366</v>
      </c>
      <c r="G92" t="s">
        <v>136</v>
      </c>
      <c r="I92" t="s">
        <v>55</v>
      </c>
      <c r="J92" t="s">
        <v>138</v>
      </c>
    </row>
    <row r="93" spans="1:10" x14ac:dyDescent="0.3">
      <c r="A93" t="s">
        <v>3</v>
      </c>
      <c r="B93" t="s">
        <v>33</v>
      </c>
      <c r="C93" t="s">
        <v>207</v>
      </c>
      <c r="D93" s="2">
        <v>4</v>
      </c>
      <c r="E93" t="s">
        <v>377</v>
      </c>
      <c r="F93" t="s">
        <v>350</v>
      </c>
      <c r="G93" t="s">
        <v>208</v>
      </c>
      <c r="H93" t="s">
        <v>209</v>
      </c>
      <c r="I93" t="s">
        <v>55</v>
      </c>
      <c r="J93" t="s">
        <v>559</v>
      </c>
    </row>
    <row r="94" spans="1:10" x14ac:dyDescent="0.3">
      <c r="A94" t="s">
        <v>3</v>
      </c>
      <c r="B94" t="s">
        <v>23</v>
      </c>
      <c r="C94" t="s">
        <v>24</v>
      </c>
      <c r="D94" s="2">
        <v>2.33</v>
      </c>
      <c r="E94" t="s">
        <v>327</v>
      </c>
      <c r="F94" t="s">
        <v>328</v>
      </c>
      <c r="G94" t="s">
        <v>25</v>
      </c>
      <c r="H94" t="s">
        <v>26</v>
      </c>
      <c r="I94" t="s">
        <v>27</v>
      </c>
      <c r="J94" t="s">
        <v>559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67"/>
  <sheetViews>
    <sheetView workbookViewId="0">
      <selection activeCell="A2" sqref="A2:XFD67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x14ac:dyDescent="0.3">
      <c r="A3" s="13" t="s">
        <v>323</v>
      </c>
      <c r="B3" s="7"/>
      <c r="C3" s="7"/>
      <c r="D3" s="14"/>
      <c r="E3" s="7"/>
      <c r="F3" s="7"/>
      <c r="G3" s="7"/>
      <c r="H3" s="7"/>
      <c r="I3" s="7"/>
      <c r="J3" s="7"/>
    </row>
    <row r="4" spans="1:10" x14ac:dyDescent="0.3">
      <c r="A4" t="s">
        <v>4</v>
      </c>
      <c r="B4" t="s">
        <v>1368</v>
      </c>
      <c r="C4" t="s">
        <v>1449</v>
      </c>
      <c r="D4" s="2">
        <v>1.77</v>
      </c>
      <c r="E4" t="s">
        <v>1494</v>
      </c>
      <c r="F4" t="s">
        <v>858</v>
      </c>
      <c r="G4" t="s">
        <v>1395</v>
      </c>
      <c r="I4" t="s">
        <v>37</v>
      </c>
      <c r="J4" t="s">
        <v>1053</v>
      </c>
    </row>
    <row r="5" spans="1:10" x14ac:dyDescent="0.3">
      <c r="A5" t="s">
        <v>4</v>
      </c>
      <c r="B5" t="s">
        <v>1368</v>
      </c>
      <c r="C5" t="s">
        <v>1448</v>
      </c>
      <c r="D5" s="2">
        <v>0.15</v>
      </c>
      <c r="E5" t="s">
        <v>1494</v>
      </c>
      <c r="F5" t="s">
        <v>858</v>
      </c>
      <c r="G5" t="s">
        <v>1395</v>
      </c>
      <c r="I5" t="s">
        <v>37</v>
      </c>
      <c r="J5" t="s">
        <v>1053</v>
      </c>
    </row>
    <row r="6" spans="1:10" x14ac:dyDescent="0.3">
      <c r="A6" t="s">
        <v>4</v>
      </c>
      <c r="B6" t="s">
        <v>1368</v>
      </c>
      <c r="C6" t="s">
        <v>1447</v>
      </c>
      <c r="D6" s="2">
        <v>0.45</v>
      </c>
      <c r="E6" t="s">
        <v>1494</v>
      </c>
      <c r="F6" t="s">
        <v>858</v>
      </c>
      <c r="G6" t="s">
        <v>1395</v>
      </c>
      <c r="I6" t="s">
        <v>37</v>
      </c>
      <c r="J6" t="s">
        <v>1053</v>
      </c>
    </row>
    <row r="7" spans="1:10" x14ac:dyDescent="0.3">
      <c r="A7" t="s">
        <v>4</v>
      </c>
      <c r="B7" t="s">
        <v>1368</v>
      </c>
      <c r="C7" t="s">
        <v>1446</v>
      </c>
      <c r="D7" s="2">
        <v>3.73</v>
      </c>
      <c r="E7" t="s">
        <v>1494</v>
      </c>
      <c r="F7" t="s">
        <v>858</v>
      </c>
      <c r="G7" t="s">
        <v>1395</v>
      </c>
      <c r="I7" t="s">
        <v>37</v>
      </c>
      <c r="J7" t="s">
        <v>1053</v>
      </c>
    </row>
    <row r="8" spans="1:10" x14ac:dyDescent="0.3">
      <c r="A8" t="s">
        <v>4</v>
      </c>
      <c r="B8" t="s">
        <v>1358</v>
      </c>
      <c r="C8" t="s">
        <v>1445</v>
      </c>
      <c r="D8" s="2">
        <v>1.83</v>
      </c>
      <c r="E8" t="s">
        <v>1494</v>
      </c>
      <c r="F8" t="s">
        <v>858</v>
      </c>
      <c r="G8" t="s">
        <v>1395</v>
      </c>
      <c r="I8" t="s">
        <v>37</v>
      </c>
      <c r="J8" t="s">
        <v>1053</v>
      </c>
    </row>
    <row r="9" spans="1:10" x14ac:dyDescent="0.3">
      <c r="A9" t="s">
        <v>4</v>
      </c>
      <c r="B9" t="s">
        <v>1358</v>
      </c>
      <c r="C9" t="s">
        <v>1444</v>
      </c>
      <c r="D9" s="2">
        <v>0.43</v>
      </c>
      <c r="E9" t="s">
        <v>1497</v>
      </c>
      <c r="F9" t="s">
        <v>659</v>
      </c>
      <c r="G9" t="s">
        <v>1433</v>
      </c>
      <c r="I9" t="s">
        <v>32</v>
      </c>
      <c r="J9" t="s">
        <v>1426</v>
      </c>
    </row>
    <row r="10" spans="1:10" x14ac:dyDescent="0.3">
      <c r="A10" t="s">
        <v>4</v>
      </c>
      <c r="B10" t="s">
        <v>1358</v>
      </c>
      <c r="C10" t="s">
        <v>1443</v>
      </c>
      <c r="D10" s="2">
        <v>1</v>
      </c>
      <c r="E10" t="s">
        <v>1497</v>
      </c>
      <c r="F10" t="s">
        <v>659</v>
      </c>
      <c r="G10" t="s">
        <v>1433</v>
      </c>
      <c r="I10" t="s">
        <v>32</v>
      </c>
      <c r="J10" t="s">
        <v>1426</v>
      </c>
    </row>
    <row r="11" spans="1:10" x14ac:dyDescent="0.3">
      <c r="A11" t="s">
        <v>4</v>
      </c>
      <c r="B11" t="s">
        <v>1358</v>
      </c>
      <c r="C11" t="s">
        <v>1442</v>
      </c>
      <c r="D11" s="2">
        <v>1.23</v>
      </c>
      <c r="E11" t="s">
        <v>1489</v>
      </c>
      <c r="F11" t="s">
        <v>341</v>
      </c>
      <c r="G11" t="s">
        <v>1360</v>
      </c>
      <c r="I11" t="s">
        <v>27</v>
      </c>
      <c r="J11" t="s">
        <v>1361</v>
      </c>
    </row>
    <row r="12" spans="1:10" x14ac:dyDescent="0.3">
      <c r="A12" t="s">
        <v>4</v>
      </c>
      <c r="B12" t="s">
        <v>1358</v>
      </c>
      <c r="C12" t="s">
        <v>1441</v>
      </c>
      <c r="D12" s="2">
        <v>1</v>
      </c>
      <c r="E12" t="s">
        <v>1494</v>
      </c>
      <c r="F12" t="s">
        <v>858</v>
      </c>
      <c r="G12" t="s">
        <v>1395</v>
      </c>
      <c r="I12" t="s">
        <v>37</v>
      </c>
      <c r="J12" t="s">
        <v>1053</v>
      </c>
    </row>
    <row r="13" spans="1:10" x14ac:dyDescent="0.3">
      <c r="A13" t="s">
        <v>4</v>
      </c>
      <c r="B13" t="s">
        <v>1358</v>
      </c>
      <c r="C13" t="s">
        <v>1440</v>
      </c>
      <c r="D13" s="2">
        <v>0.68</v>
      </c>
      <c r="E13" t="s">
        <v>1494</v>
      </c>
      <c r="F13" t="s">
        <v>858</v>
      </c>
      <c r="G13" t="s">
        <v>1395</v>
      </c>
      <c r="I13" t="s">
        <v>37</v>
      </c>
      <c r="J13" t="s">
        <v>1053</v>
      </c>
    </row>
    <row r="14" spans="1:10" x14ac:dyDescent="0.3">
      <c r="A14" t="s">
        <v>4</v>
      </c>
      <c r="B14" t="s">
        <v>1356</v>
      </c>
      <c r="C14" t="s">
        <v>1439</v>
      </c>
      <c r="D14" s="2">
        <v>2.5</v>
      </c>
      <c r="E14" t="s">
        <v>1496</v>
      </c>
      <c r="F14" t="s">
        <v>858</v>
      </c>
      <c r="G14" t="s">
        <v>1387</v>
      </c>
      <c r="I14" t="s">
        <v>37</v>
      </c>
      <c r="J14" t="s">
        <v>1053</v>
      </c>
    </row>
    <row r="15" spans="1:10" x14ac:dyDescent="0.3">
      <c r="A15" t="s">
        <v>4</v>
      </c>
      <c r="B15" t="s">
        <v>1385</v>
      </c>
      <c r="C15" t="s">
        <v>1437</v>
      </c>
      <c r="D15" s="2">
        <v>2.5</v>
      </c>
      <c r="E15" t="s">
        <v>845</v>
      </c>
      <c r="F15" t="s">
        <v>858</v>
      </c>
      <c r="G15" t="s">
        <v>704</v>
      </c>
      <c r="H15" t="s">
        <v>1438</v>
      </c>
      <c r="I15" t="s">
        <v>37</v>
      </c>
      <c r="J15" t="s">
        <v>1053</v>
      </c>
    </row>
    <row r="16" spans="1:10" x14ac:dyDescent="0.3">
      <c r="A16" t="s">
        <v>4</v>
      </c>
      <c r="B16" t="s">
        <v>1385</v>
      </c>
      <c r="C16" t="s">
        <v>1435</v>
      </c>
      <c r="D16" s="2">
        <v>3</v>
      </c>
      <c r="E16" t="s">
        <v>1497</v>
      </c>
      <c r="F16" t="s">
        <v>659</v>
      </c>
      <c r="G16" t="s">
        <v>1433</v>
      </c>
      <c r="H16" t="s">
        <v>1436</v>
      </c>
      <c r="I16" t="s">
        <v>32</v>
      </c>
      <c r="J16" t="s">
        <v>1426</v>
      </c>
    </row>
    <row r="17" spans="1:10" x14ac:dyDescent="0.3">
      <c r="A17" t="s">
        <v>4</v>
      </c>
      <c r="B17" t="s">
        <v>1352</v>
      </c>
      <c r="C17" t="s">
        <v>1432</v>
      </c>
      <c r="D17" s="2">
        <v>2.33</v>
      </c>
      <c r="E17" t="s">
        <v>1497</v>
      </c>
      <c r="F17" t="s">
        <v>659</v>
      </c>
      <c r="G17" t="s">
        <v>1433</v>
      </c>
      <c r="H17" t="s">
        <v>1434</v>
      </c>
      <c r="I17" t="s">
        <v>32</v>
      </c>
      <c r="J17" t="s">
        <v>1426</v>
      </c>
    </row>
    <row r="18" spans="1:10" x14ac:dyDescent="0.3">
      <c r="A18" t="s">
        <v>4</v>
      </c>
      <c r="B18" t="s">
        <v>1352</v>
      </c>
      <c r="C18" t="s">
        <v>1430</v>
      </c>
      <c r="D18" s="2">
        <v>3.12</v>
      </c>
      <c r="E18" t="s">
        <v>1498</v>
      </c>
      <c r="F18" t="s">
        <v>659</v>
      </c>
      <c r="G18" t="s">
        <v>1428</v>
      </c>
      <c r="H18" t="s">
        <v>1431</v>
      </c>
      <c r="I18" t="s">
        <v>32</v>
      </c>
      <c r="J18" t="s">
        <v>1426</v>
      </c>
    </row>
    <row r="19" spans="1:10" x14ac:dyDescent="0.3">
      <c r="A19" t="s">
        <v>4</v>
      </c>
      <c r="B19" t="s">
        <v>1352</v>
      </c>
      <c r="C19" t="s">
        <v>1427</v>
      </c>
      <c r="D19" s="2">
        <v>0.88</v>
      </c>
      <c r="E19" t="s">
        <v>1498</v>
      </c>
      <c r="F19" t="s">
        <v>659</v>
      </c>
      <c r="G19" t="s">
        <v>1428</v>
      </c>
      <c r="H19" t="s">
        <v>1429</v>
      </c>
      <c r="I19" t="s">
        <v>32</v>
      </c>
      <c r="J19" t="s">
        <v>1426</v>
      </c>
    </row>
    <row r="20" spans="1:10" x14ac:dyDescent="0.3">
      <c r="A20" t="s">
        <v>4</v>
      </c>
      <c r="B20" t="s">
        <v>1352</v>
      </c>
      <c r="C20" t="s">
        <v>1423</v>
      </c>
      <c r="D20" s="2">
        <v>4</v>
      </c>
      <c r="E20" t="s">
        <v>1499</v>
      </c>
      <c r="F20" t="s">
        <v>659</v>
      </c>
      <c r="G20" t="s">
        <v>1424</v>
      </c>
      <c r="H20" t="s">
        <v>1425</v>
      </c>
      <c r="I20" t="s">
        <v>32</v>
      </c>
      <c r="J20" t="s">
        <v>1426</v>
      </c>
    </row>
    <row r="21" spans="1:10" x14ac:dyDescent="0.3">
      <c r="A21" t="s">
        <v>4</v>
      </c>
      <c r="B21" t="s">
        <v>1110</v>
      </c>
      <c r="C21" t="s">
        <v>1165</v>
      </c>
      <c r="D21" s="2">
        <v>0.27</v>
      </c>
      <c r="E21" t="s">
        <v>1228</v>
      </c>
      <c r="F21" t="s">
        <v>658</v>
      </c>
      <c r="G21" t="s">
        <v>1164</v>
      </c>
      <c r="I21" t="s">
        <v>32</v>
      </c>
      <c r="J21" t="s">
        <v>1041</v>
      </c>
    </row>
    <row r="22" spans="1:10" x14ac:dyDescent="0.3">
      <c r="A22" t="s">
        <v>4</v>
      </c>
      <c r="B22" t="s">
        <v>1110</v>
      </c>
      <c r="C22" t="s">
        <v>1163</v>
      </c>
      <c r="D22" s="2">
        <v>0.42</v>
      </c>
      <c r="E22" t="s">
        <v>1228</v>
      </c>
      <c r="F22" t="s">
        <v>658</v>
      </c>
      <c r="G22" t="s">
        <v>1164</v>
      </c>
      <c r="I22" t="s">
        <v>32</v>
      </c>
      <c r="J22" t="s">
        <v>1041</v>
      </c>
    </row>
    <row r="23" spans="1:10" x14ac:dyDescent="0.3">
      <c r="A23" t="s">
        <v>4</v>
      </c>
      <c r="B23" t="s">
        <v>1110</v>
      </c>
      <c r="C23" t="s">
        <v>1163</v>
      </c>
      <c r="D23" s="2">
        <v>0.32</v>
      </c>
      <c r="E23" t="s">
        <v>1228</v>
      </c>
      <c r="F23" t="s">
        <v>658</v>
      </c>
      <c r="G23" t="s">
        <v>1164</v>
      </c>
      <c r="I23" t="s">
        <v>32</v>
      </c>
      <c r="J23" t="s">
        <v>1041</v>
      </c>
    </row>
    <row r="24" spans="1:10" x14ac:dyDescent="0.3">
      <c r="A24" t="s">
        <v>4</v>
      </c>
      <c r="B24" t="s">
        <v>1110</v>
      </c>
      <c r="C24" t="s">
        <v>1162</v>
      </c>
      <c r="D24" s="2">
        <v>1.65</v>
      </c>
      <c r="E24" t="s">
        <v>657</v>
      </c>
      <c r="F24" t="s">
        <v>658</v>
      </c>
      <c r="G24" t="s">
        <v>625</v>
      </c>
      <c r="I24" t="s">
        <v>32</v>
      </c>
      <c r="J24" t="s">
        <v>1041</v>
      </c>
    </row>
    <row r="25" spans="1:10" x14ac:dyDescent="0.3">
      <c r="A25" t="s">
        <v>4</v>
      </c>
      <c r="B25" t="s">
        <v>1055</v>
      </c>
      <c r="C25" t="s">
        <v>1161</v>
      </c>
      <c r="D25" s="2">
        <v>0.8</v>
      </c>
      <c r="E25" t="s">
        <v>1222</v>
      </c>
      <c r="F25" t="s">
        <v>341</v>
      </c>
      <c r="G25" t="s">
        <v>1060</v>
      </c>
      <c r="I25" t="s">
        <v>27</v>
      </c>
      <c r="J25" t="s">
        <v>1058</v>
      </c>
    </row>
    <row r="26" spans="1:10" x14ac:dyDescent="0.3">
      <c r="A26" s="12" t="s">
        <v>322</v>
      </c>
      <c r="B26" s="10"/>
      <c r="C26" s="10"/>
      <c r="D26" s="11"/>
      <c r="E26" s="10"/>
      <c r="F26" s="10"/>
      <c r="G26" s="10"/>
      <c r="H26" s="10"/>
      <c r="I26" s="10"/>
      <c r="J26" s="10"/>
    </row>
    <row r="27" spans="1:10" x14ac:dyDescent="0.3">
      <c r="A27" t="s">
        <v>4</v>
      </c>
      <c r="B27" t="s">
        <v>702</v>
      </c>
      <c r="C27" t="s">
        <v>797</v>
      </c>
      <c r="D27" s="2">
        <v>0.42</v>
      </c>
      <c r="E27" t="s">
        <v>845</v>
      </c>
      <c r="F27" t="s">
        <v>371</v>
      </c>
      <c r="G27" t="s">
        <v>704</v>
      </c>
      <c r="I27" t="s">
        <v>156</v>
      </c>
      <c r="J27" t="s">
        <v>626</v>
      </c>
    </row>
    <row r="28" spans="1:10" x14ac:dyDescent="0.3">
      <c r="A28" t="s">
        <v>4</v>
      </c>
      <c r="B28" t="s">
        <v>702</v>
      </c>
      <c r="C28" t="s">
        <v>797</v>
      </c>
      <c r="D28" s="2">
        <v>0.42</v>
      </c>
      <c r="E28" t="s">
        <v>845</v>
      </c>
      <c r="F28" t="s">
        <v>858</v>
      </c>
      <c r="G28" t="s">
        <v>704</v>
      </c>
      <c r="I28" t="s">
        <v>37</v>
      </c>
      <c r="J28" t="s">
        <v>1053</v>
      </c>
    </row>
    <row r="29" spans="1:10" x14ac:dyDescent="0.3">
      <c r="A29" t="s">
        <v>4</v>
      </c>
      <c r="B29" t="s">
        <v>699</v>
      </c>
      <c r="C29" t="s">
        <v>700</v>
      </c>
      <c r="D29" s="2">
        <v>1.25</v>
      </c>
      <c r="E29" t="s">
        <v>846</v>
      </c>
      <c r="F29" t="s">
        <v>341</v>
      </c>
      <c r="G29" t="s">
        <v>701</v>
      </c>
      <c r="I29" t="s">
        <v>27</v>
      </c>
      <c r="J29" t="s">
        <v>559</v>
      </c>
    </row>
    <row r="30" spans="1:10" x14ac:dyDescent="0.3">
      <c r="A30" t="s">
        <v>4</v>
      </c>
      <c r="B30" t="s">
        <v>667</v>
      </c>
      <c r="C30" t="s">
        <v>795</v>
      </c>
      <c r="D30" s="2">
        <v>0.38</v>
      </c>
      <c r="E30" t="s">
        <v>861</v>
      </c>
      <c r="F30" t="s">
        <v>359</v>
      </c>
      <c r="G30" t="s">
        <v>796</v>
      </c>
      <c r="I30" t="s">
        <v>27</v>
      </c>
      <c r="J30" t="s">
        <v>559</v>
      </c>
    </row>
    <row r="31" spans="1:10" x14ac:dyDescent="0.3">
      <c r="A31" t="s">
        <v>4</v>
      </c>
      <c r="B31" t="s">
        <v>667</v>
      </c>
      <c r="C31" t="s">
        <v>794</v>
      </c>
      <c r="D31" s="2">
        <v>0.42</v>
      </c>
      <c r="E31" t="s">
        <v>657</v>
      </c>
      <c r="F31" t="s">
        <v>658</v>
      </c>
      <c r="G31" t="s">
        <v>625</v>
      </c>
      <c r="I31" t="s">
        <v>32</v>
      </c>
      <c r="J31" t="s">
        <v>626</v>
      </c>
    </row>
    <row r="32" spans="1:10" x14ac:dyDescent="0.3">
      <c r="A32" t="s">
        <v>4</v>
      </c>
      <c r="B32" t="s">
        <v>667</v>
      </c>
      <c r="C32" t="s">
        <v>793</v>
      </c>
      <c r="D32" s="2">
        <v>1.1200000000000001</v>
      </c>
      <c r="E32" t="s">
        <v>853</v>
      </c>
      <c r="F32" t="s">
        <v>341</v>
      </c>
      <c r="G32" t="s">
        <v>671</v>
      </c>
      <c r="I32" t="s">
        <v>27</v>
      </c>
      <c r="J32" t="s">
        <v>559</v>
      </c>
    </row>
    <row r="33" spans="1:10" x14ac:dyDescent="0.3">
      <c r="A33" t="s">
        <v>4</v>
      </c>
      <c r="B33" t="s">
        <v>667</v>
      </c>
      <c r="C33" t="s">
        <v>792</v>
      </c>
      <c r="D33" s="2">
        <v>0.42</v>
      </c>
      <c r="E33" t="s">
        <v>854</v>
      </c>
      <c r="F33" t="s">
        <v>328</v>
      </c>
      <c r="G33" t="s">
        <v>669</v>
      </c>
      <c r="I33" t="s">
        <v>27</v>
      </c>
      <c r="J33" t="s">
        <v>559</v>
      </c>
    </row>
    <row r="34" spans="1:10" x14ac:dyDescent="0.3">
      <c r="A34" t="s">
        <v>4</v>
      </c>
      <c r="B34" t="s">
        <v>570</v>
      </c>
      <c r="C34" t="s">
        <v>624</v>
      </c>
      <c r="D34" s="2">
        <v>3.1</v>
      </c>
      <c r="E34" t="s">
        <v>657</v>
      </c>
      <c r="F34" t="s">
        <v>658</v>
      </c>
      <c r="G34" t="s">
        <v>625</v>
      </c>
      <c r="I34" t="s">
        <v>32</v>
      </c>
      <c r="J34" t="s">
        <v>626</v>
      </c>
    </row>
    <row r="35" spans="1:10" x14ac:dyDescent="0.3">
      <c r="A35" t="s">
        <v>4</v>
      </c>
      <c r="B35" t="s">
        <v>570</v>
      </c>
      <c r="C35" t="s">
        <v>623</v>
      </c>
      <c r="D35" s="2">
        <v>1.38</v>
      </c>
      <c r="E35" t="s">
        <v>651</v>
      </c>
      <c r="F35" t="s">
        <v>341</v>
      </c>
      <c r="G35" t="s">
        <v>572</v>
      </c>
      <c r="I35" t="s">
        <v>27</v>
      </c>
      <c r="J35" t="s">
        <v>559</v>
      </c>
    </row>
    <row r="36" spans="1:10" x14ac:dyDescent="0.3">
      <c r="A36" s="13" t="s">
        <v>321</v>
      </c>
      <c r="B36" s="7"/>
      <c r="C36" s="7"/>
      <c r="D36" s="14"/>
      <c r="E36" s="7"/>
      <c r="F36" s="7"/>
      <c r="G36" s="7"/>
      <c r="H36" s="7"/>
      <c r="I36" s="7"/>
      <c r="J36" s="7"/>
    </row>
    <row r="37" spans="1:10" x14ac:dyDescent="0.3">
      <c r="A37" t="s">
        <v>4</v>
      </c>
      <c r="B37" t="s">
        <v>412</v>
      </c>
      <c r="C37" t="s">
        <v>496</v>
      </c>
      <c r="D37" s="2">
        <v>1.1299999999999999</v>
      </c>
      <c r="E37" t="s">
        <v>549</v>
      </c>
      <c r="F37" t="s">
        <v>343</v>
      </c>
      <c r="G37" t="s">
        <v>494</v>
      </c>
      <c r="H37" t="s">
        <v>497</v>
      </c>
      <c r="I37" t="s">
        <v>37</v>
      </c>
      <c r="J37" t="s">
        <v>560</v>
      </c>
    </row>
    <row r="38" spans="1:10" x14ac:dyDescent="0.3">
      <c r="A38" t="s">
        <v>4</v>
      </c>
      <c r="B38" t="s">
        <v>407</v>
      </c>
      <c r="C38" t="s">
        <v>408</v>
      </c>
      <c r="D38" s="2">
        <v>1.87</v>
      </c>
      <c r="E38" t="s">
        <v>538</v>
      </c>
      <c r="F38" t="s">
        <v>341</v>
      </c>
      <c r="G38" t="s">
        <v>409</v>
      </c>
      <c r="I38" t="s">
        <v>27</v>
      </c>
      <c r="J38" t="s">
        <v>559</v>
      </c>
    </row>
    <row r="39" spans="1:10" x14ac:dyDescent="0.3">
      <c r="A39" t="s">
        <v>4</v>
      </c>
      <c r="B39" t="s">
        <v>426</v>
      </c>
      <c r="C39" t="s">
        <v>493</v>
      </c>
      <c r="D39" s="2">
        <v>0.7</v>
      </c>
      <c r="E39" t="s">
        <v>549</v>
      </c>
      <c r="F39" t="s">
        <v>343</v>
      </c>
      <c r="G39" t="s">
        <v>494</v>
      </c>
      <c r="H39" t="s">
        <v>495</v>
      </c>
      <c r="I39" t="s">
        <v>37</v>
      </c>
      <c r="J39" t="s">
        <v>560</v>
      </c>
    </row>
    <row r="40" spans="1:10" x14ac:dyDescent="0.3">
      <c r="A40" t="s">
        <v>4</v>
      </c>
      <c r="B40" t="s">
        <v>402</v>
      </c>
      <c r="C40" t="s">
        <v>492</v>
      </c>
      <c r="D40" s="2">
        <v>4</v>
      </c>
      <c r="E40" t="s">
        <v>380</v>
      </c>
      <c r="F40" t="s">
        <v>357</v>
      </c>
      <c r="G40" t="s">
        <v>259</v>
      </c>
      <c r="I40" t="s">
        <v>32</v>
      </c>
      <c r="J40" t="s">
        <v>50</v>
      </c>
    </row>
    <row r="41" spans="1:10" x14ac:dyDescent="0.3">
      <c r="A41" t="s">
        <v>4</v>
      </c>
      <c r="B41" t="s">
        <v>395</v>
      </c>
      <c r="C41" t="s">
        <v>491</v>
      </c>
      <c r="D41" s="2">
        <v>1.43</v>
      </c>
      <c r="E41" t="s">
        <v>380</v>
      </c>
      <c r="F41" t="s">
        <v>357</v>
      </c>
      <c r="G41" t="s">
        <v>259</v>
      </c>
      <c r="I41" t="s">
        <v>32</v>
      </c>
      <c r="J41" t="s">
        <v>50</v>
      </c>
    </row>
    <row r="42" spans="1:10" x14ac:dyDescent="0.3">
      <c r="A42" t="s">
        <v>4</v>
      </c>
      <c r="B42" t="s">
        <v>395</v>
      </c>
      <c r="C42" t="s">
        <v>490</v>
      </c>
      <c r="D42" s="2">
        <v>2.2000000000000002</v>
      </c>
      <c r="E42" t="s">
        <v>380</v>
      </c>
      <c r="F42" t="s">
        <v>357</v>
      </c>
      <c r="G42" t="s">
        <v>259</v>
      </c>
      <c r="I42" t="s">
        <v>32</v>
      </c>
      <c r="J42" t="s">
        <v>50</v>
      </c>
    </row>
    <row r="43" spans="1:10" x14ac:dyDescent="0.3">
      <c r="A43" t="s">
        <v>4</v>
      </c>
      <c r="B43" t="s">
        <v>388</v>
      </c>
      <c r="C43" t="s">
        <v>489</v>
      </c>
      <c r="D43" s="2">
        <v>0.08</v>
      </c>
      <c r="E43" t="s">
        <v>381</v>
      </c>
      <c r="F43" t="s">
        <v>350</v>
      </c>
      <c r="G43" t="s">
        <v>257</v>
      </c>
      <c r="I43" t="s">
        <v>55</v>
      </c>
      <c r="J43" t="s">
        <v>559</v>
      </c>
    </row>
    <row r="44" spans="1:10" x14ac:dyDescent="0.3">
      <c r="A44" t="s">
        <v>4</v>
      </c>
      <c r="B44" t="s">
        <v>388</v>
      </c>
      <c r="C44" t="s">
        <v>488</v>
      </c>
      <c r="D44" s="2">
        <v>0.37</v>
      </c>
      <c r="E44" t="s">
        <v>381</v>
      </c>
      <c r="F44" t="s">
        <v>350</v>
      </c>
      <c r="G44" t="s">
        <v>257</v>
      </c>
      <c r="I44" t="s">
        <v>55</v>
      </c>
      <c r="J44" t="s">
        <v>559</v>
      </c>
    </row>
    <row r="45" spans="1:10" x14ac:dyDescent="0.3">
      <c r="A45" t="s">
        <v>4</v>
      </c>
      <c r="B45" t="s">
        <v>388</v>
      </c>
      <c r="C45" t="s">
        <v>487</v>
      </c>
      <c r="D45" s="2">
        <v>0.3</v>
      </c>
      <c r="E45" t="s">
        <v>381</v>
      </c>
      <c r="F45" t="s">
        <v>350</v>
      </c>
      <c r="G45" t="s">
        <v>257</v>
      </c>
      <c r="I45" t="s">
        <v>55</v>
      </c>
      <c r="J45" t="s">
        <v>559</v>
      </c>
    </row>
    <row r="46" spans="1:10" x14ac:dyDescent="0.3">
      <c r="A46" t="s">
        <v>4</v>
      </c>
      <c r="B46" t="s">
        <v>388</v>
      </c>
      <c r="C46" t="s">
        <v>486</v>
      </c>
      <c r="D46" s="2">
        <v>0.72</v>
      </c>
      <c r="E46" t="s">
        <v>381</v>
      </c>
      <c r="F46" t="s">
        <v>350</v>
      </c>
      <c r="G46" t="s">
        <v>257</v>
      </c>
      <c r="I46" t="s">
        <v>55</v>
      </c>
      <c r="J46" t="s">
        <v>559</v>
      </c>
    </row>
    <row r="47" spans="1:10" x14ac:dyDescent="0.3">
      <c r="A47" t="s">
        <v>4</v>
      </c>
      <c r="B47" t="s">
        <v>388</v>
      </c>
      <c r="C47" t="s">
        <v>421</v>
      </c>
      <c r="D47" s="2">
        <v>1.75</v>
      </c>
      <c r="E47" t="s">
        <v>542</v>
      </c>
      <c r="F47" t="s">
        <v>341</v>
      </c>
      <c r="G47" t="s">
        <v>392</v>
      </c>
      <c r="I47" t="s">
        <v>27</v>
      </c>
      <c r="J47" t="s">
        <v>559</v>
      </c>
    </row>
    <row r="48" spans="1:10" x14ac:dyDescent="0.3">
      <c r="A48" t="s">
        <v>4</v>
      </c>
      <c r="B48" t="s">
        <v>388</v>
      </c>
      <c r="C48" t="s">
        <v>389</v>
      </c>
      <c r="D48" s="2">
        <v>1</v>
      </c>
      <c r="E48" t="s">
        <v>543</v>
      </c>
      <c r="F48" t="s">
        <v>328</v>
      </c>
      <c r="G48" t="s">
        <v>390</v>
      </c>
      <c r="I48" t="s">
        <v>27</v>
      </c>
      <c r="J48" t="s">
        <v>559</v>
      </c>
    </row>
    <row r="49" spans="1:10" x14ac:dyDescent="0.3">
      <c r="A49" t="s">
        <v>4</v>
      </c>
      <c r="B49" t="s">
        <v>418</v>
      </c>
      <c r="C49" t="s">
        <v>485</v>
      </c>
      <c r="D49" s="2">
        <v>3</v>
      </c>
      <c r="E49" t="s">
        <v>381</v>
      </c>
      <c r="F49" t="s">
        <v>350</v>
      </c>
      <c r="G49" t="s">
        <v>257</v>
      </c>
      <c r="I49" t="s">
        <v>55</v>
      </c>
      <c r="J49" t="s">
        <v>559</v>
      </c>
    </row>
    <row r="50" spans="1:10" x14ac:dyDescent="0.3">
      <c r="A50" t="s">
        <v>4</v>
      </c>
      <c r="B50" t="s">
        <v>113</v>
      </c>
      <c r="C50" t="s">
        <v>244</v>
      </c>
      <c r="D50" s="2">
        <v>0.5</v>
      </c>
      <c r="E50" t="s">
        <v>362</v>
      </c>
      <c r="F50" t="s">
        <v>341</v>
      </c>
      <c r="G50" t="s">
        <v>120</v>
      </c>
      <c r="I50" t="s">
        <v>27</v>
      </c>
      <c r="J50" t="s">
        <v>559</v>
      </c>
    </row>
    <row r="51" spans="1:10" x14ac:dyDescent="0.3">
      <c r="A51" t="s">
        <v>4</v>
      </c>
      <c r="B51" t="s">
        <v>113</v>
      </c>
      <c r="C51" t="s">
        <v>266</v>
      </c>
      <c r="D51" s="2">
        <v>0.25</v>
      </c>
      <c r="E51" t="s">
        <v>378</v>
      </c>
      <c r="F51" t="s">
        <v>350</v>
      </c>
      <c r="G51" t="s">
        <v>212</v>
      </c>
      <c r="I51" t="s">
        <v>55</v>
      </c>
      <c r="J51" t="s">
        <v>559</v>
      </c>
    </row>
    <row r="52" spans="1:10" x14ac:dyDescent="0.3">
      <c r="A52" t="s">
        <v>4</v>
      </c>
      <c r="B52" t="s">
        <v>102</v>
      </c>
      <c r="C52" t="s">
        <v>265</v>
      </c>
      <c r="D52" s="2">
        <v>0.75</v>
      </c>
      <c r="E52" t="s">
        <v>378</v>
      </c>
      <c r="F52" t="s">
        <v>350</v>
      </c>
      <c r="G52" t="s">
        <v>212</v>
      </c>
      <c r="I52" t="s">
        <v>55</v>
      </c>
      <c r="J52" t="s">
        <v>559</v>
      </c>
    </row>
    <row r="53" spans="1:10" x14ac:dyDescent="0.3">
      <c r="A53" t="s">
        <v>4</v>
      </c>
      <c r="B53" t="s">
        <v>95</v>
      </c>
      <c r="C53" t="s">
        <v>264</v>
      </c>
      <c r="D53" s="2">
        <v>0.83</v>
      </c>
      <c r="E53" t="s">
        <v>374</v>
      </c>
      <c r="F53" t="s">
        <v>334</v>
      </c>
      <c r="G53" t="s">
        <v>171</v>
      </c>
      <c r="I53" t="s">
        <v>37</v>
      </c>
      <c r="J53" t="s">
        <v>28</v>
      </c>
    </row>
    <row r="54" spans="1:10" x14ac:dyDescent="0.3">
      <c r="A54" t="s">
        <v>4</v>
      </c>
      <c r="B54" t="s">
        <v>92</v>
      </c>
      <c r="C54" t="s">
        <v>263</v>
      </c>
      <c r="D54" s="2">
        <v>0.75</v>
      </c>
      <c r="E54" t="s">
        <v>381</v>
      </c>
      <c r="F54" t="s">
        <v>350</v>
      </c>
      <c r="G54" t="s">
        <v>257</v>
      </c>
      <c r="I54" t="s">
        <v>55</v>
      </c>
      <c r="J54" t="s">
        <v>559</v>
      </c>
    </row>
    <row r="55" spans="1:10" x14ac:dyDescent="0.3">
      <c r="A55" t="s">
        <v>4</v>
      </c>
      <c r="B55" t="s">
        <v>82</v>
      </c>
      <c r="C55" t="s">
        <v>262</v>
      </c>
      <c r="D55" s="2">
        <v>0.83</v>
      </c>
      <c r="E55" t="s">
        <v>381</v>
      </c>
      <c r="F55" t="s">
        <v>350</v>
      </c>
      <c r="G55" t="s">
        <v>257</v>
      </c>
      <c r="I55" t="s">
        <v>55</v>
      </c>
      <c r="J55" t="s">
        <v>559</v>
      </c>
    </row>
    <row r="56" spans="1:10" x14ac:dyDescent="0.3">
      <c r="A56" t="s">
        <v>4</v>
      </c>
      <c r="B56" t="s">
        <v>82</v>
      </c>
      <c r="C56" t="s">
        <v>178</v>
      </c>
      <c r="D56" s="2">
        <v>2</v>
      </c>
      <c r="E56" t="s">
        <v>361</v>
      </c>
      <c r="F56" t="s">
        <v>341</v>
      </c>
      <c r="G56" t="s">
        <v>115</v>
      </c>
      <c r="I56" t="s">
        <v>27</v>
      </c>
      <c r="J56" t="s">
        <v>559</v>
      </c>
    </row>
    <row r="57" spans="1:10" x14ac:dyDescent="0.3">
      <c r="A57" s="13" t="s">
        <v>320</v>
      </c>
      <c r="B57" s="7"/>
      <c r="C57" s="7"/>
      <c r="D57" s="14"/>
      <c r="E57" s="7"/>
      <c r="F57" s="7"/>
      <c r="G57" s="7"/>
      <c r="H57" s="7"/>
      <c r="I57" s="7"/>
      <c r="J57" s="7"/>
    </row>
    <row r="58" spans="1:10" x14ac:dyDescent="0.3">
      <c r="A58" t="s">
        <v>4</v>
      </c>
      <c r="B58" t="s">
        <v>82</v>
      </c>
      <c r="C58" t="s">
        <v>83</v>
      </c>
      <c r="D58" s="2">
        <v>1</v>
      </c>
      <c r="E58" t="s">
        <v>358</v>
      </c>
      <c r="F58" t="s">
        <v>328</v>
      </c>
      <c r="G58" t="s">
        <v>84</v>
      </c>
      <c r="I58" t="s">
        <v>27</v>
      </c>
      <c r="J58" t="s">
        <v>559</v>
      </c>
    </row>
    <row r="59" spans="1:10" x14ac:dyDescent="0.3">
      <c r="A59" t="s">
        <v>4</v>
      </c>
      <c r="B59" t="s">
        <v>78</v>
      </c>
      <c r="C59" t="s">
        <v>260</v>
      </c>
      <c r="D59" s="2">
        <v>0.75</v>
      </c>
      <c r="E59" t="s">
        <v>382</v>
      </c>
      <c r="F59" t="s">
        <v>350</v>
      </c>
      <c r="G59" t="s">
        <v>261</v>
      </c>
      <c r="I59" t="s">
        <v>55</v>
      </c>
      <c r="J59" t="s">
        <v>559</v>
      </c>
    </row>
    <row r="60" spans="1:10" x14ac:dyDescent="0.3">
      <c r="A60" t="s">
        <v>4</v>
      </c>
      <c r="B60" t="s">
        <v>64</v>
      </c>
      <c r="C60" t="s">
        <v>258</v>
      </c>
      <c r="D60" s="2">
        <v>0.75</v>
      </c>
      <c r="E60" t="s">
        <v>333</v>
      </c>
      <c r="F60" t="s">
        <v>334</v>
      </c>
      <c r="G60" t="s">
        <v>35</v>
      </c>
      <c r="I60" t="s">
        <v>37</v>
      </c>
      <c r="J60" t="s">
        <v>28</v>
      </c>
    </row>
    <row r="61" spans="1:10" x14ac:dyDescent="0.3">
      <c r="A61" t="s">
        <v>4</v>
      </c>
      <c r="B61" t="s">
        <v>64</v>
      </c>
      <c r="C61" t="s">
        <v>621</v>
      </c>
      <c r="D61" s="2">
        <v>5.5</v>
      </c>
      <c r="E61" t="s">
        <v>659</v>
      </c>
      <c r="F61" t="s">
        <v>357</v>
      </c>
      <c r="G61" t="s">
        <v>622</v>
      </c>
      <c r="I61" t="s">
        <v>32</v>
      </c>
      <c r="J61" t="s">
        <v>560</v>
      </c>
    </row>
    <row r="62" spans="1:10" x14ac:dyDescent="0.3">
      <c r="A62" t="s">
        <v>4</v>
      </c>
      <c r="B62" t="s">
        <v>59</v>
      </c>
      <c r="C62" t="s">
        <v>256</v>
      </c>
      <c r="D62" s="2">
        <v>4</v>
      </c>
      <c r="E62" t="s">
        <v>381</v>
      </c>
      <c r="F62" t="s">
        <v>350</v>
      </c>
      <c r="G62" t="s">
        <v>257</v>
      </c>
      <c r="I62" t="s">
        <v>55</v>
      </c>
      <c r="J62" t="s">
        <v>559</v>
      </c>
    </row>
    <row r="63" spans="1:10" x14ac:dyDescent="0.3">
      <c r="A63" t="s">
        <v>4</v>
      </c>
      <c r="B63" t="s">
        <v>59</v>
      </c>
      <c r="C63" t="s">
        <v>60</v>
      </c>
      <c r="D63" s="2">
        <v>0.5</v>
      </c>
      <c r="E63" t="s">
        <v>345</v>
      </c>
      <c r="F63" t="s">
        <v>328</v>
      </c>
      <c r="G63" t="s">
        <v>61</v>
      </c>
      <c r="I63" t="s">
        <v>27</v>
      </c>
      <c r="J63" t="s">
        <v>559</v>
      </c>
    </row>
    <row r="64" spans="1:10" x14ac:dyDescent="0.3">
      <c r="A64" t="s">
        <v>4</v>
      </c>
      <c r="B64" t="s">
        <v>254</v>
      </c>
      <c r="C64" t="s">
        <v>255</v>
      </c>
      <c r="D64" s="2">
        <v>1.67</v>
      </c>
      <c r="E64" t="s">
        <v>332</v>
      </c>
      <c r="F64" t="s">
        <v>357</v>
      </c>
      <c r="G64" t="s">
        <v>253</v>
      </c>
      <c r="I64" t="s">
        <v>32</v>
      </c>
      <c r="J64" t="s">
        <v>28</v>
      </c>
    </row>
    <row r="65" spans="1:10" x14ac:dyDescent="0.3">
      <c r="A65" t="s">
        <v>4</v>
      </c>
      <c r="B65" t="s">
        <v>41</v>
      </c>
      <c r="C65" t="s">
        <v>620</v>
      </c>
      <c r="D65" s="2">
        <v>2.5</v>
      </c>
      <c r="E65" t="s">
        <v>365</v>
      </c>
      <c r="F65" t="s">
        <v>366</v>
      </c>
      <c r="G65" t="s">
        <v>136</v>
      </c>
      <c r="I65" t="s">
        <v>55</v>
      </c>
      <c r="J65" t="s">
        <v>138</v>
      </c>
    </row>
    <row r="66" spans="1:10" x14ac:dyDescent="0.3">
      <c r="A66" t="s">
        <v>4</v>
      </c>
      <c r="B66" t="s">
        <v>41</v>
      </c>
      <c r="C66" t="s">
        <v>252</v>
      </c>
      <c r="D66" s="2">
        <v>0.33</v>
      </c>
      <c r="E66" t="s">
        <v>332</v>
      </c>
      <c r="F66" t="s">
        <v>357</v>
      </c>
      <c r="G66" t="s">
        <v>253</v>
      </c>
      <c r="I66" t="s">
        <v>32</v>
      </c>
      <c r="J66" t="s">
        <v>28</v>
      </c>
    </row>
    <row r="67" spans="1:10" x14ac:dyDescent="0.3">
      <c r="A67" t="s">
        <v>4</v>
      </c>
      <c r="B67" t="s">
        <v>250</v>
      </c>
      <c r="C67" t="s">
        <v>251</v>
      </c>
      <c r="D67" s="2">
        <v>0.92</v>
      </c>
      <c r="E67" t="s">
        <v>340</v>
      </c>
      <c r="F67" t="s">
        <v>341</v>
      </c>
      <c r="G67" t="s">
        <v>43</v>
      </c>
      <c r="I67" t="s">
        <v>27</v>
      </c>
      <c r="J67" t="s">
        <v>559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58"/>
  <sheetViews>
    <sheetView workbookViewId="0">
      <selection activeCell="A2" sqref="A2:XFD58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x14ac:dyDescent="0.3">
      <c r="A3" s="13" t="s">
        <v>323</v>
      </c>
      <c r="B3" s="7"/>
      <c r="C3" s="7"/>
      <c r="D3" s="14"/>
      <c r="E3" s="7"/>
      <c r="F3" s="7"/>
      <c r="G3" s="7"/>
      <c r="H3" s="7"/>
      <c r="I3" s="7"/>
      <c r="J3" s="7"/>
    </row>
    <row r="4" spans="1:10" x14ac:dyDescent="0.3">
      <c r="A4" t="s">
        <v>5</v>
      </c>
      <c r="B4" t="s">
        <v>1410</v>
      </c>
      <c r="C4" t="s">
        <v>1411</v>
      </c>
      <c r="D4" s="2">
        <v>3.33</v>
      </c>
      <c r="E4" t="s">
        <v>1493</v>
      </c>
      <c r="F4" t="s">
        <v>328</v>
      </c>
      <c r="G4" t="s">
        <v>1412</v>
      </c>
      <c r="I4" t="s">
        <v>27</v>
      </c>
      <c r="J4" t="s">
        <v>1361</v>
      </c>
    </row>
    <row r="5" spans="1:10" x14ac:dyDescent="0.3">
      <c r="A5" t="s">
        <v>5</v>
      </c>
      <c r="B5" t="s">
        <v>1358</v>
      </c>
      <c r="C5" t="s">
        <v>1457</v>
      </c>
      <c r="D5" s="2">
        <v>1</v>
      </c>
      <c r="E5" t="s">
        <v>359</v>
      </c>
      <c r="F5" t="s">
        <v>360</v>
      </c>
      <c r="G5" t="s">
        <v>104</v>
      </c>
      <c r="H5" t="s">
        <v>1458</v>
      </c>
      <c r="I5" t="s">
        <v>27</v>
      </c>
      <c r="J5" t="s">
        <v>1361</v>
      </c>
    </row>
    <row r="6" spans="1:10" x14ac:dyDescent="0.3">
      <c r="A6" t="s">
        <v>5</v>
      </c>
      <c r="B6" t="s">
        <v>1358</v>
      </c>
      <c r="C6" t="s">
        <v>1456</v>
      </c>
      <c r="D6" s="2">
        <v>1.25</v>
      </c>
      <c r="E6" t="s">
        <v>1489</v>
      </c>
      <c r="F6" t="s">
        <v>341</v>
      </c>
      <c r="G6" t="s">
        <v>1360</v>
      </c>
      <c r="I6" t="s">
        <v>27</v>
      </c>
      <c r="J6" t="s">
        <v>1361</v>
      </c>
    </row>
    <row r="7" spans="1:10" x14ac:dyDescent="0.3">
      <c r="A7" t="s">
        <v>5</v>
      </c>
      <c r="B7" t="s">
        <v>1391</v>
      </c>
      <c r="C7" t="s">
        <v>1455</v>
      </c>
      <c r="D7" s="2">
        <v>3</v>
      </c>
      <c r="E7" t="s">
        <v>1494</v>
      </c>
      <c r="F7" t="s">
        <v>858</v>
      </c>
      <c r="G7" t="s">
        <v>1395</v>
      </c>
      <c r="I7" t="s">
        <v>37</v>
      </c>
      <c r="J7" t="s">
        <v>1053</v>
      </c>
    </row>
    <row r="8" spans="1:10" x14ac:dyDescent="0.3">
      <c r="A8" t="s">
        <v>5</v>
      </c>
      <c r="B8" t="s">
        <v>1385</v>
      </c>
      <c r="C8" t="s">
        <v>1454</v>
      </c>
      <c r="D8" s="2">
        <v>1.5</v>
      </c>
      <c r="E8" t="s">
        <v>1496</v>
      </c>
      <c r="F8" t="s">
        <v>858</v>
      </c>
      <c r="G8" t="s">
        <v>1387</v>
      </c>
      <c r="I8" t="s">
        <v>37</v>
      </c>
      <c r="J8" t="s">
        <v>1053</v>
      </c>
    </row>
    <row r="9" spans="1:10" x14ac:dyDescent="0.3">
      <c r="A9" t="s">
        <v>5</v>
      </c>
      <c r="B9" t="s">
        <v>1352</v>
      </c>
      <c r="C9" t="s">
        <v>1452</v>
      </c>
      <c r="D9" s="2">
        <v>0.88</v>
      </c>
      <c r="E9" t="s">
        <v>1498</v>
      </c>
      <c r="F9" t="s">
        <v>659</v>
      </c>
      <c r="G9" t="s">
        <v>1428</v>
      </c>
      <c r="H9" t="s">
        <v>1453</v>
      </c>
      <c r="I9" t="s">
        <v>32</v>
      </c>
      <c r="J9" t="s">
        <v>1426</v>
      </c>
    </row>
    <row r="10" spans="1:10" x14ac:dyDescent="0.3">
      <c r="A10" t="s">
        <v>5</v>
      </c>
      <c r="B10" t="s">
        <v>1352</v>
      </c>
      <c r="C10" t="s">
        <v>1450</v>
      </c>
      <c r="D10" s="2">
        <v>3.35</v>
      </c>
      <c r="E10" t="s">
        <v>1498</v>
      </c>
      <c r="F10" t="s">
        <v>659</v>
      </c>
      <c r="G10" t="s">
        <v>1428</v>
      </c>
      <c r="H10" t="s">
        <v>1451</v>
      </c>
      <c r="I10" t="s">
        <v>32</v>
      </c>
      <c r="J10" t="s">
        <v>1426</v>
      </c>
    </row>
    <row r="11" spans="1:10" x14ac:dyDescent="0.3">
      <c r="A11" t="s">
        <v>5</v>
      </c>
      <c r="B11" t="s">
        <v>1110</v>
      </c>
      <c r="C11" t="s">
        <v>1182</v>
      </c>
      <c r="D11" s="2">
        <v>2.5</v>
      </c>
      <c r="E11" t="s">
        <v>659</v>
      </c>
      <c r="F11" t="s">
        <v>357</v>
      </c>
      <c r="G11" t="s">
        <v>622</v>
      </c>
      <c r="H11" t="s">
        <v>1183</v>
      </c>
      <c r="I11" t="s">
        <v>32</v>
      </c>
      <c r="J11" t="s">
        <v>1127</v>
      </c>
    </row>
    <row r="12" spans="1:10" x14ac:dyDescent="0.3">
      <c r="A12" t="s">
        <v>5</v>
      </c>
      <c r="B12" t="s">
        <v>1110</v>
      </c>
      <c r="C12" t="s">
        <v>1180</v>
      </c>
      <c r="D12" s="2">
        <v>2</v>
      </c>
      <c r="E12" t="s">
        <v>659</v>
      </c>
      <c r="F12" t="s">
        <v>357</v>
      </c>
      <c r="G12" t="s">
        <v>622</v>
      </c>
      <c r="H12" t="s">
        <v>1181</v>
      </c>
      <c r="I12" t="s">
        <v>32</v>
      </c>
      <c r="J12" t="s">
        <v>1127</v>
      </c>
    </row>
    <row r="13" spans="1:10" x14ac:dyDescent="0.3">
      <c r="A13" t="s">
        <v>5</v>
      </c>
      <c r="B13" t="s">
        <v>1070</v>
      </c>
      <c r="C13" t="s">
        <v>1178</v>
      </c>
      <c r="D13" s="2">
        <v>1.33</v>
      </c>
      <c r="E13" t="s">
        <v>862</v>
      </c>
      <c r="F13" t="s">
        <v>357</v>
      </c>
      <c r="G13" t="s">
        <v>799</v>
      </c>
      <c r="H13" t="s">
        <v>1179</v>
      </c>
      <c r="I13" t="s">
        <v>32</v>
      </c>
      <c r="J13" t="s">
        <v>1041</v>
      </c>
    </row>
    <row r="14" spans="1:10" x14ac:dyDescent="0.3">
      <c r="A14" t="s">
        <v>5</v>
      </c>
      <c r="B14" t="s">
        <v>1055</v>
      </c>
      <c r="C14" t="s">
        <v>1176</v>
      </c>
      <c r="D14" s="2">
        <v>0.5</v>
      </c>
      <c r="E14" t="s">
        <v>862</v>
      </c>
      <c r="F14" t="s">
        <v>357</v>
      </c>
      <c r="G14" t="s">
        <v>799</v>
      </c>
      <c r="H14" t="s">
        <v>1177</v>
      </c>
      <c r="I14" t="s">
        <v>32</v>
      </c>
      <c r="J14" t="s">
        <v>1041</v>
      </c>
    </row>
    <row r="15" spans="1:10" x14ac:dyDescent="0.3">
      <c r="A15" t="s">
        <v>5</v>
      </c>
      <c r="B15" t="s">
        <v>1055</v>
      </c>
      <c r="C15" t="s">
        <v>1174</v>
      </c>
      <c r="D15" s="2">
        <v>3</v>
      </c>
      <c r="E15" t="s">
        <v>862</v>
      </c>
      <c r="F15" t="s">
        <v>357</v>
      </c>
      <c r="G15" t="s">
        <v>799</v>
      </c>
      <c r="H15" t="s">
        <v>1175</v>
      </c>
      <c r="I15" t="s">
        <v>32</v>
      </c>
      <c r="J15" t="s">
        <v>1041</v>
      </c>
    </row>
    <row r="16" spans="1:10" x14ac:dyDescent="0.3">
      <c r="A16" t="s">
        <v>5</v>
      </c>
      <c r="B16" t="s">
        <v>1055</v>
      </c>
      <c r="C16" t="s">
        <v>1059</v>
      </c>
      <c r="D16" s="2">
        <v>1</v>
      </c>
      <c r="E16" t="s">
        <v>1222</v>
      </c>
      <c r="F16" t="s">
        <v>341</v>
      </c>
      <c r="G16" t="s">
        <v>1060</v>
      </c>
      <c r="I16" t="s">
        <v>27</v>
      </c>
      <c r="J16" t="s">
        <v>1058</v>
      </c>
    </row>
    <row r="17" spans="1:10" x14ac:dyDescent="0.3">
      <c r="A17" s="12" t="s">
        <v>322</v>
      </c>
      <c r="B17" s="10"/>
      <c r="C17" s="10"/>
      <c r="D17" s="11"/>
      <c r="E17" s="10"/>
      <c r="F17" s="10"/>
      <c r="G17" s="10"/>
      <c r="H17" s="10"/>
      <c r="I17" s="10"/>
      <c r="J17" s="10"/>
    </row>
    <row r="18" spans="1:10" x14ac:dyDescent="0.3">
      <c r="A18" t="s">
        <v>5</v>
      </c>
      <c r="B18" t="s">
        <v>1055</v>
      </c>
      <c r="C18" t="s">
        <v>1130</v>
      </c>
      <c r="D18" s="2">
        <v>1</v>
      </c>
      <c r="E18" t="s">
        <v>1223</v>
      </c>
      <c r="F18" t="s">
        <v>328</v>
      </c>
      <c r="G18" t="s">
        <v>1057</v>
      </c>
      <c r="I18" t="s">
        <v>27</v>
      </c>
      <c r="J18" t="s">
        <v>1058</v>
      </c>
    </row>
    <row r="19" spans="1:10" x14ac:dyDescent="0.3">
      <c r="A19" t="s">
        <v>5</v>
      </c>
      <c r="B19" t="s">
        <v>1037</v>
      </c>
      <c r="C19" t="s">
        <v>1172</v>
      </c>
      <c r="D19" s="2">
        <v>1.5</v>
      </c>
      <c r="E19" t="s">
        <v>862</v>
      </c>
      <c r="F19" t="s">
        <v>357</v>
      </c>
      <c r="G19" t="s">
        <v>799</v>
      </c>
      <c r="H19" t="s">
        <v>1173</v>
      </c>
      <c r="I19" t="s">
        <v>32</v>
      </c>
      <c r="J19" t="s">
        <v>1041</v>
      </c>
    </row>
    <row r="20" spans="1:10" x14ac:dyDescent="0.3">
      <c r="A20" t="s">
        <v>5</v>
      </c>
      <c r="B20" t="s">
        <v>1037</v>
      </c>
      <c r="C20" t="s">
        <v>1170</v>
      </c>
      <c r="D20" s="2">
        <v>0.75</v>
      </c>
      <c r="E20" t="s">
        <v>845</v>
      </c>
      <c r="F20" t="s">
        <v>858</v>
      </c>
      <c r="G20" t="s">
        <v>704</v>
      </c>
      <c r="H20" t="s">
        <v>1171</v>
      </c>
      <c r="I20" t="s">
        <v>37</v>
      </c>
      <c r="J20" t="s">
        <v>1053</v>
      </c>
    </row>
    <row r="21" spans="1:10" x14ac:dyDescent="0.3">
      <c r="A21" t="s">
        <v>5</v>
      </c>
      <c r="B21" t="s">
        <v>1037</v>
      </c>
      <c r="C21" t="s">
        <v>1168</v>
      </c>
      <c r="D21" s="2">
        <v>0.75</v>
      </c>
      <c r="E21" t="s">
        <v>862</v>
      </c>
      <c r="F21" t="s">
        <v>357</v>
      </c>
      <c r="G21" t="s">
        <v>799</v>
      </c>
      <c r="H21" t="s">
        <v>1169</v>
      </c>
      <c r="I21" t="s">
        <v>32</v>
      </c>
      <c r="J21" t="s">
        <v>1041</v>
      </c>
    </row>
    <row r="22" spans="1:10" x14ac:dyDescent="0.3">
      <c r="A22" t="s">
        <v>5</v>
      </c>
      <c r="B22" t="s">
        <v>702</v>
      </c>
      <c r="C22" t="s">
        <v>1166</v>
      </c>
      <c r="D22" s="2">
        <v>2</v>
      </c>
      <c r="E22" t="s">
        <v>548</v>
      </c>
      <c r="F22" t="s">
        <v>357</v>
      </c>
      <c r="G22" t="s">
        <v>446</v>
      </c>
      <c r="H22" t="s">
        <v>1167</v>
      </c>
      <c r="I22" t="s">
        <v>32</v>
      </c>
      <c r="J22" t="s">
        <v>1127</v>
      </c>
    </row>
    <row r="23" spans="1:10" x14ac:dyDescent="0.3">
      <c r="A23" t="s">
        <v>5</v>
      </c>
      <c r="B23" t="s">
        <v>699</v>
      </c>
      <c r="C23" t="s">
        <v>814</v>
      </c>
      <c r="D23" s="2">
        <v>1.33</v>
      </c>
      <c r="E23" t="s">
        <v>846</v>
      </c>
      <c r="F23" t="s">
        <v>341</v>
      </c>
      <c r="G23" t="s">
        <v>701</v>
      </c>
      <c r="I23" t="s">
        <v>27</v>
      </c>
      <c r="J23" t="s">
        <v>559</v>
      </c>
    </row>
    <row r="24" spans="1:10" x14ac:dyDescent="0.3">
      <c r="A24" t="s">
        <v>5</v>
      </c>
      <c r="B24" t="s">
        <v>682</v>
      </c>
      <c r="C24" t="s">
        <v>812</v>
      </c>
      <c r="D24" s="2">
        <v>1</v>
      </c>
      <c r="E24" t="s">
        <v>862</v>
      </c>
      <c r="F24" t="s">
        <v>357</v>
      </c>
      <c r="G24" t="s">
        <v>799</v>
      </c>
      <c r="H24" t="s">
        <v>813</v>
      </c>
      <c r="I24" t="s">
        <v>32</v>
      </c>
      <c r="J24" t="s">
        <v>626</v>
      </c>
    </row>
    <row r="25" spans="1:10" x14ac:dyDescent="0.3">
      <c r="A25" t="s">
        <v>5</v>
      </c>
      <c r="B25" t="s">
        <v>682</v>
      </c>
      <c r="C25" t="s">
        <v>809</v>
      </c>
      <c r="D25" s="2">
        <v>0.83</v>
      </c>
      <c r="E25" t="s">
        <v>863</v>
      </c>
      <c r="F25" t="s">
        <v>844</v>
      </c>
      <c r="G25" t="s">
        <v>810</v>
      </c>
      <c r="H25" t="s">
        <v>811</v>
      </c>
      <c r="I25" t="s">
        <v>32</v>
      </c>
      <c r="J25" t="s">
        <v>626</v>
      </c>
    </row>
    <row r="26" spans="1:10" x14ac:dyDescent="0.3">
      <c r="A26" t="s">
        <v>5</v>
      </c>
      <c r="B26" t="s">
        <v>682</v>
      </c>
      <c r="C26" t="s">
        <v>807</v>
      </c>
      <c r="D26" s="2">
        <v>1</v>
      </c>
      <c r="E26" t="s">
        <v>862</v>
      </c>
      <c r="F26" t="s">
        <v>357</v>
      </c>
      <c r="G26" t="s">
        <v>799</v>
      </c>
      <c r="H26" t="s">
        <v>808</v>
      </c>
      <c r="I26" t="s">
        <v>32</v>
      </c>
      <c r="J26" t="s">
        <v>626</v>
      </c>
    </row>
    <row r="27" spans="1:10" x14ac:dyDescent="0.3">
      <c r="A27" t="s">
        <v>5</v>
      </c>
      <c r="B27" t="s">
        <v>682</v>
      </c>
      <c r="C27" t="s">
        <v>684</v>
      </c>
      <c r="D27" s="2">
        <v>0.75</v>
      </c>
      <c r="E27" t="s">
        <v>849</v>
      </c>
      <c r="F27" t="s">
        <v>359</v>
      </c>
      <c r="G27" t="s">
        <v>685</v>
      </c>
      <c r="I27" t="s">
        <v>27</v>
      </c>
      <c r="J27" t="s">
        <v>559</v>
      </c>
    </row>
    <row r="28" spans="1:10" x14ac:dyDescent="0.3">
      <c r="A28" t="s">
        <v>5</v>
      </c>
      <c r="B28" t="s">
        <v>682</v>
      </c>
      <c r="C28" t="s">
        <v>805</v>
      </c>
      <c r="D28" s="2">
        <v>0.83</v>
      </c>
      <c r="E28" t="s">
        <v>862</v>
      </c>
      <c r="F28" t="s">
        <v>357</v>
      </c>
      <c r="G28" t="s">
        <v>799</v>
      </c>
      <c r="H28" t="s">
        <v>806</v>
      </c>
      <c r="I28" t="s">
        <v>32</v>
      </c>
      <c r="J28" t="s">
        <v>626</v>
      </c>
    </row>
    <row r="29" spans="1:10" x14ac:dyDescent="0.3">
      <c r="A29" t="s">
        <v>5</v>
      </c>
      <c r="B29" t="s">
        <v>667</v>
      </c>
      <c r="C29" t="s">
        <v>803</v>
      </c>
      <c r="D29" s="2">
        <v>1.5</v>
      </c>
      <c r="E29" t="s">
        <v>862</v>
      </c>
      <c r="F29" t="s">
        <v>357</v>
      </c>
      <c r="G29" t="s">
        <v>799</v>
      </c>
      <c r="H29" t="s">
        <v>804</v>
      </c>
      <c r="I29" t="s">
        <v>32</v>
      </c>
      <c r="J29" t="s">
        <v>626</v>
      </c>
    </row>
    <row r="30" spans="1:10" x14ac:dyDescent="0.3">
      <c r="A30" t="s">
        <v>5</v>
      </c>
      <c r="B30" t="s">
        <v>667</v>
      </c>
      <c r="C30" t="s">
        <v>801</v>
      </c>
      <c r="D30" s="2">
        <v>3</v>
      </c>
      <c r="E30" t="s">
        <v>862</v>
      </c>
      <c r="F30" t="s">
        <v>357</v>
      </c>
      <c r="G30" t="s">
        <v>799</v>
      </c>
      <c r="H30" t="s">
        <v>802</v>
      </c>
      <c r="I30" t="s">
        <v>32</v>
      </c>
      <c r="J30" t="s">
        <v>626</v>
      </c>
    </row>
    <row r="31" spans="1:10" x14ac:dyDescent="0.3">
      <c r="A31" t="s">
        <v>5</v>
      </c>
      <c r="B31" t="s">
        <v>667</v>
      </c>
      <c r="C31" t="s">
        <v>670</v>
      </c>
      <c r="D31" s="2">
        <v>1.1499999999999999</v>
      </c>
      <c r="E31" t="s">
        <v>853</v>
      </c>
      <c r="F31" t="s">
        <v>341</v>
      </c>
      <c r="G31" t="s">
        <v>671</v>
      </c>
      <c r="I31" t="s">
        <v>27</v>
      </c>
      <c r="J31" t="s">
        <v>559</v>
      </c>
    </row>
    <row r="32" spans="1:10" x14ac:dyDescent="0.3">
      <c r="A32" t="s">
        <v>5</v>
      </c>
      <c r="B32" t="s">
        <v>667</v>
      </c>
      <c r="C32" t="s">
        <v>715</v>
      </c>
      <c r="D32" s="2">
        <v>1</v>
      </c>
      <c r="E32" t="s">
        <v>854</v>
      </c>
      <c r="F32" t="s">
        <v>328</v>
      </c>
      <c r="G32" t="s">
        <v>669</v>
      </c>
      <c r="I32" t="s">
        <v>27</v>
      </c>
      <c r="J32" t="s">
        <v>559</v>
      </c>
    </row>
    <row r="33" spans="1:10" x14ac:dyDescent="0.3">
      <c r="A33" t="s">
        <v>5</v>
      </c>
      <c r="B33" t="s">
        <v>709</v>
      </c>
      <c r="C33" t="s">
        <v>798</v>
      </c>
      <c r="D33" s="2">
        <v>2.33</v>
      </c>
      <c r="E33" t="s">
        <v>862</v>
      </c>
      <c r="F33" t="s">
        <v>357</v>
      </c>
      <c r="G33" t="s">
        <v>799</v>
      </c>
      <c r="H33" t="s">
        <v>800</v>
      </c>
      <c r="I33" t="s">
        <v>32</v>
      </c>
      <c r="J33" t="s">
        <v>626</v>
      </c>
    </row>
    <row r="34" spans="1:10" x14ac:dyDescent="0.3">
      <c r="A34" t="s">
        <v>5</v>
      </c>
      <c r="B34" t="s">
        <v>570</v>
      </c>
      <c r="C34" t="s">
        <v>629</v>
      </c>
      <c r="D34" s="2">
        <v>1.42</v>
      </c>
      <c r="E34" t="s">
        <v>651</v>
      </c>
      <c r="F34" t="s">
        <v>341</v>
      </c>
      <c r="G34" t="s">
        <v>572</v>
      </c>
      <c r="I34" t="s">
        <v>27</v>
      </c>
      <c r="J34" t="s">
        <v>559</v>
      </c>
    </row>
    <row r="35" spans="1:10" x14ac:dyDescent="0.3">
      <c r="A35" t="s">
        <v>5</v>
      </c>
      <c r="B35" t="s">
        <v>596</v>
      </c>
      <c r="C35" t="s">
        <v>627</v>
      </c>
      <c r="D35" s="2">
        <v>3</v>
      </c>
      <c r="E35" t="s">
        <v>548</v>
      </c>
      <c r="F35" t="s">
        <v>357</v>
      </c>
      <c r="G35" t="s">
        <v>446</v>
      </c>
      <c r="H35" t="s">
        <v>628</v>
      </c>
      <c r="I35" t="s">
        <v>32</v>
      </c>
      <c r="J35" t="s">
        <v>560</v>
      </c>
    </row>
    <row r="36" spans="1:10" x14ac:dyDescent="0.3">
      <c r="A36" s="13" t="s">
        <v>321</v>
      </c>
      <c r="B36" s="7"/>
      <c r="C36" s="7"/>
      <c r="D36" s="14"/>
      <c r="E36" s="7"/>
      <c r="F36" s="7"/>
      <c r="G36" s="7"/>
      <c r="H36" s="7"/>
      <c r="I36" s="7"/>
      <c r="J36" s="7"/>
    </row>
    <row r="37" spans="1:10" x14ac:dyDescent="0.3">
      <c r="A37" t="s">
        <v>5</v>
      </c>
      <c r="B37" t="s">
        <v>407</v>
      </c>
      <c r="C37" t="s">
        <v>408</v>
      </c>
      <c r="D37" s="2">
        <v>1.83</v>
      </c>
      <c r="E37" t="s">
        <v>538</v>
      </c>
      <c r="F37" t="s">
        <v>341</v>
      </c>
      <c r="G37" t="s">
        <v>409</v>
      </c>
      <c r="I37" t="s">
        <v>27</v>
      </c>
      <c r="J37" t="s">
        <v>559</v>
      </c>
    </row>
    <row r="38" spans="1:10" x14ac:dyDescent="0.3">
      <c r="A38" t="s">
        <v>5</v>
      </c>
      <c r="B38" t="s">
        <v>426</v>
      </c>
      <c r="C38" t="s">
        <v>507</v>
      </c>
      <c r="D38" s="2">
        <v>1</v>
      </c>
      <c r="E38" t="s">
        <v>548</v>
      </c>
      <c r="F38" t="s">
        <v>357</v>
      </c>
      <c r="G38" t="s">
        <v>446</v>
      </c>
      <c r="H38" t="s">
        <v>508</v>
      </c>
      <c r="I38" t="s">
        <v>32</v>
      </c>
      <c r="J38" t="s">
        <v>560</v>
      </c>
    </row>
    <row r="39" spans="1:10" x14ac:dyDescent="0.3">
      <c r="A39" t="s">
        <v>5</v>
      </c>
      <c r="B39" t="s">
        <v>395</v>
      </c>
      <c r="C39" t="s">
        <v>505</v>
      </c>
      <c r="D39" s="2">
        <v>2</v>
      </c>
      <c r="E39" t="s">
        <v>548</v>
      </c>
      <c r="F39" t="s">
        <v>357</v>
      </c>
      <c r="G39" t="s">
        <v>446</v>
      </c>
      <c r="H39" t="s">
        <v>506</v>
      </c>
      <c r="I39" t="s">
        <v>32</v>
      </c>
      <c r="J39" t="s">
        <v>560</v>
      </c>
    </row>
    <row r="40" spans="1:10" x14ac:dyDescent="0.3">
      <c r="A40" t="s">
        <v>5</v>
      </c>
      <c r="B40" t="s">
        <v>395</v>
      </c>
      <c r="C40" t="s">
        <v>503</v>
      </c>
      <c r="D40" s="2">
        <v>2.83</v>
      </c>
      <c r="E40" t="s">
        <v>548</v>
      </c>
      <c r="F40" t="s">
        <v>357</v>
      </c>
      <c r="G40" t="s">
        <v>446</v>
      </c>
      <c r="H40" t="s">
        <v>504</v>
      </c>
      <c r="I40" t="s">
        <v>32</v>
      </c>
      <c r="J40" t="s">
        <v>560</v>
      </c>
    </row>
    <row r="41" spans="1:10" x14ac:dyDescent="0.3">
      <c r="A41" t="s">
        <v>5</v>
      </c>
      <c r="B41" t="s">
        <v>388</v>
      </c>
      <c r="C41" t="s">
        <v>501</v>
      </c>
      <c r="D41" s="2">
        <v>3</v>
      </c>
      <c r="E41" t="s">
        <v>541</v>
      </c>
      <c r="F41" t="s">
        <v>356</v>
      </c>
      <c r="G41" t="s">
        <v>394</v>
      </c>
      <c r="H41" t="s">
        <v>502</v>
      </c>
      <c r="I41" t="s">
        <v>32</v>
      </c>
      <c r="J41" t="s">
        <v>560</v>
      </c>
    </row>
    <row r="42" spans="1:10" x14ac:dyDescent="0.3">
      <c r="A42" t="s">
        <v>5</v>
      </c>
      <c r="B42" t="s">
        <v>388</v>
      </c>
      <c r="C42" t="s">
        <v>500</v>
      </c>
      <c r="D42" s="2">
        <v>1.5</v>
      </c>
      <c r="E42" t="s">
        <v>542</v>
      </c>
      <c r="F42" t="s">
        <v>341</v>
      </c>
      <c r="G42" t="s">
        <v>392</v>
      </c>
      <c r="I42" t="s">
        <v>27</v>
      </c>
      <c r="J42" t="s">
        <v>559</v>
      </c>
    </row>
    <row r="43" spans="1:10" x14ac:dyDescent="0.3">
      <c r="A43" t="s">
        <v>5</v>
      </c>
      <c r="B43" t="s">
        <v>388</v>
      </c>
      <c r="C43" t="s">
        <v>389</v>
      </c>
      <c r="D43" s="2">
        <v>1</v>
      </c>
      <c r="E43" t="s">
        <v>543</v>
      </c>
      <c r="F43" t="s">
        <v>328</v>
      </c>
      <c r="G43" t="s">
        <v>390</v>
      </c>
      <c r="I43" t="s">
        <v>27</v>
      </c>
      <c r="J43" t="s">
        <v>559</v>
      </c>
    </row>
    <row r="44" spans="1:10" x14ac:dyDescent="0.3">
      <c r="A44" t="s">
        <v>5</v>
      </c>
      <c r="B44" t="s">
        <v>418</v>
      </c>
      <c r="C44" t="s">
        <v>498</v>
      </c>
      <c r="D44" s="2">
        <v>1.65</v>
      </c>
      <c r="E44" t="s">
        <v>380</v>
      </c>
      <c r="F44" t="s">
        <v>357</v>
      </c>
      <c r="G44" t="s">
        <v>259</v>
      </c>
      <c r="H44" t="s">
        <v>499</v>
      </c>
      <c r="I44" t="s">
        <v>32</v>
      </c>
      <c r="J44" t="s">
        <v>50</v>
      </c>
    </row>
    <row r="45" spans="1:10" x14ac:dyDescent="0.3">
      <c r="A45" t="s">
        <v>5</v>
      </c>
      <c r="B45" t="s">
        <v>113</v>
      </c>
      <c r="C45" t="s">
        <v>281</v>
      </c>
      <c r="D45" s="2">
        <v>1.25</v>
      </c>
      <c r="E45" t="s">
        <v>380</v>
      </c>
      <c r="F45" t="s">
        <v>357</v>
      </c>
      <c r="G45" t="s">
        <v>259</v>
      </c>
      <c r="H45" t="s">
        <v>282</v>
      </c>
      <c r="I45" t="s">
        <v>32</v>
      </c>
      <c r="J45" t="s">
        <v>50</v>
      </c>
    </row>
    <row r="46" spans="1:10" x14ac:dyDescent="0.3">
      <c r="A46" t="s">
        <v>5</v>
      </c>
      <c r="B46" t="s">
        <v>102</v>
      </c>
      <c r="C46" t="s">
        <v>279</v>
      </c>
      <c r="D46" s="2">
        <v>4</v>
      </c>
      <c r="E46" t="s">
        <v>380</v>
      </c>
      <c r="F46" t="s">
        <v>357</v>
      </c>
      <c r="G46" t="s">
        <v>259</v>
      </c>
      <c r="H46" t="s">
        <v>280</v>
      </c>
      <c r="I46" t="s">
        <v>32</v>
      </c>
      <c r="J46" t="s">
        <v>50</v>
      </c>
    </row>
    <row r="47" spans="1:10" x14ac:dyDescent="0.3">
      <c r="A47" t="s">
        <v>5</v>
      </c>
      <c r="B47" t="s">
        <v>82</v>
      </c>
      <c r="C47" t="s">
        <v>178</v>
      </c>
      <c r="D47" s="2">
        <v>1.5</v>
      </c>
      <c r="E47" t="s">
        <v>361</v>
      </c>
      <c r="F47" t="s">
        <v>341</v>
      </c>
      <c r="G47" t="s">
        <v>115</v>
      </c>
      <c r="I47" t="s">
        <v>27</v>
      </c>
      <c r="J47" t="s">
        <v>559</v>
      </c>
    </row>
    <row r="48" spans="1:10" x14ac:dyDescent="0.3">
      <c r="A48" s="13" t="s">
        <v>320</v>
      </c>
      <c r="B48" s="7"/>
      <c r="C48" s="7"/>
      <c r="D48" s="14"/>
      <c r="E48" s="7"/>
      <c r="F48" s="7"/>
      <c r="G48" s="7"/>
      <c r="H48" s="7"/>
      <c r="I48" s="7"/>
      <c r="J48" s="7"/>
    </row>
    <row r="49" spans="1:10" x14ac:dyDescent="0.3">
      <c r="A49" t="s">
        <v>5</v>
      </c>
      <c r="B49" t="s">
        <v>82</v>
      </c>
      <c r="C49" t="s">
        <v>278</v>
      </c>
      <c r="D49" s="2">
        <v>1</v>
      </c>
      <c r="E49" t="s">
        <v>358</v>
      </c>
      <c r="F49" t="s">
        <v>328</v>
      </c>
      <c r="G49" t="s">
        <v>84</v>
      </c>
      <c r="I49" t="s">
        <v>27</v>
      </c>
      <c r="J49" t="s">
        <v>559</v>
      </c>
    </row>
    <row r="50" spans="1:10" x14ac:dyDescent="0.3">
      <c r="A50" t="s">
        <v>5</v>
      </c>
      <c r="B50" t="s">
        <v>173</v>
      </c>
      <c r="C50" t="s">
        <v>276</v>
      </c>
      <c r="D50" s="2">
        <v>3</v>
      </c>
      <c r="E50" t="s">
        <v>380</v>
      </c>
      <c r="F50" t="s">
        <v>357</v>
      </c>
      <c r="G50" t="s">
        <v>259</v>
      </c>
      <c r="H50" t="s">
        <v>277</v>
      </c>
      <c r="I50" t="s">
        <v>32</v>
      </c>
      <c r="J50" t="s">
        <v>50</v>
      </c>
    </row>
    <row r="51" spans="1:10" x14ac:dyDescent="0.3">
      <c r="A51" t="s">
        <v>5</v>
      </c>
      <c r="B51" t="s">
        <v>78</v>
      </c>
      <c r="C51" t="s">
        <v>274</v>
      </c>
      <c r="D51" s="2">
        <v>0.75</v>
      </c>
      <c r="E51" t="s">
        <v>380</v>
      </c>
      <c r="F51" t="s">
        <v>357</v>
      </c>
      <c r="G51" t="s">
        <v>259</v>
      </c>
      <c r="H51" t="s">
        <v>275</v>
      </c>
      <c r="I51" t="s">
        <v>32</v>
      </c>
      <c r="J51" t="s">
        <v>50</v>
      </c>
    </row>
    <row r="52" spans="1:10" x14ac:dyDescent="0.3">
      <c r="A52" t="s">
        <v>5</v>
      </c>
      <c r="B52" t="s">
        <v>75</v>
      </c>
      <c r="C52" t="s">
        <v>272</v>
      </c>
      <c r="D52" s="2">
        <v>1.5</v>
      </c>
      <c r="E52" t="s">
        <v>380</v>
      </c>
      <c r="F52" t="s">
        <v>357</v>
      </c>
      <c r="G52" t="s">
        <v>259</v>
      </c>
      <c r="H52" t="s">
        <v>273</v>
      </c>
      <c r="I52" t="s">
        <v>32</v>
      </c>
      <c r="J52" t="s">
        <v>50</v>
      </c>
    </row>
    <row r="53" spans="1:10" x14ac:dyDescent="0.3">
      <c r="A53" t="s">
        <v>5</v>
      </c>
      <c r="B53" t="s">
        <v>75</v>
      </c>
      <c r="C53" t="s">
        <v>167</v>
      </c>
      <c r="D53" s="2">
        <v>1.83</v>
      </c>
      <c r="E53" t="s">
        <v>353</v>
      </c>
      <c r="F53" t="s">
        <v>341</v>
      </c>
      <c r="G53" t="s">
        <v>77</v>
      </c>
      <c r="I53" t="s">
        <v>27</v>
      </c>
      <c r="J53" t="s">
        <v>559</v>
      </c>
    </row>
    <row r="54" spans="1:10" x14ac:dyDescent="0.3">
      <c r="A54" t="s">
        <v>5</v>
      </c>
      <c r="B54" t="s">
        <v>70</v>
      </c>
      <c r="C54" t="s">
        <v>270</v>
      </c>
      <c r="D54" s="2">
        <v>1</v>
      </c>
      <c r="E54" t="s">
        <v>381</v>
      </c>
      <c r="F54" t="s">
        <v>350</v>
      </c>
      <c r="G54" t="s">
        <v>257</v>
      </c>
      <c r="H54" t="s">
        <v>271</v>
      </c>
      <c r="I54" t="s">
        <v>55</v>
      </c>
      <c r="J54" t="s">
        <v>559</v>
      </c>
    </row>
    <row r="55" spans="1:10" x14ac:dyDescent="0.3">
      <c r="A55" t="s">
        <v>5</v>
      </c>
      <c r="B55" t="s">
        <v>64</v>
      </c>
      <c r="C55" t="s">
        <v>268</v>
      </c>
      <c r="D55" s="2">
        <v>2.5</v>
      </c>
      <c r="E55" t="s">
        <v>331</v>
      </c>
      <c r="F55" t="s">
        <v>332</v>
      </c>
      <c r="G55" t="s">
        <v>39</v>
      </c>
      <c r="H55" t="s">
        <v>269</v>
      </c>
      <c r="I55" t="s">
        <v>32</v>
      </c>
      <c r="J55" t="s">
        <v>28</v>
      </c>
    </row>
    <row r="56" spans="1:10" x14ac:dyDescent="0.3">
      <c r="A56" t="s">
        <v>5</v>
      </c>
      <c r="B56" t="s">
        <v>59</v>
      </c>
      <c r="C56" t="s">
        <v>62</v>
      </c>
      <c r="D56" s="2">
        <v>1.5</v>
      </c>
      <c r="E56" t="s">
        <v>351</v>
      </c>
      <c r="F56" t="s">
        <v>341</v>
      </c>
      <c r="G56" t="s">
        <v>63</v>
      </c>
      <c r="I56" t="s">
        <v>27</v>
      </c>
      <c r="J56" t="s">
        <v>559</v>
      </c>
    </row>
    <row r="57" spans="1:10" x14ac:dyDescent="0.3">
      <c r="A57" t="s">
        <v>5</v>
      </c>
      <c r="B57" t="s">
        <v>59</v>
      </c>
      <c r="C57" t="s">
        <v>267</v>
      </c>
      <c r="D57" s="2">
        <v>1</v>
      </c>
      <c r="E57" t="s">
        <v>345</v>
      </c>
      <c r="F57" t="s">
        <v>328</v>
      </c>
      <c r="G57" t="s">
        <v>61</v>
      </c>
      <c r="I57" t="s">
        <v>27</v>
      </c>
      <c r="J57" t="s">
        <v>559</v>
      </c>
    </row>
    <row r="58" spans="1:10" x14ac:dyDescent="0.3">
      <c r="A58" t="s">
        <v>5</v>
      </c>
      <c r="B58" t="s">
        <v>41</v>
      </c>
      <c r="C58" t="s">
        <v>42</v>
      </c>
      <c r="D58" s="2">
        <v>0.75</v>
      </c>
      <c r="E58" t="s">
        <v>340</v>
      </c>
      <c r="F58" t="s">
        <v>341</v>
      </c>
      <c r="G58" t="s">
        <v>43</v>
      </c>
      <c r="I58" t="s">
        <v>27</v>
      </c>
      <c r="J58" t="s">
        <v>559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60"/>
  <sheetViews>
    <sheetView workbookViewId="0">
      <selection activeCell="A2" sqref="A2:XFD60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1351</v>
      </c>
      <c r="D2" s="14"/>
    </row>
    <row r="3" spans="1:10" x14ac:dyDescent="0.3">
      <c r="A3" s="13" t="s">
        <v>323</v>
      </c>
      <c r="B3" s="7"/>
      <c r="C3" s="7"/>
      <c r="D3" s="14"/>
      <c r="E3" s="7"/>
      <c r="F3" s="7"/>
      <c r="G3" s="7"/>
      <c r="H3" s="7"/>
      <c r="I3" s="7"/>
      <c r="J3" s="7"/>
    </row>
    <row r="4" spans="1:10" x14ac:dyDescent="0.3">
      <c r="A4" t="s">
        <v>8</v>
      </c>
      <c r="B4" t="s">
        <v>1410</v>
      </c>
      <c r="C4" t="s">
        <v>1411</v>
      </c>
      <c r="D4" s="2">
        <v>3.33</v>
      </c>
      <c r="E4" t="s">
        <v>1493</v>
      </c>
      <c r="F4" t="s">
        <v>328</v>
      </c>
      <c r="G4" t="s">
        <v>1412</v>
      </c>
      <c r="I4" t="s">
        <v>27</v>
      </c>
      <c r="J4" t="s">
        <v>1361</v>
      </c>
    </row>
    <row r="5" spans="1:10" x14ac:dyDescent="0.3">
      <c r="A5" t="s">
        <v>8</v>
      </c>
      <c r="B5" t="s">
        <v>1358</v>
      </c>
      <c r="C5" t="s">
        <v>1359</v>
      </c>
      <c r="D5" s="2">
        <v>0.95</v>
      </c>
      <c r="E5" t="s">
        <v>1489</v>
      </c>
      <c r="F5" t="s">
        <v>341</v>
      </c>
      <c r="G5" t="s">
        <v>1360</v>
      </c>
      <c r="I5" t="s">
        <v>27</v>
      </c>
      <c r="J5" t="s">
        <v>1361</v>
      </c>
    </row>
    <row r="6" spans="1:10" x14ac:dyDescent="0.3">
      <c r="A6" t="s">
        <v>8</v>
      </c>
      <c r="B6" t="s">
        <v>1391</v>
      </c>
      <c r="C6" t="s">
        <v>1461</v>
      </c>
      <c r="D6" s="2">
        <v>3</v>
      </c>
      <c r="E6" t="s">
        <v>845</v>
      </c>
      <c r="F6" t="s">
        <v>858</v>
      </c>
      <c r="G6" t="s">
        <v>704</v>
      </c>
      <c r="H6" t="s">
        <v>1462</v>
      </c>
      <c r="I6" t="s">
        <v>37</v>
      </c>
      <c r="J6" t="s">
        <v>1053</v>
      </c>
    </row>
    <row r="7" spans="1:10" x14ac:dyDescent="0.3">
      <c r="A7" t="s">
        <v>8</v>
      </c>
      <c r="B7" t="s">
        <v>1097</v>
      </c>
      <c r="C7" t="s">
        <v>1459</v>
      </c>
      <c r="D7" s="2">
        <v>2</v>
      </c>
      <c r="E7" t="s">
        <v>845</v>
      </c>
      <c r="F7" t="s">
        <v>858</v>
      </c>
      <c r="G7" t="s">
        <v>704</v>
      </c>
      <c r="H7" t="s">
        <v>1460</v>
      </c>
      <c r="I7" t="s">
        <v>37</v>
      </c>
      <c r="J7" t="s">
        <v>1053</v>
      </c>
    </row>
    <row r="8" spans="1:10" x14ac:dyDescent="0.3">
      <c r="A8" t="s">
        <v>8</v>
      </c>
      <c r="B8" t="s">
        <v>1055</v>
      </c>
      <c r="C8" t="s">
        <v>1188</v>
      </c>
      <c r="D8" s="2">
        <v>1.67</v>
      </c>
      <c r="E8" t="s">
        <v>1229</v>
      </c>
      <c r="F8" t="s">
        <v>844</v>
      </c>
      <c r="G8" t="s">
        <v>1189</v>
      </c>
      <c r="H8" t="s">
        <v>1190</v>
      </c>
      <c r="I8" t="s">
        <v>32</v>
      </c>
      <c r="J8" t="s">
        <v>1041</v>
      </c>
    </row>
    <row r="9" spans="1:10" x14ac:dyDescent="0.3">
      <c r="A9" t="s">
        <v>8</v>
      </c>
      <c r="B9" t="s">
        <v>1055</v>
      </c>
      <c r="C9" t="s">
        <v>1186</v>
      </c>
      <c r="D9" s="2">
        <v>1</v>
      </c>
      <c r="E9" t="s">
        <v>1230</v>
      </c>
      <c r="F9" t="s">
        <v>359</v>
      </c>
      <c r="G9" t="s">
        <v>1187</v>
      </c>
      <c r="I9" t="s">
        <v>27</v>
      </c>
      <c r="J9" t="s">
        <v>1058</v>
      </c>
    </row>
    <row r="10" spans="1:10" x14ac:dyDescent="0.3">
      <c r="A10" t="s">
        <v>8</v>
      </c>
      <c r="B10" t="s">
        <v>1055</v>
      </c>
      <c r="C10" t="s">
        <v>1185</v>
      </c>
      <c r="D10" s="2">
        <v>1</v>
      </c>
      <c r="E10" t="s">
        <v>1222</v>
      </c>
      <c r="F10" t="s">
        <v>341</v>
      </c>
      <c r="G10" t="s">
        <v>1060</v>
      </c>
      <c r="I10" t="s">
        <v>27</v>
      </c>
      <c r="J10" t="s">
        <v>1058</v>
      </c>
    </row>
    <row r="11" spans="1:10" x14ac:dyDescent="0.3">
      <c r="A11" s="12" t="s">
        <v>322</v>
      </c>
      <c r="B11" s="10"/>
      <c r="C11" s="10"/>
      <c r="D11" s="11"/>
      <c r="E11" s="10"/>
      <c r="F11" s="10"/>
      <c r="G11" s="10"/>
      <c r="H11" s="10"/>
      <c r="I11" s="10"/>
      <c r="J11" s="10"/>
    </row>
    <row r="12" spans="1:10" x14ac:dyDescent="0.3">
      <c r="A12" t="s">
        <v>8</v>
      </c>
      <c r="B12" t="s">
        <v>1055</v>
      </c>
      <c r="C12" t="s">
        <v>1130</v>
      </c>
      <c r="D12" s="2">
        <v>1</v>
      </c>
      <c r="E12" t="s">
        <v>1223</v>
      </c>
      <c r="F12" t="s">
        <v>328</v>
      </c>
      <c r="G12" t="s">
        <v>1057</v>
      </c>
      <c r="I12" t="s">
        <v>27</v>
      </c>
      <c r="J12" t="s">
        <v>1058</v>
      </c>
    </row>
    <row r="13" spans="1:10" x14ac:dyDescent="0.3">
      <c r="A13" t="s">
        <v>8</v>
      </c>
      <c r="B13" t="s">
        <v>1037</v>
      </c>
      <c r="C13" t="s">
        <v>1172</v>
      </c>
      <c r="D13" s="2">
        <v>2</v>
      </c>
      <c r="E13" t="s">
        <v>858</v>
      </c>
      <c r="F13" t="s">
        <v>386</v>
      </c>
      <c r="G13" t="s">
        <v>1153</v>
      </c>
      <c r="H13" t="s">
        <v>1184</v>
      </c>
      <c r="I13" t="s">
        <v>37</v>
      </c>
      <c r="J13" t="s">
        <v>1053</v>
      </c>
    </row>
    <row r="14" spans="1:10" x14ac:dyDescent="0.3">
      <c r="A14" t="s">
        <v>8</v>
      </c>
      <c r="B14" t="s">
        <v>699</v>
      </c>
      <c r="C14" t="s">
        <v>814</v>
      </c>
      <c r="D14" s="2">
        <v>1.25</v>
      </c>
      <c r="E14" t="s">
        <v>846</v>
      </c>
      <c r="F14" t="s">
        <v>341</v>
      </c>
      <c r="G14" t="s">
        <v>701</v>
      </c>
      <c r="H14" t="s">
        <v>831</v>
      </c>
      <c r="I14" t="s">
        <v>27</v>
      </c>
      <c r="J14" t="s">
        <v>559</v>
      </c>
    </row>
    <row r="15" spans="1:10" x14ac:dyDescent="0.3">
      <c r="A15" t="s">
        <v>8</v>
      </c>
      <c r="B15" t="s">
        <v>696</v>
      </c>
      <c r="C15" t="s">
        <v>829</v>
      </c>
      <c r="D15" s="2">
        <v>3</v>
      </c>
      <c r="E15" t="s">
        <v>864</v>
      </c>
      <c r="F15" t="s">
        <v>844</v>
      </c>
      <c r="G15" t="s">
        <v>827</v>
      </c>
      <c r="H15" t="s">
        <v>830</v>
      </c>
      <c r="I15" t="s">
        <v>32</v>
      </c>
      <c r="J15" t="s">
        <v>626</v>
      </c>
    </row>
    <row r="16" spans="1:10" x14ac:dyDescent="0.3">
      <c r="A16" t="s">
        <v>8</v>
      </c>
      <c r="B16" t="s">
        <v>696</v>
      </c>
      <c r="C16" t="s">
        <v>826</v>
      </c>
      <c r="D16" s="2">
        <v>3</v>
      </c>
      <c r="E16" t="s">
        <v>864</v>
      </c>
      <c r="F16" t="s">
        <v>844</v>
      </c>
      <c r="G16" t="s">
        <v>827</v>
      </c>
      <c r="H16" t="s">
        <v>828</v>
      </c>
      <c r="I16" t="s">
        <v>32</v>
      </c>
      <c r="J16" t="s">
        <v>626</v>
      </c>
    </row>
    <row r="17" spans="1:10" x14ac:dyDescent="0.3">
      <c r="A17" t="s">
        <v>8</v>
      </c>
      <c r="B17" t="s">
        <v>682</v>
      </c>
      <c r="C17" t="s">
        <v>824</v>
      </c>
      <c r="D17" s="2">
        <v>4</v>
      </c>
      <c r="E17" t="s">
        <v>847</v>
      </c>
      <c r="F17" t="s">
        <v>844</v>
      </c>
      <c r="G17" t="s">
        <v>691</v>
      </c>
      <c r="H17" t="s">
        <v>825</v>
      </c>
      <c r="I17" t="s">
        <v>32</v>
      </c>
      <c r="J17" t="s">
        <v>626</v>
      </c>
    </row>
    <row r="18" spans="1:10" x14ac:dyDescent="0.3">
      <c r="A18" t="s">
        <v>8</v>
      </c>
      <c r="B18" t="s">
        <v>682</v>
      </c>
      <c r="C18" t="s">
        <v>822</v>
      </c>
      <c r="D18" s="2">
        <v>4</v>
      </c>
      <c r="E18" t="s">
        <v>847</v>
      </c>
      <c r="F18" t="s">
        <v>844</v>
      </c>
      <c r="G18" t="s">
        <v>691</v>
      </c>
      <c r="H18" t="s">
        <v>823</v>
      </c>
      <c r="I18" t="s">
        <v>32</v>
      </c>
      <c r="J18" t="s">
        <v>626</v>
      </c>
    </row>
    <row r="19" spans="1:10" x14ac:dyDescent="0.3">
      <c r="A19" t="s">
        <v>8</v>
      </c>
      <c r="B19" t="s">
        <v>682</v>
      </c>
      <c r="C19" t="s">
        <v>689</v>
      </c>
      <c r="D19" s="2">
        <v>0.75</v>
      </c>
      <c r="E19" t="s">
        <v>848</v>
      </c>
      <c r="F19" t="s">
        <v>844</v>
      </c>
      <c r="G19" t="s">
        <v>687</v>
      </c>
      <c r="I19" t="s">
        <v>32</v>
      </c>
      <c r="J19" t="s">
        <v>626</v>
      </c>
    </row>
    <row r="20" spans="1:10" x14ac:dyDescent="0.3">
      <c r="A20" t="s">
        <v>8</v>
      </c>
      <c r="B20" t="s">
        <v>682</v>
      </c>
      <c r="C20" t="s">
        <v>686</v>
      </c>
      <c r="D20" s="2">
        <v>2.0299999999999998</v>
      </c>
      <c r="E20" t="s">
        <v>848</v>
      </c>
      <c r="F20" t="s">
        <v>844</v>
      </c>
      <c r="G20" t="s">
        <v>687</v>
      </c>
      <c r="I20" t="s">
        <v>32</v>
      </c>
      <c r="J20" t="s">
        <v>626</v>
      </c>
    </row>
    <row r="21" spans="1:10" x14ac:dyDescent="0.3">
      <c r="A21" t="s">
        <v>8</v>
      </c>
      <c r="B21" t="s">
        <v>682</v>
      </c>
      <c r="C21" t="s">
        <v>684</v>
      </c>
      <c r="D21" s="2">
        <v>0.75</v>
      </c>
      <c r="E21" t="s">
        <v>849</v>
      </c>
      <c r="F21" t="s">
        <v>359</v>
      </c>
      <c r="G21" t="s">
        <v>685</v>
      </c>
      <c r="I21" t="s">
        <v>27</v>
      </c>
      <c r="J21" t="s">
        <v>559</v>
      </c>
    </row>
    <row r="22" spans="1:10" x14ac:dyDescent="0.3">
      <c r="A22" t="s">
        <v>8</v>
      </c>
      <c r="B22" t="s">
        <v>667</v>
      </c>
      <c r="C22" t="s">
        <v>820</v>
      </c>
      <c r="D22" s="2">
        <v>4</v>
      </c>
      <c r="E22" t="s">
        <v>865</v>
      </c>
      <c r="F22" t="s">
        <v>356</v>
      </c>
      <c r="G22" t="s">
        <v>816</v>
      </c>
      <c r="H22" t="s">
        <v>821</v>
      </c>
      <c r="I22" t="s">
        <v>32</v>
      </c>
      <c r="J22" t="s">
        <v>560</v>
      </c>
    </row>
    <row r="23" spans="1:10" x14ac:dyDescent="0.3">
      <c r="A23" t="s">
        <v>8</v>
      </c>
      <c r="B23" t="s">
        <v>667</v>
      </c>
      <c r="C23" t="s">
        <v>717</v>
      </c>
      <c r="D23" s="2">
        <v>1</v>
      </c>
      <c r="E23" t="s">
        <v>853</v>
      </c>
      <c r="F23" t="s">
        <v>341</v>
      </c>
      <c r="G23" t="s">
        <v>671</v>
      </c>
      <c r="I23" t="s">
        <v>27</v>
      </c>
      <c r="J23" t="s">
        <v>559</v>
      </c>
    </row>
    <row r="24" spans="1:10" x14ac:dyDescent="0.3">
      <c r="A24" t="s">
        <v>8</v>
      </c>
      <c r="B24" t="s">
        <v>667</v>
      </c>
      <c r="C24" t="s">
        <v>715</v>
      </c>
      <c r="D24" s="2">
        <v>1</v>
      </c>
      <c r="E24" t="s">
        <v>854</v>
      </c>
      <c r="F24" t="s">
        <v>328</v>
      </c>
      <c r="G24" t="s">
        <v>669</v>
      </c>
      <c r="I24" t="s">
        <v>27</v>
      </c>
      <c r="J24" t="s">
        <v>559</v>
      </c>
    </row>
    <row r="25" spans="1:10" x14ac:dyDescent="0.3">
      <c r="A25" t="s">
        <v>8</v>
      </c>
      <c r="B25" t="s">
        <v>667</v>
      </c>
      <c r="C25" t="s">
        <v>818</v>
      </c>
      <c r="D25" s="2">
        <v>0.75</v>
      </c>
      <c r="E25" t="s">
        <v>865</v>
      </c>
      <c r="F25" t="s">
        <v>356</v>
      </c>
      <c r="G25" t="s">
        <v>816</v>
      </c>
      <c r="H25" t="s">
        <v>819</v>
      </c>
      <c r="I25" t="s">
        <v>32</v>
      </c>
      <c r="J25" t="s">
        <v>560</v>
      </c>
    </row>
    <row r="26" spans="1:10" x14ac:dyDescent="0.3">
      <c r="A26" t="s">
        <v>8</v>
      </c>
      <c r="B26" t="s">
        <v>709</v>
      </c>
      <c r="C26" t="s">
        <v>815</v>
      </c>
      <c r="D26" s="2">
        <v>1</v>
      </c>
      <c r="E26" t="s">
        <v>865</v>
      </c>
      <c r="F26" t="s">
        <v>356</v>
      </c>
      <c r="G26" t="s">
        <v>816</v>
      </c>
      <c r="H26" t="s">
        <v>817</v>
      </c>
      <c r="I26" t="s">
        <v>32</v>
      </c>
      <c r="J26" t="s">
        <v>560</v>
      </c>
    </row>
    <row r="27" spans="1:10" x14ac:dyDescent="0.3">
      <c r="A27" t="s">
        <v>8</v>
      </c>
      <c r="B27" t="s">
        <v>570</v>
      </c>
      <c r="C27" t="s">
        <v>636</v>
      </c>
      <c r="D27" s="2">
        <v>1</v>
      </c>
      <c r="E27" t="s">
        <v>377</v>
      </c>
      <c r="F27" t="s">
        <v>350</v>
      </c>
      <c r="G27" t="s">
        <v>208</v>
      </c>
      <c r="H27" t="s">
        <v>637</v>
      </c>
      <c r="I27" t="s">
        <v>55</v>
      </c>
      <c r="J27" t="s">
        <v>559</v>
      </c>
    </row>
    <row r="28" spans="1:10" x14ac:dyDescent="0.3">
      <c r="A28" t="s">
        <v>8</v>
      </c>
      <c r="B28" t="s">
        <v>570</v>
      </c>
      <c r="C28" t="s">
        <v>635</v>
      </c>
      <c r="D28" s="2">
        <v>1.42</v>
      </c>
      <c r="E28" t="s">
        <v>651</v>
      </c>
      <c r="F28" t="s">
        <v>341</v>
      </c>
      <c r="G28" t="s">
        <v>572</v>
      </c>
      <c r="I28" t="s">
        <v>27</v>
      </c>
      <c r="J28" t="s">
        <v>559</v>
      </c>
    </row>
    <row r="29" spans="1:10" x14ac:dyDescent="0.3">
      <c r="A29" t="s">
        <v>8</v>
      </c>
      <c r="B29" t="s">
        <v>596</v>
      </c>
      <c r="C29" t="s">
        <v>633</v>
      </c>
      <c r="D29" s="2">
        <v>4</v>
      </c>
      <c r="E29" t="s">
        <v>377</v>
      </c>
      <c r="F29" t="s">
        <v>350</v>
      </c>
      <c r="G29" t="s">
        <v>208</v>
      </c>
      <c r="H29" t="s">
        <v>634</v>
      </c>
      <c r="I29" t="s">
        <v>55</v>
      </c>
      <c r="J29" t="s">
        <v>559</v>
      </c>
    </row>
    <row r="30" spans="1:10" x14ac:dyDescent="0.3">
      <c r="A30" s="13" t="s">
        <v>321</v>
      </c>
      <c r="B30" s="7"/>
      <c r="C30" s="7"/>
      <c r="D30" s="14"/>
      <c r="E30" s="7"/>
      <c r="F30" s="7"/>
      <c r="G30" s="7"/>
      <c r="H30" s="7"/>
      <c r="I30" s="7"/>
      <c r="J30" s="7"/>
    </row>
    <row r="31" spans="1:10" x14ac:dyDescent="0.3">
      <c r="A31" t="s">
        <v>8</v>
      </c>
      <c r="B31" t="s">
        <v>563</v>
      </c>
      <c r="C31" t="s">
        <v>631</v>
      </c>
      <c r="D31" s="2">
        <v>2</v>
      </c>
      <c r="E31" t="s">
        <v>660</v>
      </c>
      <c r="F31" t="s">
        <v>359</v>
      </c>
      <c r="G31" t="s">
        <v>632</v>
      </c>
      <c r="I31" t="s">
        <v>27</v>
      </c>
      <c r="J31" t="s">
        <v>559</v>
      </c>
    </row>
    <row r="32" spans="1:10" x14ac:dyDescent="0.3">
      <c r="A32" t="s">
        <v>8</v>
      </c>
      <c r="B32" t="s">
        <v>407</v>
      </c>
      <c r="C32" t="s">
        <v>527</v>
      </c>
      <c r="D32" s="2">
        <v>0.75</v>
      </c>
      <c r="E32" t="s">
        <v>343</v>
      </c>
      <c r="F32" t="s">
        <v>386</v>
      </c>
      <c r="G32" t="s">
        <v>528</v>
      </c>
      <c r="H32" t="s">
        <v>529</v>
      </c>
      <c r="I32" t="s">
        <v>37</v>
      </c>
      <c r="J32" t="s">
        <v>560</v>
      </c>
    </row>
    <row r="33" spans="1:10" x14ac:dyDescent="0.3">
      <c r="A33" t="s">
        <v>8</v>
      </c>
      <c r="B33" t="s">
        <v>407</v>
      </c>
      <c r="C33" t="s">
        <v>525</v>
      </c>
      <c r="D33" s="2">
        <v>3</v>
      </c>
      <c r="E33" t="s">
        <v>377</v>
      </c>
      <c r="F33" t="s">
        <v>350</v>
      </c>
      <c r="G33" t="s">
        <v>208</v>
      </c>
      <c r="H33" t="s">
        <v>526</v>
      </c>
      <c r="I33" t="s">
        <v>55</v>
      </c>
      <c r="J33" t="s">
        <v>559</v>
      </c>
    </row>
    <row r="34" spans="1:10" x14ac:dyDescent="0.3">
      <c r="A34" t="s">
        <v>8</v>
      </c>
      <c r="B34" t="s">
        <v>407</v>
      </c>
      <c r="C34" t="s">
        <v>630</v>
      </c>
      <c r="D34" s="2">
        <v>1.97</v>
      </c>
      <c r="E34" t="s">
        <v>538</v>
      </c>
      <c r="F34" t="s">
        <v>341</v>
      </c>
      <c r="G34" t="s">
        <v>409</v>
      </c>
      <c r="I34" t="s">
        <v>27</v>
      </c>
      <c r="J34" t="s">
        <v>559</v>
      </c>
    </row>
    <row r="35" spans="1:10" x14ac:dyDescent="0.3">
      <c r="A35" t="s">
        <v>8</v>
      </c>
      <c r="B35" t="s">
        <v>426</v>
      </c>
      <c r="C35" t="s">
        <v>523</v>
      </c>
      <c r="D35" s="2">
        <v>2.62</v>
      </c>
      <c r="E35" t="s">
        <v>383</v>
      </c>
      <c r="F35" t="s">
        <v>350</v>
      </c>
      <c r="G35" t="s">
        <v>285</v>
      </c>
      <c r="H35" t="s">
        <v>524</v>
      </c>
      <c r="I35" t="s">
        <v>55</v>
      </c>
      <c r="J35" t="s">
        <v>559</v>
      </c>
    </row>
    <row r="36" spans="1:10" x14ac:dyDescent="0.3">
      <c r="A36" t="s">
        <v>8</v>
      </c>
      <c r="B36" t="s">
        <v>426</v>
      </c>
      <c r="C36" t="s">
        <v>521</v>
      </c>
      <c r="D36" s="2">
        <v>2</v>
      </c>
      <c r="E36" t="s">
        <v>383</v>
      </c>
      <c r="F36" t="s">
        <v>350</v>
      </c>
      <c r="G36" t="s">
        <v>285</v>
      </c>
      <c r="H36" t="s">
        <v>522</v>
      </c>
      <c r="I36" t="s">
        <v>55</v>
      </c>
      <c r="J36" t="s">
        <v>559</v>
      </c>
    </row>
    <row r="37" spans="1:10" x14ac:dyDescent="0.3">
      <c r="A37" t="s">
        <v>8</v>
      </c>
      <c r="B37" t="s">
        <v>395</v>
      </c>
      <c r="C37" t="s">
        <v>519</v>
      </c>
      <c r="D37" s="2">
        <v>3.02</v>
      </c>
      <c r="E37" t="s">
        <v>550</v>
      </c>
      <c r="F37" t="s">
        <v>356</v>
      </c>
      <c r="G37" t="s">
        <v>520</v>
      </c>
      <c r="I37" t="s">
        <v>32</v>
      </c>
      <c r="J37" t="s">
        <v>560</v>
      </c>
    </row>
    <row r="38" spans="1:10" x14ac:dyDescent="0.3">
      <c r="A38" t="s">
        <v>8</v>
      </c>
      <c r="B38" t="s">
        <v>395</v>
      </c>
      <c r="C38" t="s">
        <v>517</v>
      </c>
      <c r="D38" s="2">
        <v>4</v>
      </c>
      <c r="E38" t="s">
        <v>539</v>
      </c>
      <c r="F38" t="s">
        <v>356</v>
      </c>
      <c r="G38" t="s">
        <v>399</v>
      </c>
      <c r="H38" t="s">
        <v>518</v>
      </c>
      <c r="I38" t="s">
        <v>32</v>
      </c>
      <c r="J38" t="s">
        <v>560</v>
      </c>
    </row>
    <row r="39" spans="1:10" x14ac:dyDescent="0.3">
      <c r="A39" t="s">
        <v>8</v>
      </c>
      <c r="B39" t="s">
        <v>395</v>
      </c>
      <c r="C39" t="s">
        <v>515</v>
      </c>
      <c r="D39" s="2">
        <v>0.98</v>
      </c>
      <c r="E39" t="s">
        <v>383</v>
      </c>
      <c r="F39" t="s">
        <v>350</v>
      </c>
      <c r="G39" t="s">
        <v>285</v>
      </c>
      <c r="H39" t="s">
        <v>516</v>
      </c>
      <c r="I39" t="s">
        <v>55</v>
      </c>
      <c r="J39" t="s">
        <v>559</v>
      </c>
    </row>
    <row r="40" spans="1:10" x14ac:dyDescent="0.3">
      <c r="A40" t="s">
        <v>8</v>
      </c>
      <c r="B40" t="s">
        <v>388</v>
      </c>
      <c r="C40" t="s">
        <v>513</v>
      </c>
      <c r="D40" s="2">
        <v>2.4</v>
      </c>
      <c r="E40" t="s">
        <v>540</v>
      </c>
      <c r="F40" t="s">
        <v>356</v>
      </c>
      <c r="G40" t="s">
        <v>397</v>
      </c>
      <c r="H40" t="s">
        <v>514</v>
      </c>
      <c r="I40" t="s">
        <v>32</v>
      </c>
      <c r="J40" t="s">
        <v>560</v>
      </c>
    </row>
    <row r="41" spans="1:10" x14ac:dyDescent="0.3">
      <c r="A41" t="s">
        <v>8</v>
      </c>
      <c r="B41" t="s">
        <v>388</v>
      </c>
      <c r="C41" t="s">
        <v>511</v>
      </c>
      <c r="D41" s="2">
        <v>2.83</v>
      </c>
      <c r="E41" t="s">
        <v>540</v>
      </c>
      <c r="F41" t="s">
        <v>356</v>
      </c>
      <c r="G41" t="s">
        <v>397</v>
      </c>
      <c r="H41" t="s">
        <v>512</v>
      </c>
      <c r="I41" t="s">
        <v>32</v>
      </c>
      <c r="J41" t="s">
        <v>560</v>
      </c>
    </row>
    <row r="42" spans="1:10" x14ac:dyDescent="0.3">
      <c r="A42" t="s">
        <v>8</v>
      </c>
      <c r="B42" t="s">
        <v>388</v>
      </c>
      <c r="C42" t="s">
        <v>500</v>
      </c>
      <c r="D42" s="2">
        <v>1.5</v>
      </c>
      <c r="E42" t="s">
        <v>542</v>
      </c>
      <c r="F42" t="s">
        <v>341</v>
      </c>
      <c r="G42" t="s">
        <v>392</v>
      </c>
      <c r="I42" t="s">
        <v>27</v>
      </c>
      <c r="J42" t="s">
        <v>559</v>
      </c>
    </row>
    <row r="43" spans="1:10" x14ac:dyDescent="0.3">
      <c r="A43" t="s">
        <v>8</v>
      </c>
      <c r="B43" t="s">
        <v>388</v>
      </c>
      <c r="C43" t="s">
        <v>389</v>
      </c>
      <c r="D43" s="2">
        <v>1</v>
      </c>
      <c r="E43" t="s">
        <v>543</v>
      </c>
      <c r="F43" t="s">
        <v>328</v>
      </c>
      <c r="G43" t="s">
        <v>390</v>
      </c>
      <c r="I43" t="s">
        <v>27</v>
      </c>
      <c r="J43" t="s">
        <v>559</v>
      </c>
    </row>
    <row r="44" spans="1:10" x14ac:dyDescent="0.3">
      <c r="A44" t="s">
        <v>8</v>
      </c>
      <c r="B44" t="s">
        <v>388</v>
      </c>
      <c r="C44" t="s">
        <v>509</v>
      </c>
      <c r="D44" s="2">
        <v>0.67</v>
      </c>
      <c r="E44" t="s">
        <v>383</v>
      </c>
      <c r="F44" t="s">
        <v>350</v>
      </c>
      <c r="G44" t="s">
        <v>285</v>
      </c>
      <c r="H44" t="s">
        <v>510</v>
      </c>
      <c r="I44" t="s">
        <v>55</v>
      </c>
      <c r="J44" t="s">
        <v>559</v>
      </c>
    </row>
    <row r="45" spans="1:10" x14ac:dyDescent="0.3">
      <c r="A45" t="s">
        <v>8</v>
      </c>
      <c r="B45" t="s">
        <v>113</v>
      </c>
      <c r="C45" t="s">
        <v>302</v>
      </c>
      <c r="D45" s="2">
        <v>1</v>
      </c>
      <c r="E45" t="s">
        <v>355</v>
      </c>
      <c r="F45" t="s">
        <v>343</v>
      </c>
      <c r="G45" t="s">
        <v>415</v>
      </c>
      <c r="I45" t="s">
        <v>37</v>
      </c>
      <c r="J45" t="s">
        <v>560</v>
      </c>
    </row>
    <row r="46" spans="1:10" x14ac:dyDescent="0.3">
      <c r="A46" t="s">
        <v>8</v>
      </c>
      <c r="B46" t="s">
        <v>113</v>
      </c>
      <c r="C46" t="s">
        <v>301</v>
      </c>
      <c r="D46" s="2">
        <v>0.02</v>
      </c>
      <c r="E46" t="s">
        <v>385</v>
      </c>
      <c r="F46" t="s">
        <v>364</v>
      </c>
      <c r="G46" t="s">
        <v>295</v>
      </c>
      <c r="I46" t="s">
        <v>156</v>
      </c>
      <c r="J46" t="s">
        <v>28</v>
      </c>
    </row>
    <row r="47" spans="1:10" x14ac:dyDescent="0.3">
      <c r="A47" t="s">
        <v>8</v>
      </c>
      <c r="B47" t="s">
        <v>113</v>
      </c>
      <c r="C47" t="s">
        <v>300</v>
      </c>
      <c r="D47" s="2">
        <v>1.17</v>
      </c>
      <c r="E47" t="s">
        <v>362</v>
      </c>
      <c r="F47" t="s">
        <v>341</v>
      </c>
      <c r="G47" t="s">
        <v>120</v>
      </c>
      <c r="I47" t="s">
        <v>27</v>
      </c>
      <c r="J47" t="s">
        <v>559</v>
      </c>
    </row>
    <row r="48" spans="1:10" x14ac:dyDescent="0.3">
      <c r="A48" t="s">
        <v>8</v>
      </c>
      <c r="B48" t="s">
        <v>102</v>
      </c>
      <c r="C48" t="s">
        <v>298</v>
      </c>
      <c r="D48" s="2">
        <v>4</v>
      </c>
      <c r="E48" t="s">
        <v>383</v>
      </c>
      <c r="F48" t="s">
        <v>350</v>
      </c>
      <c r="G48" t="s">
        <v>285</v>
      </c>
      <c r="H48" t="s">
        <v>299</v>
      </c>
      <c r="I48" t="s">
        <v>55</v>
      </c>
      <c r="J48" t="s">
        <v>559</v>
      </c>
    </row>
    <row r="49" spans="1:10" x14ac:dyDescent="0.3">
      <c r="A49" t="s">
        <v>8</v>
      </c>
      <c r="B49" t="s">
        <v>82</v>
      </c>
      <c r="C49" t="s">
        <v>296</v>
      </c>
      <c r="D49" s="2">
        <v>1</v>
      </c>
      <c r="E49" t="s">
        <v>383</v>
      </c>
      <c r="F49" t="s">
        <v>350</v>
      </c>
      <c r="G49" t="s">
        <v>285</v>
      </c>
      <c r="H49" t="s">
        <v>297</v>
      </c>
      <c r="I49" t="s">
        <v>55</v>
      </c>
      <c r="J49" t="s">
        <v>559</v>
      </c>
    </row>
    <row r="50" spans="1:10" x14ac:dyDescent="0.3">
      <c r="A50" t="s">
        <v>8</v>
      </c>
      <c r="B50" t="s">
        <v>82</v>
      </c>
      <c r="C50" t="s">
        <v>294</v>
      </c>
      <c r="D50" s="2">
        <v>1</v>
      </c>
      <c r="E50" t="s">
        <v>385</v>
      </c>
      <c r="F50" t="s">
        <v>364</v>
      </c>
      <c r="G50" t="s">
        <v>295</v>
      </c>
      <c r="I50" t="s">
        <v>156</v>
      </c>
      <c r="J50" t="s">
        <v>28</v>
      </c>
    </row>
    <row r="51" spans="1:10" x14ac:dyDescent="0.3">
      <c r="A51" t="s">
        <v>8</v>
      </c>
      <c r="B51" t="s">
        <v>82</v>
      </c>
      <c r="C51" t="s">
        <v>291</v>
      </c>
      <c r="D51" s="2">
        <v>0.25</v>
      </c>
      <c r="E51" t="s">
        <v>384</v>
      </c>
      <c r="F51" t="s">
        <v>371</v>
      </c>
      <c r="G51" t="s">
        <v>292</v>
      </c>
      <c r="H51" t="s">
        <v>293</v>
      </c>
      <c r="I51" t="s">
        <v>156</v>
      </c>
      <c r="J51" t="s">
        <v>50</v>
      </c>
    </row>
    <row r="52" spans="1:10" x14ac:dyDescent="0.3">
      <c r="A52" t="s">
        <v>8</v>
      </c>
      <c r="B52" t="s">
        <v>82</v>
      </c>
      <c r="C52" t="s">
        <v>178</v>
      </c>
      <c r="D52" s="2">
        <v>1</v>
      </c>
      <c r="E52" t="s">
        <v>361</v>
      </c>
      <c r="F52" t="s">
        <v>341</v>
      </c>
      <c r="G52" t="s">
        <v>115</v>
      </c>
      <c r="I52" t="s">
        <v>27</v>
      </c>
      <c r="J52" t="s">
        <v>559</v>
      </c>
    </row>
    <row r="53" spans="1:10" x14ac:dyDescent="0.3">
      <c r="A53" s="13" t="s">
        <v>320</v>
      </c>
      <c r="B53" s="7"/>
      <c r="C53" s="7"/>
      <c r="D53" s="14"/>
      <c r="E53" s="7"/>
      <c r="F53" s="7"/>
      <c r="G53" s="7"/>
      <c r="H53" s="7"/>
      <c r="I53" s="7"/>
      <c r="J53" s="7"/>
    </row>
    <row r="54" spans="1:10" x14ac:dyDescent="0.3">
      <c r="A54" t="s">
        <v>8</v>
      </c>
      <c r="B54" t="s">
        <v>82</v>
      </c>
      <c r="C54" t="s">
        <v>83</v>
      </c>
      <c r="D54" s="2">
        <v>1</v>
      </c>
      <c r="E54" t="s">
        <v>358</v>
      </c>
      <c r="F54" t="s">
        <v>328</v>
      </c>
      <c r="G54" t="s">
        <v>84</v>
      </c>
      <c r="I54" t="s">
        <v>27</v>
      </c>
      <c r="J54" t="s">
        <v>559</v>
      </c>
    </row>
    <row r="55" spans="1:10" x14ac:dyDescent="0.3">
      <c r="A55" t="s">
        <v>8</v>
      </c>
      <c r="B55" t="s">
        <v>173</v>
      </c>
      <c r="C55" t="s">
        <v>289</v>
      </c>
      <c r="D55" s="2">
        <v>2.25</v>
      </c>
      <c r="E55" t="s">
        <v>374</v>
      </c>
      <c r="F55" t="s">
        <v>334</v>
      </c>
      <c r="G55" t="s">
        <v>171</v>
      </c>
      <c r="H55" t="s">
        <v>290</v>
      </c>
      <c r="I55" t="s">
        <v>37</v>
      </c>
      <c r="J55" t="s">
        <v>28</v>
      </c>
    </row>
    <row r="56" spans="1:10" x14ac:dyDescent="0.3">
      <c r="A56" t="s">
        <v>8</v>
      </c>
      <c r="B56" t="s">
        <v>78</v>
      </c>
      <c r="C56" t="s">
        <v>287</v>
      </c>
      <c r="D56" s="2">
        <v>4</v>
      </c>
      <c r="E56" t="s">
        <v>383</v>
      </c>
      <c r="F56" t="s">
        <v>350</v>
      </c>
      <c r="G56" t="s">
        <v>285</v>
      </c>
      <c r="H56" t="s">
        <v>288</v>
      </c>
      <c r="I56" t="s">
        <v>55</v>
      </c>
      <c r="J56" t="s">
        <v>559</v>
      </c>
    </row>
    <row r="57" spans="1:10" x14ac:dyDescent="0.3">
      <c r="A57" t="s">
        <v>8</v>
      </c>
      <c r="B57" t="s">
        <v>78</v>
      </c>
      <c r="C57" t="s">
        <v>284</v>
      </c>
      <c r="D57" s="2">
        <v>3.17</v>
      </c>
      <c r="E57" t="s">
        <v>383</v>
      </c>
      <c r="F57" t="s">
        <v>350</v>
      </c>
      <c r="G57" t="s">
        <v>285</v>
      </c>
      <c r="H57" t="s">
        <v>286</v>
      </c>
      <c r="I57" t="s">
        <v>55</v>
      </c>
      <c r="J57" t="s">
        <v>559</v>
      </c>
    </row>
    <row r="58" spans="1:10" x14ac:dyDescent="0.3">
      <c r="A58" t="s">
        <v>8</v>
      </c>
      <c r="B58" t="s">
        <v>75</v>
      </c>
      <c r="C58" t="s">
        <v>76</v>
      </c>
      <c r="D58" s="2">
        <v>1.5</v>
      </c>
      <c r="E58" t="s">
        <v>353</v>
      </c>
      <c r="F58" t="s">
        <v>341</v>
      </c>
      <c r="G58" t="s">
        <v>77</v>
      </c>
      <c r="I58" t="s">
        <v>27</v>
      </c>
      <c r="J58" t="s">
        <v>559</v>
      </c>
    </row>
    <row r="59" spans="1:10" x14ac:dyDescent="0.3">
      <c r="A59" t="s">
        <v>8</v>
      </c>
      <c r="B59" t="s">
        <v>59</v>
      </c>
      <c r="C59" t="s">
        <v>60</v>
      </c>
      <c r="D59" s="2">
        <v>1</v>
      </c>
      <c r="E59" t="s">
        <v>345</v>
      </c>
      <c r="F59" t="s">
        <v>328</v>
      </c>
      <c r="G59" t="s">
        <v>61</v>
      </c>
      <c r="I59" t="s">
        <v>27</v>
      </c>
      <c r="J59" t="s">
        <v>559</v>
      </c>
    </row>
    <row r="60" spans="1:10" x14ac:dyDescent="0.3">
      <c r="A60" t="s">
        <v>8</v>
      </c>
      <c r="B60" t="s">
        <v>41</v>
      </c>
      <c r="C60" t="s">
        <v>283</v>
      </c>
      <c r="D60" s="2">
        <v>0.92</v>
      </c>
      <c r="E60" t="s">
        <v>340</v>
      </c>
      <c r="F60" t="s">
        <v>341</v>
      </c>
      <c r="G60" t="s">
        <v>43</v>
      </c>
      <c r="I60" t="s">
        <v>27</v>
      </c>
      <c r="J60" t="s">
        <v>559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2024-06-11T17:55:08Z</dcterms:modified>
</cp:coreProperties>
</file>