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yyy\Desktop\新建文件夹\"/>
    </mc:Choice>
  </mc:AlternateContent>
  <xr:revisionPtr revIDLastSave="0" documentId="13_ncr:1_{9E2E7871-A6DB-4EB9-A292-05E35087A743}" xr6:coauthVersionLast="47" xr6:coauthVersionMax="47" xr10:uidLastSave="{00000000-0000-0000-0000-000000000000}"/>
  <bookViews>
    <workbookView xWindow="5110" yWindow="3070" windowWidth="19200" windowHeight="11260" firstSheet="5" activeTab="9" xr2:uid="{01EB3AEB-F397-4C5F-97C3-D77E154DB4C7}"/>
  </bookViews>
  <sheets>
    <sheet name="陈桥兵变" sheetId="1" r:id="rId1"/>
    <sheet name="雍熙北伐" sheetId="2" r:id="rId2"/>
    <sheet name="庆历新政" sheetId="3" r:id="rId3"/>
    <sheet name="王安石变法" sheetId="4" r:id="rId4"/>
    <sheet name="靖康之变" sheetId="5" r:id="rId5"/>
    <sheet name="建炎南渡" sheetId="6" r:id="rId6"/>
    <sheet name="绍兴和议" sheetId="7" r:id="rId7"/>
    <sheet name="隆兴北伐" sheetId="8" r:id="rId8"/>
    <sheet name="襄樊之战" sheetId="9" r:id="rId9"/>
    <sheet name="崖山海战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0" l="1"/>
  <c r="N4" i="10"/>
  <c r="N5" i="10"/>
  <c r="N6" i="10"/>
  <c r="N7" i="10"/>
  <c r="N8" i="10"/>
  <c r="N9" i="10"/>
  <c r="N10" i="10"/>
  <c r="N2" i="10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2" i="9"/>
  <c r="N3" i="8"/>
  <c r="N4" i="8"/>
  <c r="N5" i="8"/>
  <c r="N6" i="8"/>
  <c r="N7" i="8"/>
  <c r="N8" i="8"/>
  <c r="N9" i="8"/>
  <c r="N10" i="8"/>
  <c r="N11" i="8"/>
  <c r="N12" i="8"/>
  <c r="N13" i="8"/>
  <c r="N14" i="8"/>
  <c r="N15" i="8"/>
  <c r="N2" i="8"/>
  <c r="N3" i="7"/>
  <c r="N4" i="7"/>
  <c r="N5" i="7"/>
  <c r="N6" i="7"/>
  <c r="N7" i="7"/>
  <c r="N8" i="7"/>
  <c r="N9" i="7"/>
  <c r="N10" i="7"/>
  <c r="N11" i="7"/>
  <c r="N12" i="7"/>
  <c r="N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2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<sst xmlns="http://schemas.openxmlformats.org/spreadsheetml/2006/main" count="1598" uniqueCount="396">
  <si>
    <t>赵匡胤</t>
    <phoneticPr fontId="1" type="noConversion"/>
  </si>
  <si>
    <t>柴荣</t>
    <phoneticPr fontId="1" type="noConversion"/>
  </si>
  <si>
    <t>柴宗训</t>
    <phoneticPr fontId="1" type="noConversion"/>
  </si>
  <si>
    <t>石守信</t>
    <phoneticPr fontId="1" type="noConversion"/>
  </si>
  <si>
    <t>王审琦</t>
    <phoneticPr fontId="1" type="noConversion"/>
  </si>
  <si>
    <t>高怀德</t>
    <phoneticPr fontId="1" type="noConversion"/>
  </si>
  <si>
    <t>范质</t>
    <phoneticPr fontId="1" type="noConversion"/>
  </si>
  <si>
    <t>赵普</t>
    <phoneticPr fontId="1" type="noConversion"/>
  </si>
  <si>
    <t>姓名</t>
    <phoneticPr fontId="1" type="noConversion"/>
  </si>
  <si>
    <t>赵光义</t>
    <phoneticPr fontId="1" type="noConversion"/>
  </si>
  <si>
    <t>张永德</t>
    <phoneticPr fontId="1" type="noConversion"/>
  </si>
  <si>
    <t>李重进</t>
    <phoneticPr fontId="1" type="noConversion"/>
  </si>
  <si>
    <t>韩通</t>
    <phoneticPr fontId="1" type="noConversion"/>
  </si>
  <si>
    <t>李筠</t>
    <phoneticPr fontId="1" type="noConversion"/>
  </si>
  <si>
    <t>朝代</t>
    <phoneticPr fontId="1" type="noConversion"/>
  </si>
  <si>
    <t>性别</t>
    <phoneticPr fontId="1" type="noConversion"/>
  </si>
  <si>
    <t>民族</t>
    <phoneticPr fontId="1" type="noConversion"/>
  </si>
  <si>
    <t>出生地</t>
    <phoneticPr fontId="1" type="noConversion"/>
  </si>
  <si>
    <t>出生年</t>
    <phoneticPr fontId="1" type="noConversion"/>
  </si>
  <si>
    <t>入仕方式</t>
    <phoneticPr fontId="1" type="noConversion"/>
  </si>
  <si>
    <t>官职</t>
    <phoneticPr fontId="1" type="noConversion"/>
  </si>
  <si>
    <t>入仕年龄</t>
    <phoneticPr fontId="1" type="noConversion"/>
  </si>
  <si>
    <t>社会区分</t>
    <phoneticPr fontId="1" type="noConversion"/>
  </si>
  <si>
    <t>男</t>
    <phoneticPr fontId="1" type="noConversion"/>
  </si>
  <si>
    <t>汉</t>
    <phoneticPr fontId="1" type="noConversion"/>
  </si>
  <si>
    <t>后周</t>
    <phoneticPr fontId="1" type="noConversion"/>
  </si>
  <si>
    <t>保任</t>
    <phoneticPr fontId="1" type="noConversion"/>
  </si>
  <si>
    <t>濮阳</t>
    <phoneticPr fontId="1" type="noConversion"/>
  </si>
  <si>
    <t>邢州</t>
    <phoneticPr fontId="1" type="noConversion"/>
  </si>
  <si>
    <t>洛阳</t>
    <phoneticPr fontId="1" type="noConversion"/>
  </si>
  <si>
    <t>武将</t>
    <phoneticPr fontId="1" type="noConversion"/>
  </si>
  <si>
    <t>北宋</t>
    <phoneticPr fontId="1" type="noConversion"/>
  </si>
  <si>
    <t>开封</t>
    <phoneticPr fontId="1" type="noConversion"/>
  </si>
  <si>
    <t>宰相</t>
  </si>
  <si>
    <t>殿前司勇将</t>
  </si>
  <si>
    <t>籍贯</t>
    <phoneticPr fontId="1" type="noConversion"/>
  </si>
  <si>
    <t>河北</t>
    <phoneticPr fontId="1" type="noConversion"/>
  </si>
  <si>
    <t>河南</t>
    <phoneticPr fontId="1" type="noConversion"/>
  </si>
  <si>
    <t>太原</t>
    <phoneticPr fontId="1" type="noConversion"/>
  </si>
  <si>
    <t>郭威</t>
    <phoneticPr fontId="1" type="noConversion"/>
  </si>
  <si>
    <t>皇帝</t>
    <phoneticPr fontId="1" type="noConversion"/>
  </si>
  <si>
    <t>张令铎</t>
    <phoneticPr fontId="1" type="noConversion"/>
  </si>
  <si>
    <t>王彦昇</t>
    <phoneticPr fontId="1" type="noConversion"/>
  </si>
  <si>
    <t>立储</t>
    <phoneticPr fontId="1" type="noConversion"/>
  </si>
  <si>
    <t>继位</t>
    <phoneticPr fontId="1" type="noConversion"/>
  </si>
  <si>
    <t>统治者</t>
    <phoneticPr fontId="1" type="noConversion"/>
  </si>
  <si>
    <t>山西</t>
    <phoneticPr fontId="1" type="noConversion"/>
  </si>
  <si>
    <t>常山</t>
    <phoneticPr fontId="1" type="noConversion"/>
  </si>
  <si>
    <t>李处耘</t>
    <phoneticPr fontId="1" type="noConversion"/>
  </si>
  <si>
    <t>潞州</t>
    <phoneticPr fontId="1" type="noConversion"/>
  </si>
  <si>
    <t>阳曲</t>
    <phoneticPr fontId="1" type="noConversion"/>
  </si>
  <si>
    <t>忠武军节度使</t>
  </si>
  <si>
    <t>叛军</t>
    <phoneticPr fontId="1" type="noConversion"/>
  </si>
  <si>
    <t>邢台</t>
    <phoneticPr fontId="1" type="noConversion"/>
  </si>
  <si>
    <t>科举</t>
    <phoneticPr fontId="1" type="noConversion"/>
  </si>
  <si>
    <t>宰相</t>
    <phoneticPr fontId="1" type="noConversion"/>
  </si>
  <si>
    <t>胥吏出职</t>
    <phoneticPr fontId="1" type="noConversion"/>
  </si>
  <si>
    <t>开国君主</t>
    <phoneticPr fontId="1" type="noConversion"/>
  </si>
  <si>
    <t>山东</t>
    <phoneticPr fontId="1" type="noConversion"/>
  </si>
  <si>
    <t>阳信</t>
    <phoneticPr fontId="1" type="noConversion"/>
  </si>
  <si>
    <t>昭仪节度使</t>
    <phoneticPr fontId="1" type="noConversion"/>
  </si>
  <si>
    <t>募入军伍</t>
    <phoneticPr fontId="1" type="noConversion"/>
  </si>
  <si>
    <t>categories</t>
    <phoneticPr fontId="1" type="noConversion"/>
  </si>
  <si>
    <t>symbolSize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</si>
  <si>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</si>
  <si>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</si>
  <si>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</si>
  <si>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殿前司都点检</t>
    <phoneticPr fontId="1" type="noConversion"/>
  </si>
  <si>
    <t>殿前司都指挥使</t>
    <phoneticPr fontId="1" type="noConversion"/>
  </si>
  <si>
    <t>殿前司都虞候</t>
    <phoneticPr fontId="1" type="noConversion"/>
  </si>
  <si>
    <t>侍卫司马步军副都指挥使</t>
    <phoneticPr fontId="1" type="noConversion"/>
  </si>
  <si>
    <t>侍卫司马步军都指挥使</t>
    <phoneticPr fontId="1" type="noConversion"/>
  </si>
  <si>
    <t>侍卫司马军都指挥使</t>
    <phoneticPr fontId="1" type="noConversion"/>
  </si>
  <si>
    <t>侍卫司步军都指挥使</t>
    <phoneticPr fontId="1" type="noConversion"/>
  </si>
  <si>
    <t>殿前司都押衙</t>
    <phoneticPr fontId="1" type="noConversion"/>
  </si>
  <si>
    <t>D</t>
    <phoneticPr fontId="1" type="noConversion"/>
  </si>
  <si>
    <t>殿前司掌书记</t>
    <phoneticPr fontId="1" type="noConversion"/>
  </si>
  <si>
    <t>供奉官都知</t>
    <phoneticPr fontId="1" type="noConversion"/>
  </si>
  <si>
    <t>Frequency</t>
  </si>
  <si>
    <t>耶律斜轸</t>
    <phoneticPr fontId="1" type="noConversion"/>
  </si>
  <si>
    <t>契丹</t>
    <phoneticPr fontId="1" type="noConversion"/>
  </si>
  <si>
    <t>辽</t>
    <phoneticPr fontId="1" type="noConversion"/>
  </si>
  <si>
    <t>耶律沙</t>
  </si>
  <si>
    <t>耶律隆绪</t>
  </si>
  <si>
    <t>武将、政治家</t>
    <phoneticPr fontId="1" type="noConversion"/>
  </si>
  <si>
    <t>曹彬</t>
  </si>
  <si>
    <t>米信</t>
  </si>
  <si>
    <t>潘美</t>
  </si>
  <si>
    <t>萧绰</t>
  </si>
  <si>
    <t>刘廷让</t>
    <phoneticPr fontId="1" type="noConversion"/>
  </si>
  <si>
    <t>李继隆</t>
  </si>
  <si>
    <t>女</t>
    <phoneticPr fontId="1" type="noConversion"/>
  </si>
  <si>
    <t>太后</t>
    <phoneticPr fontId="1" type="noConversion"/>
  </si>
  <si>
    <t>耶律休哥</t>
    <phoneticPr fontId="1" type="noConversion"/>
  </si>
  <si>
    <t>田重进</t>
    <phoneticPr fontId="1" type="noConversion"/>
  </si>
  <si>
    <t>杨业</t>
    <phoneticPr fontId="1" type="noConversion"/>
  </si>
  <si>
    <t>何承矩</t>
    <phoneticPr fontId="1" type="noConversion"/>
  </si>
  <si>
    <t>太保</t>
    <phoneticPr fontId="1" type="noConversion"/>
  </si>
  <si>
    <t>韩德让</t>
    <phoneticPr fontId="1" type="noConversion"/>
  </si>
  <si>
    <t>兴军节度使</t>
  </si>
  <si>
    <t>军功补授</t>
    <phoneticPr fontId="1" type="noConversion"/>
  </si>
  <si>
    <t>南院枢密使</t>
  </si>
  <si>
    <t>北院枢密使</t>
  </si>
  <si>
    <t>姻亲</t>
    <phoneticPr fontId="1" type="noConversion"/>
  </si>
  <si>
    <t>北京</t>
    <phoneticPr fontId="1" type="noConversion"/>
  </si>
  <si>
    <t>内蒙古</t>
    <phoneticPr fontId="1" type="noConversion"/>
  </si>
  <si>
    <t>巴林左旗</t>
  </si>
  <si>
    <t>灵寿县</t>
    <phoneticPr fontId="1" type="noConversion"/>
  </si>
  <si>
    <t>枢密使</t>
  </si>
  <si>
    <t>奚族</t>
  </si>
  <si>
    <t>彰化军节度使</t>
  </si>
  <si>
    <t>成德军节度使</t>
  </si>
  <si>
    <t>大名县</t>
    <phoneticPr fontId="1" type="noConversion"/>
  </si>
  <si>
    <t>韩国公</t>
  </si>
  <si>
    <t>陕西</t>
    <phoneticPr fontId="1" type="noConversion"/>
  </si>
  <si>
    <t>神木县</t>
    <phoneticPr fontId="1" type="noConversion"/>
  </si>
  <si>
    <t>云州观察使</t>
    <phoneticPr fontId="1" type="noConversion"/>
  </si>
  <si>
    <t>招降补官</t>
    <phoneticPr fontId="1" type="noConversion"/>
  </si>
  <si>
    <t>涿州</t>
    <phoneticPr fontId="1" type="noConversion"/>
  </si>
  <si>
    <t>右骁卫上将军</t>
  </si>
  <si>
    <t>长治</t>
    <phoneticPr fontId="1" type="noConversion"/>
  </si>
  <si>
    <t>恩荫</t>
    <phoneticPr fontId="1" type="noConversion"/>
  </si>
  <si>
    <t>沧州都部署</t>
    <phoneticPr fontId="1" type="noConversion"/>
  </si>
  <si>
    <t>沧州节度副使</t>
    <phoneticPr fontId="1" type="noConversion"/>
  </si>
  <si>
    <t>文臣</t>
    <phoneticPr fontId="1" type="noConversion"/>
  </si>
  <si>
    <t>赵祯</t>
    <phoneticPr fontId="1" type="noConversion"/>
  </si>
  <si>
    <t>杜衍</t>
    <phoneticPr fontId="1" type="noConversion"/>
  </si>
  <si>
    <t>欧阳修</t>
    <phoneticPr fontId="1" type="noConversion"/>
  </si>
  <si>
    <t>夏竦</t>
    <phoneticPr fontId="1" type="noConversion"/>
  </si>
  <si>
    <t>王拱辰</t>
    <phoneticPr fontId="1" type="noConversion"/>
  </si>
  <si>
    <t>尹洙</t>
    <phoneticPr fontId="1" type="noConversion"/>
  </si>
  <si>
    <t>狄青</t>
    <phoneticPr fontId="1" type="noConversion"/>
  </si>
  <si>
    <t>陈执中</t>
    <phoneticPr fontId="1" type="noConversion"/>
  </si>
  <si>
    <t>蔡襄</t>
  </si>
  <si>
    <t>苏舜钦</t>
  </si>
  <si>
    <t>晏殊</t>
    <phoneticPr fontId="1" type="noConversion"/>
  </si>
  <si>
    <t>范仲淹</t>
    <phoneticPr fontId="1" type="noConversion"/>
  </si>
  <si>
    <t>富弼</t>
    <phoneticPr fontId="1" type="noConversion"/>
  </si>
  <si>
    <t>滕宗谅</t>
    <phoneticPr fontId="1" type="noConversion"/>
  </si>
  <si>
    <t>刘沪</t>
    <phoneticPr fontId="1" type="noConversion"/>
  </si>
  <si>
    <t>石介</t>
    <phoneticPr fontId="1" type="noConversion"/>
  </si>
  <si>
    <t>枢密使</t>
    <phoneticPr fontId="1" type="noConversion"/>
  </si>
  <si>
    <t>参知政事</t>
  </si>
  <si>
    <t>枢密副使</t>
  </si>
  <si>
    <t>亳州知州</t>
    <phoneticPr fontId="1" type="noConversion"/>
  </si>
  <si>
    <t>御史中丞</t>
  </si>
  <si>
    <t>谏官</t>
    <phoneticPr fontId="1" type="noConversion"/>
  </si>
  <si>
    <t>知谏院</t>
    <phoneticPr fontId="1" type="noConversion"/>
  </si>
  <si>
    <t>凤翔府知府</t>
    <phoneticPr fontId="1" type="noConversion"/>
  </si>
  <si>
    <t>马步军都部署</t>
  </si>
  <si>
    <t>静边砦主</t>
    <phoneticPr fontId="1" type="noConversion"/>
  </si>
  <si>
    <t>渭州知州</t>
    <phoneticPr fontId="1" type="noConversion"/>
  </si>
  <si>
    <t>国子监直讲</t>
  </si>
  <si>
    <t>监进奏院</t>
  </si>
  <si>
    <t>江西</t>
    <phoneticPr fontId="1" type="noConversion"/>
  </si>
  <si>
    <t>抚州</t>
    <phoneticPr fontId="1" type="noConversion"/>
  </si>
  <si>
    <t>浙江</t>
    <phoneticPr fontId="1" type="noConversion"/>
  </si>
  <si>
    <t>绍兴</t>
    <phoneticPr fontId="1" type="noConversion"/>
  </si>
  <si>
    <t>江苏</t>
    <phoneticPr fontId="1" type="noConversion"/>
  </si>
  <si>
    <t>徐州</t>
    <phoneticPr fontId="1" type="noConversion"/>
  </si>
  <si>
    <t>韩琦</t>
    <phoneticPr fontId="1" type="noConversion"/>
  </si>
  <si>
    <t>泉州</t>
    <phoneticPr fontId="1" type="noConversion"/>
  </si>
  <si>
    <t>福建</t>
    <phoneticPr fontId="1" type="noConversion"/>
  </si>
  <si>
    <t>四川</t>
    <phoneticPr fontId="1" type="noConversion"/>
  </si>
  <si>
    <t>绵阳</t>
    <phoneticPr fontId="1" type="noConversion"/>
  </si>
  <si>
    <t>九江</t>
    <phoneticPr fontId="1" type="noConversion"/>
  </si>
  <si>
    <t>郑戬</t>
    <phoneticPr fontId="1" type="noConversion"/>
  </si>
  <si>
    <t>苏州</t>
    <phoneticPr fontId="1" type="noConversion"/>
  </si>
  <si>
    <t>吕梁</t>
    <phoneticPr fontId="1" type="noConversion"/>
  </si>
  <si>
    <t>军工补官</t>
    <phoneticPr fontId="1" type="noConversion"/>
  </si>
  <si>
    <t>延州指挥使</t>
  </si>
  <si>
    <t>保定</t>
    <phoneticPr fontId="1" type="noConversion"/>
  </si>
  <si>
    <t>泰安</t>
    <phoneticPr fontId="1" type="noConversion"/>
  </si>
  <si>
    <t>石城</t>
    <phoneticPr fontId="1" type="noConversion"/>
  </si>
  <si>
    <t>仙游</t>
    <phoneticPr fontId="1" type="noConversion"/>
  </si>
  <si>
    <t>中江</t>
    <phoneticPr fontId="1" type="noConversion"/>
  </si>
  <si>
    <t>赵顼</t>
    <phoneticPr fontId="1" type="noConversion"/>
  </si>
  <si>
    <t>王安石</t>
  </si>
  <si>
    <t>章惇</t>
  </si>
  <si>
    <t>唐介</t>
  </si>
  <si>
    <t>富弼</t>
  </si>
  <si>
    <t>文彦博</t>
    <phoneticPr fontId="1" type="noConversion"/>
  </si>
  <si>
    <t>韩琦</t>
  </si>
  <si>
    <t>苏轼</t>
    <phoneticPr fontId="1" type="noConversion"/>
  </si>
  <si>
    <t>吕公著</t>
  </si>
  <si>
    <t>赵抃</t>
    <phoneticPr fontId="1" type="noConversion"/>
  </si>
  <si>
    <t>韩绛</t>
  </si>
  <si>
    <t>郑侠</t>
    <phoneticPr fontId="1" type="noConversion"/>
  </si>
  <si>
    <t>吕嘉问</t>
  </si>
  <si>
    <t>邓绾</t>
  </si>
  <si>
    <t>曾布</t>
    <phoneticPr fontId="1" type="noConversion"/>
  </si>
  <si>
    <t>吕诲</t>
    <phoneticPr fontId="1" type="noConversion"/>
  </si>
  <si>
    <t>范纯仁</t>
    <phoneticPr fontId="1" type="noConversion"/>
  </si>
  <si>
    <t>蔡京</t>
    <phoneticPr fontId="1" type="noConversion"/>
  </si>
  <si>
    <t>编修三司条例官</t>
  </si>
  <si>
    <t>检正中书五房公事</t>
  </si>
  <si>
    <t>知谏院</t>
  </si>
  <si>
    <t>河北安抚使</t>
  </si>
  <si>
    <t>监开封安上门</t>
  </si>
  <si>
    <t>提举市易</t>
  </si>
  <si>
    <t>吕惠卿</t>
    <phoneticPr fontId="1" type="noConversion"/>
  </si>
  <si>
    <t>知枢密院</t>
    <phoneticPr fontId="1" type="noConversion"/>
  </si>
  <si>
    <t>南平</t>
    <phoneticPr fontId="1" type="noConversion"/>
  </si>
  <si>
    <t>南丰</t>
    <phoneticPr fontId="1" type="noConversion"/>
  </si>
  <si>
    <t>湖北</t>
    <phoneticPr fontId="1" type="noConversion"/>
  </si>
  <si>
    <t>江陵</t>
    <phoneticPr fontId="1" type="noConversion"/>
  </si>
  <si>
    <t>廊坊</t>
    <phoneticPr fontId="1" type="noConversion"/>
  </si>
  <si>
    <t>E</t>
    <phoneticPr fontId="1" type="noConversion"/>
  </si>
  <si>
    <t>同平章事</t>
  </si>
  <si>
    <t>介休</t>
    <phoneticPr fontId="1" type="noConversion"/>
  </si>
  <si>
    <t>眉山</t>
    <phoneticPr fontId="1" type="noConversion"/>
  </si>
  <si>
    <t>夏县</t>
    <phoneticPr fontId="1" type="noConversion"/>
  </si>
  <si>
    <t>登闻鼓院</t>
    <phoneticPr fontId="1" type="noConversion"/>
  </si>
  <si>
    <t>司马光</t>
    <phoneticPr fontId="1" type="noConversion"/>
  </si>
  <si>
    <t>安徽</t>
    <phoneticPr fontId="1" type="noConversion"/>
  </si>
  <si>
    <t>寿县</t>
    <phoneticPr fontId="1" type="noConversion"/>
  </si>
  <si>
    <t>衢州</t>
  </si>
  <si>
    <t>福州</t>
    <phoneticPr fontId="1" type="noConversion"/>
  </si>
  <si>
    <t>凤台</t>
    <phoneticPr fontId="1" type="noConversion"/>
  </si>
  <si>
    <t>成都</t>
    <phoneticPr fontId="1" type="noConversion"/>
  </si>
  <si>
    <t>莆田</t>
    <phoneticPr fontId="1" type="noConversion"/>
  </si>
  <si>
    <t>中书舍人</t>
  </si>
  <si>
    <t>完颜晟</t>
    <phoneticPr fontId="1" type="noConversion"/>
  </si>
  <si>
    <t>郭药师</t>
    <phoneticPr fontId="1" type="noConversion"/>
  </si>
  <si>
    <t>赵桓</t>
  </si>
  <si>
    <t>赵构</t>
  </si>
  <si>
    <t>种师道</t>
  </si>
  <si>
    <t>姚平仲</t>
  </si>
  <si>
    <t>陈东</t>
  </si>
  <si>
    <t>张孝纯</t>
    <phoneticPr fontId="1" type="noConversion"/>
  </si>
  <si>
    <t>张邦昌</t>
  </si>
  <si>
    <t>金</t>
    <phoneticPr fontId="1" type="noConversion"/>
  </si>
  <si>
    <t>女真</t>
    <phoneticPr fontId="1" type="noConversion"/>
  </si>
  <si>
    <t>黑龙江</t>
    <phoneticPr fontId="1" type="noConversion"/>
  </si>
  <si>
    <t>哈尔滨</t>
    <phoneticPr fontId="1" type="noConversion"/>
  </si>
  <si>
    <t>完颜宗翰</t>
    <phoneticPr fontId="1" type="noConversion"/>
  </si>
  <si>
    <t>辽宁</t>
    <phoneticPr fontId="1" type="noConversion"/>
  </si>
  <si>
    <t>盖州</t>
    <phoneticPr fontId="1" type="noConversion"/>
  </si>
  <si>
    <t>燕山知府</t>
  </si>
  <si>
    <t>滕州</t>
    <phoneticPr fontId="1" type="noConversion"/>
  </si>
  <si>
    <t>羊庄</t>
    <phoneticPr fontId="1" type="noConversion"/>
  </si>
  <si>
    <t>太原知府</t>
    <phoneticPr fontId="1" type="noConversion"/>
  </si>
  <si>
    <t>李纲</t>
    <phoneticPr fontId="1" type="noConversion"/>
  </si>
  <si>
    <t>无锡</t>
    <phoneticPr fontId="1" type="noConversion"/>
  </si>
  <si>
    <t>李邦彦</t>
    <phoneticPr fontId="1" type="noConversion"/>
  </si>
  <si>
    <t>沁阳</t>
    <phoneticPr fontId="1" type="noConversion"/>
  </si>
  <si>
    <t>京城四壁守御使</t>
  </si>
  <si>
    <t>康王</t>
    <phoneticPr fontId="1" type="noConversion"/>
  </si>
  <si>
    <t>宗亲</t>
    <phoneticPr fontId="1" type="noConversion"/>
  </si>
  <si>
    <t>京畿河北制置使</t>
    <phoneticPr fontId="1" type="noConversion"/>
  </si>
  <si>
    <t>三原</t>
    <phoneticPr fontId="1" type="noConversion"/>
  </si>
  <si>
    <t>太学生</t>
    <phoneticPr fontId="1" type="noConversion"/>
  </si>
  <si>
    <t>折彦质</t>
    <phoneticPr fontId="1" type="noConversion"/>
  </si>
  <si>
    <t>河西</t>
    <phoneticPr fontId="1" type="noConversion"/>
  </si>
  <si>
    <t>直秘阁参军事</t>
  </si>
  <si>
    <t>东光县</t>
    <phoneticPr fontId="1" type="noConversion"/>
  </si>
  <si>
    <t>完颜杲</t>
    <phoneticPr fontId="1" type="noConversion"/>
  </si>
  <si>
    <t>都元帅</t>
    <phoneticPr fontId="1" type="noConversion"/>
  </si>
  <si>
    <t>左副元帅</t>
    <phoneticPr fontId="1" type="noConversion"/>
  </si>
  <si>
    <t>右副元帅</t>
    <phoneticPr fontId="1" type="noConversion"/>
  </si>
  <si>
    <t>完颜宗望</t>
    <phoneticPr fontId="1" type="noConversion"/>
  </si>
  <si>
    <t>赵佶</t>
    <phoneticPr fontId="1" type="noConversion"/>
  </si>
  <si>
    <t>张邦昌</t>
    <phoneticPr fontId="1" type="noConversion"/>
  </si>
  <si>
    <t>右相</t>
    <phoneticPr fontId="1" type="noConversion"/>
  </si>
  <si>
    <t>黄潜善</t>
  </si>
  <si>
    <t>中书侍郎</t>
  </si>
  <si>
    <t>汪伯彦</t>
  </si>
  <si>
    <t>同知枢密院事</t>
  </si>
  <si>
    <t>叛臣</t>
    <phoneticPr fontId="1" type="noConversion"/>
  </si>
  <si>
    <t>副元帅</t>
    <phoneticPr fontId="1" type="noConversion"/>
  </si>
  <si>
    <t>张浚</t>
  </si>
  <si>
    <t>签书属枢密院事</t>
    <phoneticPr fontId="1" type="noConversion"/>
  </si>
  <si>
    <t>苗傅</t>
    <phoneticPr fontId="1" type="noConversion"/>
  </si>
  <si>
    <t>御营司武将</t>
  </si>
  <si>
    <t>完颜宗弼</t>
    <phoneticPr fontId="1" type="noConversion"/>
  </si>
  <si>
    <t>王渊</t>
    <phoneticPr fontId="1" type="noConversion"/>
  </si>
  <si>
    <t>刘正彦</t>
  </si>
  <si>
    <t>韩世忠</t>
  </si>
  <si>
    <t>岳飞</t>
  </si>
  <si>
    <t>南宋</t>
    <phoneticPr fontId="1" type="noConversion"/>
  </si>
  <si>
    <t>伪楚</t>
    <phoneticPr fontId="1" type="noConversion"/>
  </si>
  <si>
    <t>胁迫</t>
    <phoneticPr fontId="1" type="noConversion"/>
  </si>
  <si>
    <t>邵武</t>
    <phoneticPr fontId="1" type="noConversion"/>
  </si>
  <si>
    <t>祁门</t>
    <phoneticPr fontId="1" type="noConversion"/>
  </si>
  <si>
    <t>宗泽</t>
    <phoneticPr fontId="1" type="noConversion"/>
  </si>
  <si>
    <t>义乌</t>
    <phoneticPr fontId="1" type="noConversion"/>
  </si>
  <si>
    <t>殿中侍御史</t>
  </si>
  <si>
    <t>绵竹</t>
    <phoneticPr fontId="1" type="noConversion"/>
  </si>
  <si>
    <t>宣抚司都统制</t>
  </si>
  <si>
    <t>左副元帅</t>
  </si>
  <si>
    <t>甘肃</t>
    <phoneticPr fontId="1" type="noConversion"/>
  </si>
  <si>
    <t>临洮县</t>
    <phoneticPr fontId="1" type="noConversion"/>
  </si>
  <si>
    <t>军功补官</t>
    <phoneticPr fontId="1" type="noConversion"/>
  </si>
  <si>
    <t>汤溪</t>
  </si>
  <si>
    <t>榆林</t>
  </si>
  <si>
    <t>汤阴</t>
    <phoneticPr fontId="1" type="noConversion"/>
  </si>
  <si>
    <t>赵构</t>
    <phoneticPr fontId="1" type="noConversion"/>
  </si>
  <si>
    <t>张俊</t>
  </si>
  <si>
    <t>刘锜</t>
  </si>
  <si>
    <t>张宪</t>
  </si>
  <si>
    <t>何铸</t>
  </si>
  <si>
    <t>都统制</t>
  </si>
  <si>
    <t>淮东宣抚使</t>
  </si>
  <si>
    <t>静宁县</t>
    <phoneticPr fontId="1" type="noConversion"/>
  </si>
  <si>
    <t>东京副留守</t>
  </si>
  <si>
    <t>岳云</t>
    <phoneticPr fontId="1" type="noConversion"/>
  </si>
  <si>
    <t>汤阴县</t>
    <phoneticPr fontId="1" type="noConversion"/>
  </si>
  <si>
    <t>南充</t>
    <phoneticPr fontId="1" type="noConversion"/>
  </si>
  <si>
    <t>南京</t>
    <phoneticPr fontId="1" type="noConversion"/>
  </si>
  <si>
    <t>余杭</t>
    <phoneticPr fontId="1" type="noConversion"/>
  </si>
  <si>
    <t>王德</t>
    <phoneticPr fontId="1" type="noConversion"/>
  </si>
  <si>
    <t>副都统制</t>
  </si>
  <si>
    <t>秦桧</t>
    <phoneticPr fontId="1" type="noConversion"/>
  </si>
  <si>
    <t>岳家军将领</t>
    <phoneticPr fontId="1" type="noConversion"/>
  </si>
  <si>
    <t>赵眘</t>
  </si>
  <si>
    <t>史浩</t>
    <phoneticPr fontId="1" type="noConversion"/>
  </si>
  <si>
    <t>吴璘</t>
  </si>
  <si>
    <t>完颜雍</t>
  </si>
  <si>
    <t>纥石烈志宁</t>
  </si>
  <si>
    <t>太上皇</t>
    <phoneticPr fontId="1" type="noConversion"/>
  </si>
  <si>
    <t>民族英雄</t>
    <phoneticPr fontId="1" type="noConversion"/>
  </si>
  <si>
    <t>嘉兴</t>
    <phoneticPr fontId="1" type="noConversion"/>
  </si>
  <si>
    <t>宁波</t>
    <phoneticPr fontId="1" type="noConversion"/>
  </si>
  <si>
    <t>上饶</t>
    <phoneticPr fontId="1" type="noConversion"/>
  </si>
  <si>
    <t>静宁</t>
    <phoneticPr fontId="1" type="noConversion"/>
  </si>
  <si>
    <t>李显忠</t>
    <phoneticPr fontId="1" type="noConversion"/>
  </si>
  <si>
    <t>清涧</t>
    <phoneticPr fontId="1" type="noConversion"/>
  </si>
  <si>
    <t>邵宏渊</t>
    <phoneticPr fontId="1" type="noConversion"/>
  </si>
  <si>
    <t>处州</t>
    <phoneticPr fontId="1" type="noConversion"/>
  </si>
  <si>
    <t>仆散忠义</t>
    <phoneticPr fontId="1" type="noConversion"/>
  </si>
  <si>
    <t>阿城</t>
    <phoneticPr fontId="1" type="noConversion"/>
  </si>
  <si>
    <t>左相</t>
    <phoneticPr fontId="1" type="noConversion"/>
  </si>
  <si>
    <t>陈康伯</t>
    <phoneticPr fontId="1" type="noConversion"/>
  </si>
  <si>
    <t>新州军统帅</t>
    <phoneticPr fontId="1" type="noConversion"/>
  </si>
  <si>
    <t>招讨使</t>
    <phoneticPr fontId="1" type="noConversion"/>
  </si>
  <si>
    <t>招讨副使</t>
    <phoneticPr fontId="1" type="noConversion"/>
  </si>
  <si>
    <t>汤思退</t>
    <phoneticPr fontId="1" type="noConversion"/>
  </si>
  <si>
    <t>都元帅</t>
  </si>
  <si>
    <t>金军将领</t>
    <phoneticPr fontId="1" type="noConversion"/>
  </si>
  <si>
    <t>忽必烈</t>
  </si>
  <si>
    <t>刘整</t>
  </si>
  <si>
    <t>蒙</t>
    <phoneticPr fontId="1" type="noConversion"/>
  </si>
  <si>
    <t>征南都元帅</t>
  </si>
  <si>
    <t>张世杰</t>
  </si>
  <si>
    <t>宋京湖都统</t>
  </si>
  <si>
    <t>吕文德</t>
  </si>
  <si>
    <t>吕文焕</t>
  </si>
  <si>
    <t>夏贵</t>
  </si>
  <si>
    <t>李庭芝</t>
  </si>
  <si>
    <t>贾似道</t>
  </si>
  <si>
    <t>张顺</t>
    <phoneticPr fontId="1" type="noConversion"/>
  </si>
  <si>
    <t>张弘范</t>
  </si>
  <si>
    <t>阿里海牙</t>
  </si>
  <si>
    <t>元</t>
    <phoneticPr fontId="1" type="noConversion"/>
  </si>
  <si>
    <t>漠北草原</t>
    <phoneticPr fontId="1" type="noConversion"/>
  </si>
  <si>
    <t>邓州</t>
    <phoneticPr fontId="1" type="noConversion"/>
  </si>
  <si>
    <t>夔路行省</t>
    <phoneticPr fontId="1" type="noConversion"/>
  </si>
  <si>
    <t>阿术</t>
    <phoneticPr fontId="1" type="noConversion"/>
  </si>
  <si>
    <t>蒙古</t>
    <phoneticPr fontId="1" type="noConversion"/>
  </si>
  <si>
    <t>乌梁海</t>
    <phoneticPr fontId="1" type="noConversion"/>
  </si>
  <si>
    <t>新疆</t>
    <phoneticPr fontId="1" type="noConversion"/>
  </si>
  <si>
    <t>吉木萨尔</t>
    <phoneticPr fontId="1" type="noConversion"/>
  </si>
  <si>
    <t>维吾尔族</t>
    <phoneticPr fontId="1" type="noConversion"/>
  </si>
  <si>
    <t>河南行省平章</t>
    <phoneticPr fontId="1" type="noConversion"/>
  </si>
  <si>
    <t>赵禥</t>
  </si>
  <si>
    <t>霍邱</t>
    <phoneticPr fontId="1" type="noConversion"/>
  </si>
  <si>
    <t>四川安抚使</t>
  </si>
  <si>
    <t>京西安抚副使</t>
  </si>
  <si>
    <t>随州</t>
    <phoneticPr fontId="1" type="noConversion"/>
  </si>
  <si>
    <t>京湖安抚制置使</t>
  </si>
  <si>
    <t>沿江制置副使</t>
  </si>
  <si>
    <t>范文虎</t>
    <phoneticPr fontId="1" type="noConversion"/>
  </si>
  <si>
    <t>丰城</t>
    <phoneticPr fontId="1" type="noConversion"/>
  </si>
  <si>
    <t>殿前副都指挥使</t>
  </si>
  <si>
    <t>天台县</t>
    <phoneticPr fontId="1" type="noConversion"/>
  </si>
  <si>
    <t>民兵将领</t>
    <phoneticPr fontId="1" type="noConversion"/>
  </si>
  <si>
    <t>张贵</t>
    <phoneticPr fontId="1" type="noConversion"/>
  </si>
  <si>
    <t>行军万户</t>
  </si>
  <si>
    <t>陆秀夫</t>
    <phoneticPr fontId="1" type="noConversion"/>
  </si>
  <si>
    <t>陈宜中</t>
  </si>
  <si>
    <t>张世杰</t>
    <phoneticPr fontId="1" type="noConversion"/>
  </si>
  <si>
    <t>蒲寿庚</t>
  </si>
  <si>
    <t>李恒</t>
  </si>
  <si>
    <t>杭州</t>
    <phoneticPr fontId="1" type="noConversion"/>
  </si>
  <si>
    <t>赵昺</t>
    <phoneticPr fontId="1" type="noConversion"/>
  </si>
  <si>
    <t>赵昰</t>
    <phoneticPr fontId="1" type="noConversion"/>
  </si>
  <si>
    <t>盐城</t>
    <phoneticPr fontId="1" type="noConversion"/>
  </si>
  <si>
    <t>签书枢密院事</t>
  </si>
  <si>
    <t>温州</t>
    <phoneticPr fontId="1" type="noConversion"/>
  </si>
  <si>
    <t>左相</t>
  </si>
  <si>
    <t>文天祥</t>
    <phoneticPr fontId="1" type="noConversion"/>
  </si>
  <si>
    <t>吉安</t>
    <phoneticPr fontId="1" type="noConversion"/>
  </si>
  <si>
    <t>阿拉伯</t>
    <phoneticPr fontId="1" type="noConversion"/>
  </si>
  <si>
    <t>泉州市舶司</t>
  </si>
  <si>
    <t>党项族</t>
  </si>
  <si>
    <t>副帅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</si>
</sst>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333333"/>
      <name val="Arial"/>
      <family val="2"/>
    </font>
    <font>
      <sz val="10.5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176" fontId="3" fillId="0" borderId="0" xfId="0" applyNumberFormat="1" applyFont="1">
      <alignment vertical="center"/>
    </xf>
    <xf numFmtId="0" fontId="0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6" fontId="0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C895-2A93-4EE4-89A1-AA4A36DFF5EF}">
  <dimension ref="A1:N18"/>
  <sheetViews>
    <sheetView topLeftCell="B1" workbookViewId="0">
      <selection activeCell="K16" sqref="K16"/>
    </sheetView>
  </sheetViews>
  <sheetFormatPr defaultRowHeight="14" x14ac:dyDescent="0.3"/>
  <cols>
    <col min="2" max="7" width="8.6640625" customWidth="1"/>
    <col min="8" max="8" width="20.5" customWidth="1"/>
    <col min="9" max="12" width="8.6640625" customWidth="1"/>
    <col min="14" max="14" width="8.6640625" style="1"/>
  </cols>
  <sheetData>
    <row r="1" spans="1:14" x14ac:dyDescent="0.3">
      <c r="A1" s="5" t="s">
        <v>8</v>
      </c>
      <c r="B1" s="5" t="s">
        <v>15</v>
      </c>
      <c r="C1" s="5" t="s">
        <v>16</v>
      </c>
      <c r="D1" s="5" t="s">
        <v>14</v>
      </c>
      <c r="E1" s="5" t="s">
        <v>35</v>
      </c>
      <c r="F1" s="5" t="s">
        <v>17</v>
      </c>
      <c r="G1" s="5" t="s">
        <v>18</v>
      </c>
      <c r="H1" s="5" t="s">
        <v>20</v>
      </c>
      <c r="I1" s="5" t="s">
        <v>19</v>
      </c>
      <c r="J1" s="5" t="s">
        <v>21</v>
      </c>
      <c r="K1" s="5" t="s">
        <v>22</v>
      </c>
      <c r="L1" s="5" t="s">
        <v>62</v>
      </c>
      <c r="M1" s="5" t="s">
        <v>78</v>
      </c>
      <c r="N1" s="3" t="s">
        <v>63</v>
      </c>
    </row>
    <row r="2" spans="1:14" x14ac:dyDescent="0.3">
      <c r="A2" s="5" t="s">
        <v>0</v>
      </c>
      <c r="B2" s="5" t="s">
        <v>23</v>
      </c>
      <c r="C2" s="5" t="s">
        <v>24</v>
      </c>
      <c r="D2" s="5" t="s">
        <v>31</v>
      </c>
      <c r="E2" s="5" t="s">
        <v>37</v>
      </c>
      <c r="F2" s="5" t="s">
        <v>29</v>
      </c>
      <c r="G2" s="5">
        <v>927</v>
      </c>
      <c r="H2" s="5" t="s">
        <v>67</v>
      </c>
      <c r="I2" s="5" t="s">
        <v>26</v>
      </c>
      <c r="J2" s="5">
        <v>35</v>
      </c>
      <c r="K2" s="5" t="s">
        <v>30</v>
      </c>
      <c r="L2" s="5" t="s">
        <v>65</v>
      </c>
      <c r="M2" s="5">
        <v>40</v>
      </c>
      <c r="N2" s="3">
        <f>M2/126*100</f>
        <v>31.746031746031743</v>
      </c>
    </row>
    <row r="3" spans="1:14" x14ac:dyDescent="0.3">
      <c r="A3" s="5" t="s">
        <v>39</v>
      </c>
      <c r="B3" s="5" t="s">
        <v>23</v>
      </c>
      <c r="C3" s="5" t="s">
        <v>24</v>
      </c>
      <c r="D3" s="5" t="s">
        <v>31</v>
      </c>
      <c r="E3" s="5" t="s">
        <v>37</v>
      </c>
      <c r="F3" s="5" t="s">
        <v>32</v>
      </c>
      <c r="G3" s="5">
        <v>904</v>
      </c>
      <c r="H3" s="5" t="s">
        <v>40</v>
      </c>
      <c r="I3" s="5" t="s">
        <v>57</v>
      </c>
      <c r="J3" s="5">
        <v>47</v>
      </c>
      <c r="K3" s="5" t="s">
        <v>45</v>
      </c>
      <c r="L3" s="5" t="s">
        <v>64</v>
      </c>
      <c r="M3" s="5">
        <v>8</v>
      </c>
      <c r="N3" s="3">
        <f t="shared" ref="N3:N18" si="0">M3/126*100</f>
        <v>6.3492063492063489</v>
      </c>
    </row>
    <row r="4" spans="1:14" x14ac:dyDescent="0.3">
      <c r="A4" s="5" t="s">
        <v>1</v>
      </c>
      <c r="B4" s="5" t="s">
        <v>23</v>
      </c>
      <c r="C4" s="5" t="s">
        <v>24</v>
      </c>
      <c r="D4" s="5" t="s">
        <v>25</v>
      </c>
      <c r="E4" s="5" t="s">
        <v>36</v>
      </c>
      <c r="F4" s="5" t="s">
        <v>28</v>
      </c>
      <c r="G4" s="5">
        <v>921</v>
      </c>
      <c r="H4" s="5" t="s">
        <v>40</v>
      </c>
      <c r="I4" s="5" t="s">
        <v>43</v>
      </c>
      <c r="J4" s="5">
        <v>33</v>
      </c>
      <c r="K4" s="5" t="s">
        <v>45</v>
      </c>
      <c r="L4" s="5" t="s">
        <v>64</v>
      </c>
      <c r="M4" s="5">
        <v>13</v>
      </c>
      <c r="N4" s="3">
        <f t="shared" si="0"/>
        <v>10.317460317460316</v>
      </c>
    </row>
    <row r="5" spans="1:14" x14ac:dyDescent="0.3">
      <c r="A5" s="5" t="s">
        <v>2</v>
      </c>
      <c r="B5" s="5" t="s">
        <v>23</v>
      </c>
      <c r="C5" s="5" t="s">
        <v>24</v>
      </c>
      <c r="D5" s="5" t="s">
        <v>25</v>
      </c>
      <c r="E5" s="5" t="s">
        <v>37</v>
      </c>
      <c r="F5" s="5" t="s">
        <v>27</v>
      </c>
      <c r="G5" s="5">
        <v>953</v>
      </c>
      <c r="H5" s="5" t="s">
        <v>40</v>
      </c>
      <c r="I5" s="5" t="s">
        <v>44</v>
      </c>
      <c r="J5" s="5">
        <v>7</v>
      </c>
      <c r="K5" s="5" t="s">
        <v>45</v>
      </c>
      <c r="L5" s="5" t="s">
        <v>64</v>
      </c>
      <c r="M5" s="5">
        <v>1</v>
      </c>
      <c r="N5" s="3">
        <f t="shared" si="0"/>
        <v>0.79365079365079361</v>
      </c>
    </row>
    <row r="6" spans="1:14" x14ac:dyDescent="0.3">
      <c r="A6" s="5" t="s">
        <v>9</v>
      </c>
      <c r="B6" s="5" t="s">
        <v>23</v>
      </c>
      <c r="C6" s="5" t="s">
        <v>24</v>
      </c>
      <c r="D6" s="5" t="s">
        <v>31</v>
      </c>
      <c r="E6" s="5" t="s">
        <v>37</v>
      </c>
      <c r="F6" s="5" t="s">
        <v>32</v>
      </c>
      <c r="G6" s="5">
        <v>939</v>
      </c>
      <c r="H6" s="5" t="s">
        <v>77</v>
      </c>
      <c r="I6" s="5" t="s">
        <v>26</v>
      </c>
      <c r="J6" s="5"/>
      <c r="K6" s="5" t="s">
        <v>30</v>
      </c>
      <c r="L6" s="5" t="s">
        <v>65</v>
      </c>
      <c r="M6" s="5">
        <v>7</v>
      </c>
      <c r="N6" s="3">
        <f t="shared" si="0"/>
        <v>5.5555555555555554</v>
      </c>
    </row>
    <row r="7" spans="1:14" x14ac:dyDescent="0.3">
      <c r="A7" s="5" t="s">
        <v>7</v>
      </c>
      <c r="B7" s="5" t="s">
        <v>23</v>
      </c>
      <c r="C7" s="5" t="s">
        <v>24</v>
      </c>
      <c r="D7" s="5" t="s">
        <v>31</v>
      </c>
      <c r="E7" s="5" t="s">
        <v>37</v>
      </c>
      <c r="F7" s="5" t="s">
        <v>29</v>
      </c>
      <c r="G7" s="5">
        <v>922</v>
      </c>
      <c r="H7" s="5" t="s">
        <v>76</v>
      </c>
      <c r="I7" s="5" t="s">
        <v>56</v>
      </c>
      <c r="J7" s="5">
        <v>32</v>
      </c>
      <c r="K7" s="5" t="s">
        <v>30</v>
      </c>
      <c r="L7" s="5" t="s">
        <v>65</v>
      </c>
      <c r="M7" s="5">
        <v>4</v>
      </c>
      <c r="N7" s="3">
        <f t="shared" si="0"/>
        <v>3.1746031746031744</v>
      </c>
    </row>
    <row r="8" spans="1:14" x14ac:dyDescent="0.3">
      <c r="A8" s="5" t="s">
        <v>10</v>
      </c>
      <c r="B8" s="5" t="s">
        <v>23</v>
      </c>
      <c r="C8" s="5" t="s">
        <v>24</v>
      </c>
      <c r="D8" s="5" t="s">
        <v>31</v>
      </c>
      <c r="E8" s="5" t="s">
        <v>46</v>
      </c>
      <c r="F8" s="5" t="s">
        <v>50</v>
      </c>
      <c r="G8" s="5">
        <v>928</v>
      </c>
      <c r="H8" s="5" t="s">
        <v>51</v>
      </c>
      <c r="I8" s="5" t="s">
        <v>26</v>
      </c>
      <c r="J8" s="5">
        <v>20</v>
      </c>
      <c r="K8" s="5" t="s">
        <v>30</v>
      </c>
      <c r="L8" s="5" t="s">
        <v>64</v>
      </c>
      <c r="M8" s="5">
        <v>6</v>
      </c>
      <c r="N8" s="3">
        <f t="shared" si="0"/>
        <v>4.7619047619047619</v>
      </c>
    </row>
    <row r="9" spans="1:14" x14ac:dyDescent="0.3">
      <c r="A9" s="5" t="s">
        <v>11</v>
      </c>
      <c r="B9" s="5" t="s">
        <v>23</v>
      </c>
      <c r="C9" s="5" t="s">
        <v>24</v>
      </c>
      <c r="D9" s="5" t="s">
        <v>25</v>
      </c>
      <c r="E9" s="5" t="s">
        <v>46</v>
      </c>
      <c r="F9" s="5" t="s">
        <v>38</v>
      </c>
      <c r="G9" s="5"/>
      <c r="H9" s="5" t="s">
        <v>71</v>
      </c>
      <c r="I9" s="5" t="s">
        <v>26</v>
      </c>
      <c r="J9" s="5"/>
      <c r="K9" s="5" t="s">
        <v>52</v>
      </c>
      <c r="L9" s="5" t="s">
        <v>66</v>
      </c>
      <c r="M9" s="5">
        <v>14</v>
      </c>
      <c r="N9" s="3">
        <f t="shared" si="0"/>
        <v>11.111111111111111</v>
      </c>
    </row>
    <row r="10" spans="1:14" x14ac:dyDescent="0.3">
      <c r="A10" s="6" t="s">
        <v>12</v>
      </c>
      <c r="B10" s="5" t="s">
        <v>23</v>
      </c>
      <c r="C10" s="5" t="s">
        <v>24</v>
      </c>
      <c r="D10" s="5" t="s">
        <v>31</v>
      </c>
      <c r="E10" s="5" t="s">
        <v>46</v>
      </c>
      <c r="F10" s="5" t="s">
        <v>38</v>
      </c>
      <c r="G10" s="5"/>
      <c r="H10" s="5" t="s">
        <v>70</v>
      </c>
      <c r="I10" s="5" t="s">
        <v>100</v>
      </c>
      <c r="J10" s="5">
        <v>20</v>
      </c>
      <c r="K10" s="5" t="s">
        <v>30</v>
      </c>
      <c r="L10" s="5" t="s">
        <v>64</v>
      </c>
      <c r="M10" s="5">
        <v>8</v>
      </c>
      <c r="N10" s="3">
        <f t="shared" si="0"/>
        <v>6.3492063492063489</v>
      </c>
    </row>
    <row r="11" spans="1:14" x14ac:dyDescent="0.3">
      <c r="A11" s="5" t="s">
        <v>3</v>
      </c>
      <c r="B11" s="5" t="s">
        <v>23</v>
      </c>
      <c r="C11" s="5" t="s">
        <v>24</v>
      </c>
      <c r="D11" s="5" t="s">
        <v>31</v>
      </c>
      <c r="E11" s="5" t="s">
        <v>37</v>
      </c>
      <c r="F11" s="5" t="s">
        <v>32</v>
      </c>
      <c r="G11" s="5">
        <v>928</v>
      </c>
      <c r="H11" s="5" t="s">
        <v>68</v>
      </c>
      <c r="I11" s="5" t="s">
        <v>26</v>
      </c>
      <c r="J11" s="5">
        <v>23</v>
      </c>
      <c r="K11" s="5" t="s">
        <v>30</v>
      </c>
      <c r="L11" s="5" t="s">
        <v>65</v>
      </c>
      <c r="M11" s="5">
        <v>5</v>
      </c>
      <c r="N11" s="3">
        <f t="shared" si="0"/>
        <v>3.9682539682539679</v>
      </c>
    </row>
    <row r="12" spans="1:14" x14ac:dyDescent="0.3">
      <c r="A12" s="5" t="s">
        <v>4</v>
      </c>
      <c r="B12" s="5" t="s">
        <v>23</v>
      </c>
      <c r="C12" s="5" t="s">
        <v>24</v>
      </c>
      <c r="D12" s="5" t="s">
        <v>31</v>
      </c>
      <c r="E12" s="5" t="s">
        <v>37</v>
      </c>
      <c r="F12" s="5" t="s">
        <v>29</v>
      </c>
      <c r="G12" s="5">
        <v>925</v>
      </c>
      <c r="H12" s="5" t="s">
        <v>69</v>
      </c>
      <c r="I12" s="5" t="s">
        <v>100</v>
      </c>
      <c r="J12" s="5"/>
      <c r="K12" s="5" t="s">
        <v>30</v>
      </c>
      <c r="L12" s="5" t="s">
        <v>65</v>
      </c>
      <c r="M12" s="5">
        <v>3</v>
      </c>
      <c r="N12" s="3">
        <f t="shared" si="0"/>
        <v>2.3809523809523809</v>
      </c>
    </row>
    <row r="13" spans="1:14" x14ac:dyDescent="0.3">
      <c r="A13" s="7" t="s">
        <v>5</v>
      </c>
      <c r="B13" s="5" t="s">
        <v>23</v>
      </c>
      <c r="C13" s="5" t="s">
        <v>24</v>
      </c>
      <c r="D13" s="5" t="s">
        <v>31</v>
      </c>
      <c r="E13" s="5" t="s">
        <v>36</v>
      </c>
      <c r="F13" s="5" t="s">
        <v>47</v>
      </c>
      <c r="G13" s="5">
        <v>926</v>
      </c>
      <c r="H13" s="5" t="s">
        <v>72</v>
      </c>
      <c r="I13" s="5" t="s">
        <v>100</v>
      </c>
      <c r="J13" s="5">
        <v>20</v>
      </c>
      <c r="K13" s="5" t="s">
        <v>30</v>
      </c>
      <c r="L13" s="5" t="s">
        <v>65</v>
      </c>
      <c r="M13" s="5">
        <v>4</v>
      </c>
      <c r="N13" s="3">
        <f t="shared" si="0"/>
        <v>3.1746031746031744</v>
      </c>
    </row>
    <row r="14" spans="1:14" x14ac:dyDescent="0.3">
      <c r="A14" s="5" t="s">
        <v>41</v>
      </c>
      <c r="B14" s="5" t="s">
        <v>23</v>
      </c>
      <c r="C14" s="5" t="s">
        <v>24</v>
      </c>
      <c r="D14" s="5" t="s">
        <v>31</v>
      </c>
      <c r="E14" s="5" t="s">
        <v>58</v>
      </c>
      <c r="F14" s="5" t="s">
        <v>59</v>
      </c>
      <c r="G14" s="5">
        <v>911</v>
      </c>
      <c r="H14" s="5" t="s">
        <v>73</v>
      </c>
      <c r="I14" s="5" t="s">
        <v>100</v>
      </c>
      <c r="J14" s="5">
        <v>28</v>
      </c>
      <c r="K14" s="5" t="s">
        <v>30</v>
      </c>
      <c r="L14" s="5" t="s">
        <v>65</v>
      </c>
      <c r="M14" s="5">
        <v>1</v>
      </c>
      <c r="N14" s="3">
        <f t="shared" si="0"/>
        <v>0.79365079365079361</v>
      </c>
    </row>
    <row r="15" spans="1:14" x14ac:dyDescent="0.3">
      <c r="A15" s="6" t="s">
        <v>48</v>
      </c>
      <c r="B15" s="5" t="s">
        <v>23</v>
      </c>
      <c r="C15" s="5" t="s">
        <v>24</v>
      </c>
      <c r="D15" s="5" t="s">
        <v>31</v>
      </c>
      <c r="E15" s="5" t="s">
        <v>46</v>
      </c>
      <c r="F15" s="5" t="s">
        <v>49</v>
      </c>
      <c r="G15" s="5">
        <v>920</v>
      </c>
      <c r="H15" s="5" t="s">
        <v>74</v>
      </c>
      <c r="I15" s="5" t="s">
        <v>26</v>
      </c>
      <c r="J15" s="5">
        <v>27</v>
      </c>
      <c r="K15" s="5" t="s">
        <v>30</v>
      </c>
      <c r="L15" s="5" t="s">
        <v>65</v>
      </c>
      <c r="M15" s="5">
        <v>2</v>
      </c>
      <c r="N15" s="3">
        <f t="shared" si="0"/>
        <v>1.5873015873015872</v>
      </c>
    </row>
    <row r="16" spans="1:14" x14ac:dyDescent="0.3">
      <c r="A16" s="5" t="s">
        <v>13</v>
      </c>
      <c r="B16" s="5" t="s">
        <v>23</v>
      </c>
      <c r="C16" s="5" t="s">
        <v>24</v>
      </c>
      <c r="D16" s="5" t="s">
        <v>25</v>
      </c>
      <c r="E16" s="5" t="s">
        <v>46</v>
      </c>
      <c r="F16" s="5" t="s">
        <v>38</v>
      </c>
      <c r="G16" s="5"/>
      <c r="H16" s="5" t="s">
        <v>60</v>
      </c>
      <c r="I16" s="5" t="s">
        <v>61</v>
      </c>
      <c r="J16" s="5"/>
      <c r="K16" s="5" t="s">
        <v>52</v>
      </c>
      <c r="L16" s="5" t="s">
        <v>75</v>
      </c>
      <c r="M16" s="5">
        <v>5</v>
      </c>
      <c r="N16" s="3">
        <f t="shared" si="0"/>
        <v>3.9682539682539679</v>
      </c>
    </row>
    <row r="17" spans="1:14" x14ac:dyDescent="0.3">
      <c r="A17" s="5" t="s">
        <v>6</v>
      </c>
      <c r="B17" s="5" t="s">
        <v>23</v>
      </c>
      <c r="C17" s="5" t="s">
        <v>24</v>
      </c>
      <c r="D17" s="5" t="s">
        <v>31</v>
      </c>
      <c r="E17" s="5" t="s">
        <v>36</v>
      </c>
      <c r="F17" s="5" t="s">
        <v>53</v>
      </c>
      <c r="G17" s="5">
        <v>911</v>
      </c>
      <c r="H17" s="5" t="s">
        <v>33</v>
      </c>
      <c r="I17" s="5" t="s">
        <v>54</v>
      </c>
      <c r="J17" s="5">
        <v>22</v>
      </c>
      <c r="K17" s="5" t="s">
        <v>124</v>
      </c>
      <c r="L17" s="5" t="s">
        <v>64</v>
      </c>
      <c r="M17" s="5">
        <v>2</v>
      </c>
      <c r="N17" s="3">
        <f t="shared" si="0"/>
        <v>1.5873015873015872</v>
      </c>
    </row>
    <row r="18" spans="1:14" x14ac:dyDescent="0.3">
      <c r="A18" s="5" t="s">
        <v>42</v>
      </c>
      <c r="B18" s="5" t="s">
        <v>23</v>
      </c>
      <c r="C18" s="5" t="s">
        <v>24</v>
      </c>
      <c r="D18" s="5" t="s">
        <v>31</v>
      </c>
      <c r="E18" s="5"/>
      <c r="F18" s="5"/>
      <c r="G18" s="5">
        <v>917</v>
      </c>
      <c r="H18" s="5" t="s">
        <v>34</v>
      </c>
      <c r="I18" s="5" t="s">
        <v>100</v>
      </c>
      <c r="J18" s="5">
        <v>34</v>
      </c>
      <c r="K18" s="5" t="s">
        <v>30</v>
      </c>
      <c r="L18" s="5" t="s">
        <v>65</v>
      </c>
      <c r="M18" s="5">
        <v>1</v>
      </c>
      <c r="N18" s="3">
        <f t="shared" si="0"/>
        <v>0.79365079365079361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F0CA-5E80-45F1-8238-8F76F528932C}">
  <dimension ref="A1:N10"/>
  <sheetViews>
    <sheetView tabSelected="1" workbookViewId="0">
      <selection activeCell="P17" sqref="P17"/>
    </sheetView>
  </sheetViews>
  <sheetFormatPr defaultRowHeight="14" x14ac:dyDescent="0.3"/>
  <cols>
    <col min="1" max="1" width="8.6640625" style="5"/>
    <col min="2" max="4" width="8.6640625" style="5" customWidth="1"/>
    <col min="5" max="16384" width="8.6640625" style="5"/>
  </cols>
  <sheetData>
    <row r="1" spans="1:14" s="2" customFormat="1" x14ac:dyDescent="0.3">
      <c r="A1" s="2" t="s">
        <v>8</v>
      </c>
      <c r="B1" s="2" t="s">
        <v>15</v>
      </c>
      <c r="C1" s="2" t="s">
        <v>16</v>
      </c>
      <c r="D1" s="2" t="s">
        <v>14</v>
      </c>
      <c r="E1" s="2" t="s">
        <v>35</v>
      </c>
      <c r="F1" s="2" t="s">
        <v>17</v>
      </c>
      <c r="G1" s="2" t="s">
        <v>18</v>
      </c>
      <c r="H1" s="2" t="s">
        <v>20</v>
      </c>
      <c r="I1" s="2" t="s">
        <v>19</v>
      </c>
      <c r="J1" s="2" t="s">
        <v>21</v>
      </c>
      <c r="K1" s="2" t="s">
        <v>22</v>
      </c>
      <c r="L1" s="2" t="s">
        <v>62</v>
      </c>
      <c r="M1" s="2" t="s">
        <v>78</v>
      </c>
      <c r="N1" s="3" t="s">
        <v>63</v>
      </c>
    </row>
    <row r="2" spans="1:14" x14ac:dyDescent="0.3">
      <c r="A2" s="8" t="s">
        <v>385</v>
      </c>
      <c r="B2" s="5" t="s">
        <v>23</v>
      </c>
      <c r="C2" s="5" t="s">
        <v>24</v>
      </c>
      <c r="D2" s="5" t="s">
        <v>279</v>
      </c>
      <c r="E2" s="5" t="s">
        <v>156</v>
      </c>
      <c r="F2" s="5" t="s">
        <v>383</v>
      </c>
      <c r="G2" s="5">
        <v>1269</v>
      </c>
      <c r="H2" s="5" t="s">
        <v>40</v>
      </c>
      <c r="I2" s="5" t="s">
        <v>44</v>
      </c>
      <c r="J2" s="5">
        <v>7</v>
      </c>
      <c r="K2" s="5" t="s">
        <v>45</v>
      </c>
      <c r="L2" s="5" t="s">
        <v>64</v>
      </c>
      <c r="M2" s="5">
        <v>10</v>
      </c>
      <c r="N2" s="11">
        <f xml:space="preserve"> M2/96*100</f>
        <v>10.416666666666668</v>
      </c>
    </row>
    <row r="3" spans="1:14" x14ac:dyDescent="0.3">
      <c r="A3" s="8" t="s">
        <v>384</v>
      </c>
      <c r="B3" s="5" t="s">
        <v>23</v>
      </c>
      <c r="C3" s="5" t="s">
        <v>24</v>
      </c>
      <c r="D3" s="5" t="s">
        <v>279</v>
      </c>
      <c r="E3" s="5" t="s">
        <v>156</v>
      </c>
      <c r="F3" s="5" t="s">
        <v>383</v>
      </c>
      <c r="G3" s="5">
        <v>1272</v>
      </c>
      <c r="H3" s="5" t="s">
        <v>40</v>
      </c>
      <c r="I3" s="5" t="s">
        <v>44</v>
      </c>
      <c r="J3" s="5">
        <v>7</v>
      </c>
      <c r="K3" s="5" t="s">
        <v>45</v>
      </c>
      <c r="L3" s="5" t="s">
        <v>64</v>
      </c>
      <c r="M3" s="5">
        <v>15</v>
      </c>
      <c r="N3" s="11">
        <f t="shared" ref="N3:N10" si="0" xml:space="preserve"> M3/96*100</f>
        <v>15.625</v>
      </c>
    </row>
    <row r="4" spans="1:14" x14ac:dyDescent="0.3">
      <c r="A4" s="8" t="s">
        <v>378</v>
      </c>
      <c r="B4" s="5" t="s">
        <v>23</v>
      </c>
      <c r="C4" s="5" t="s">
        <v>24</v>
      </c>
      <c r="D4" s="5" t="s">
        <v>279</v>
      </c>
      <c r="E4" s="5" t="s">
        <v>158</v>
      </c>
      <c r="F4" s="5" t="s">
        <v>386</v>
      </c>
      <c r="G4" s="5">
        <v>1235</v>
      </c>
      <c r="H4" s="2" t="s">
        <v>387</v>
      </c>
      <c r="I4" s="5" t="s">
        <v>54</v>
      </c>
      <c r="J4" s="5">
        <v>20</v>
      </c>
      <c r="K4" s="5" t="s">
        <v>124</v>
      </c>
      <c r="L4" s="5" t="s">
        <v>64</v>
      </c>
      <c r="M4" s="5">
        <v>10</v>
      </c>
      <c r="N4" s="11">
        <f t="shared" si="0"/>
        <v>10.416666666666668</v>
      </c>
    </row>
    <row r="5" spans="1:14" x14ac:dyDescent="0.3">
      <c r="A5" s="8" t="s">
        <v>379</v>
      </c>
      <c r="B5" s="5" t="s">
        <v>23</v>
      </c>
      <c r="C5" s="5" t="s">
        <v>24</v>
      </c>
      <c r="D5" s="5" t="s">
        <v>279</v>
      </c>
      <c r="E5" s="5" t="s">
        <v>156</v>
      </c>
      <c r="F5" s="5" t="s">
        <v>388</v>
      </c>
      <c r="G5" s="5">
        <v>1218</v>
      </c>
      <c r="H5" s="2" t="s">
        <v>389</v>
      </c>
      <c r="I5" s="5" t="s">
        <v>54</v>
      </c>
      <c r="J5" s="5">
        <v>45</v>
      </c>
      <c r="K5" s="5" t="s">
        <v>124</v>
      </c>
      <c r="L5" s="5" t="s">
        <v>65</v>
      </c>
      <c r="M5" s="5">
        <v>11</v>
      </c>
      <c r="N5" s="11">
        <f t="shared" si="0"/>
        <v>11.458333333333332</v>
      </c>
    </row>
    <row r="6" spans="1:14" x14ac:dyDescent="0.3">
      <c r="A6" s="8" t="s">
        <v>380</v>
      </c>
      <c r="B6" s="5" t="s">
        <v>23</v>
      </c>
      <c r="C6" s="5" t="s">
        <v>24</v>
      </c>
      <c r="D6" s="5" t="s">
        <v>279</v>
      </c>
      <c r="E6" s="5" t="s">
        <v>36</v>
      </c>
      <c r="F6" s="5" t="s">
        <v>118</v>
      </c>
      <c r="H6" s="2" t="s">
        <v>143</v>
      </c>
      <c r="I6" s="5" t="s">
        <v>292</v>
      </c>
      <c r="K6" s="5" t="s">
        <v>30</v>
      </c>
      <c r="L6" s="5" t="s">
        <v>64</v>
      </c>
      <c r="M6" s="5">
        <v>30</v>
      </c>
      <c r="N6" s="11">
        <f t="shared" si="0"/>
        <v>31.25</v>
      </c>
    </row>
    <row r="7" spans="1:14" x14ac:dyDescent="0.3">
      <c r="A7" s="8" t="s">
        <v>390</v>
      </c>
      <c r="B7" s="5" t="s">
        <v>23</v>
      </c>
      <c r="C7" s="5" t="s">
        <v>24</v>
      </c>
      <c r="D7" s="5" t="s">
        <v>279</v>
      </c>
      <c r="E7" s="5" t="s">
        <v>154</v>
      </c>
      <c r="F7" s="5" t="s">
        <v>391</v>
      </c>
      <c r="G7" s="5">
        <v>1236</v>
      </c>
      <c r="H7" s="2" t="s">
        <v>108</v>
      </c>
      <c r="I7" s="5" t="s">
        <v>54</v>
      </c>
      <c r="J7" s="5">
        <v>20</v>
      </c>
      <c r="K7" s="5" t="s">
        <v>124</v>
      </c>
      <c r="L7" s="5" t="s">
        <v>64</v>
      </c>
      <c r="M7" s="5">
        <v>5</v>
      </c>
      <c r="N7" s="11">
        <f t="shared" si="0"/>
        <v>5.2083333333333339</v>
      </c>
    </row>
    <row r="8" spans="1:14" x14ac:dyDescent="0.3">
      <c r="A8" s="8" t="s">
        <v>381</v>
      </c>
      <c r="B8" s="5" t="s">
        <v>23</v>
      </c>
      <c r="C8" s="5" t="s">
        <v>392</v>
      </c>
      <c r="D8" s="5" t="s">
        <v>279</v>
      </c>
      <c r="G8" s="5">
        <v>1205</v>
      </c>
      <c r="H8" s="5" t="s">
        <v>393</v>
      </c>
      <c r="I8" s="5" t="s">
        <v>121</v>
      </c>
      <c r="J8" s="5">
        <v>12</v>
      </c>
      <c r="K8" s="5" t="s">
        <v>124</v>
      </c>
      <c r="L8" s="5" t="s">
        <v>65</v>
      </c>
      <c r="M8" s="5">
        <v>5</v>
      </c>
      <c r="N8" s="11">
        <f t="shared" si="0"/>
        <v>5.2083333333333339</v>
      </c>
    </row>
    <row r="9" spans="1:14" x14ac:dyDescent="0.3">
      <c r="A9" s="8" t="s">
        <v>351</v>
      </c>
      <c r="B9" s="5" t="s">
        <v>23</v>
      </c>
      <c r="C9" s="5" t="s">
        <v>24</v>
      </c>
      <c r="D9" s="5" t="s">
        <v>353</v>
      </c>
      <c r="E9" s="5" t="s">
        <v>36</v>
      </c>
      <c r="F9" s="5" t="s">
        <v>171</v>
      </c>
      <c r="G9" s="5">
        <v>1238</v>
      </c>
      <c r="H9" s="2" t="s">
        <v>337</v>
      </c>
      <c r="I9" s="5" t="s">
        <v>26</v>
      </c>
      <c r="J9" s="5">
        <v>24</v>
      </c>
      <c r="K9" s="5" t="s">
        <v>30</v>
      </c>
      <c r="L9" s="5" t="s">
        <v>65</v>
      </c>
      <c r="M9" s="5">
        <v>8</v>
      </c>
      <c r="N9" s="11">
        <f t="shared" si="0"/>
        <v>8.3333333333333321</v>
      </c>
    </row>
    <row r="10" spans="1:14" x14ac:dyDescent="0.3">
      <c r="A10" s="8" t="s">
        <v>382</v>
      </c>
      <c r="B10" s="5" t="s">
        <v>23</v>
      </c>
      <c r="C10" s="5" t="s">
        <v>394</v>
      </c>
      <c r="D10" s="5" t="s">
        <v>353</v>
      </c>
      <c r="G10" s="5">
        <v>1236</v>
      </c>
      <c r="H10" s="2" t="s">
        <v>395</v>
      </c>
      <c r="I10" s="5" t="s">
        <v>121</v>
      </c>
      <c r="K10" s="5" t="s">
        <v>30</v>
      </c>
      <c r="L10" s="5" t="s">
        <v>65</v>
      </c>
      <c r="M10" s="5">
        <v>2</v>
      </c>
      <c r="N10" s="11">
        <f t="shared" si="0"/>
        <v>2.083333333333333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A670-CBAA-424D-86CD-291B06F569D0}">
  <dimension ref="A1:N16"/>
  <sheetViews>
    <sheetView workbookViewId="0">
      <selection activeCell="D27" sqref="D27"/>
    </sheetView>
  </sheetViews>
  <sheetFormatPr defaultRowHeight="14" x14ac:dyDescent="0.3"/>
  <cols>
    <col min="2" max="12" width="8.6640625" customWidth="1"/>
    <col min="14" max="14" width="8.6640625" customWidth="1"/>
  </cols>
  <sheetData>
    <row r="1" spans="1:14" x14ac:dyDescent="0.3">
      <c r="A1" s="2" t="s">
        <v>8</v>
      </c>
      <c r="B1" s="2" t="s">
        <v>15</v>
      </c>
      <c r="C1" s="2" t="s">
        <v>16</v>
      </c>
      <c r="D1" s="2" t="s">
        <v>14</v>
      </c>
      <c r="E1" s="2" t="s">
        <v>35</v>
      </c>
      <c r="F1" s="2" t="s">
        <v>17</v>
      </c>
      <c r="G1" s="2" t="s">
        <v>18</v>
      </c>
      <c r="H1" s="2" t="s">
        <v>20</v>
      </c>
      <c r="I1" s="2" t="s">
        <v>19</v>
      </c>
      <c r="J1" s="2" t="s">
        <v>21</v>
      </c>
      <c r="K1" s="2" t="s">
        <v>22</v>
      </c>
      <c r="L1" s="2" t="s">
        <v>62</v>
      </c>
      <c r="M1" s="2" t="s">
        <v>78</v>
      </c>
      <c r="N1" s="3" t="s">
        <v>63</v>
      </c>
    </row>
    <row r="2" spans="1:14" x14ac:dyDescent="0.3">
      <c r="A2" s="2" t="s">
        <v>9</v>
      </c>
      <c r="B2" s="2" t="s">
        <v>23</v>
      </c>
      <c r="C2" s="2" t="s">
        <v>24</v>
      </c>
      <c r="D2" s="2" t="s">
        <v>31</v>
      </c>
      <c r="E2" s="2" t="s">
        <v>37</v>
      </c>
      <c r="F2" s="2" t="s">
        <v>32</v>
      </c>
      <c r="G2" s="2">
        <v>939</v>
      </c>
      <c r="H2" s="2" t="s">
        <v>40</v>
      </c>
      <c r="I2" s="2" t="s">
        <v>44</v>
      </c>
      <c r="J2" s="2">
        <v>37</v>
      </c>
      <c r="K2" s="2" t="s">
        <v>45</v>
      </c>
      <c r="L2" s="2" t="s">
        <v>64</v>
      </c>
      <c r="M2" s="2">
        <v>32</v>
      </c>
      <c r="N2" s="3">
        <f>M2/89*100</f>
        <v>35.955056179775283</v>
      </c>
    </row>
    <row r="3" spans="1:14" x14ac:dyDescent="0.3">
      <c r="A3" s="2" t="s">
        <v>79</v>
      </c>
      <c r="B3" s="2" t="s">
        <v>23</v>
      </c>
      <c r="C3" s="2" t="s">
        <v>80</v>
      </c>
      <c r="D3" s="2" t="s">
        <v>81</v>
      </c>
      <c r="E3" s="2"/>
      <c r="F3" s="2"/>
      <c r="G3" s="2"/>
      <c r="H3" s="2" t="s">
        <v>101</v>
      </c>
      <c r="I3" s="2" t="s">
        <v>26</v>
      </c>
      <c r="J3" s="2"/>
      <c r="K3" s="2" t="s">
        <v>30</v>
      </c>
      <c r="L3" s="2" t="s">
        <v>65</v>
      </c>
      <c r="M3" s="2">
        <v>6</v>
      </c>
      <c r="N3" s="3">
        <f t="shared" ref="N3:N16" si="0">M3/89*100</f>
        <v>6.7415730337078648</v>
      </c>
    </row>
    <row r="4" spans="1:14" x14ac:dyDescent="0.3">
      <c r="A4" s="2" t="s">
        <v>82</v>
      </c>
      <c r="B4" s="2" t="s">
        <v>23</v>
      </c>
      <c r="C4" s="2" t="s">
        <v>80</v>
      </c>
      <c r="D4" s="2" t="s">
        <v>81</v>
      </c>
      <c r="E4" s="2"/>
      <c r="F4" s="2"/>
      <c r="G4" s="2"/>
      <c r="H4" s="2" t="s">
        <v>97</v>
      </c>
      <c r="I4" s="2" t="s">
        <v>26</v>
      </c>
      <c r="J4" s="2"/>
      <c r="K4" s="2" t="s">
        <v>30</v>
      </c>
      <c r="L4" s="2" t="s">
        <v>65</v>
      </c>
      <c r="M4" s="2">
        <v>2</v>
      </c>
      <c r="N4" s="3">
        <f t="shared" si="0"/>
        <v>2.2471910112359552</v>
      </c>
    </row>
    <row r="5" spans="1:14" x14ac:dyDescent="0.3">
      <c r="A5" s="2" t="s">
        <v>98</v>
      </c>
      <c r="B5" s="2" t="s">
        <v>23</v>
      </c>
      <c r="C5" s="2" t="s">
        <v>24</v>
      </c>
      <c r="D5" s="2" t="s">
        <v>81</v>
      </c>
      <c r="E5" s="2"/>
      <c r="F5" s="2"/>
      <c r="G5" s="2">
        <v>941</v>
      </c>
      <c r="H5" s="2" t="s">
        <v>99</v>
      </c>
      <c r="I5" s="2" t="s">
        <v>100</v>
      </c>
      <c r="J5" s="2">
        <v>38</v>
      </c>
      <c r="K5" s="2" t="s">
        <v>30</v>
      </c>
      <c r="L5" s="2" t="s">
        <v>65</v>
      </c>
      <c r="M5" s="2">
        <v>3</v>
      </c>
      <c r="N5" s="3">
        <f t="shared" si="0"/>
        <v>3.3707865168539324</v>
      </c>
    </row>
    <row r="6" spans="1:14" x14ac:dyDescent="0.3">
      <c r="A6" s="2" t="s">
        <v>93</v>
      </c>
      <c r="B6" s="2" t="s">
        <v>23</v>
      </c>
      <c r="C6" s="2" t="s">
        <v>80</v>
      </c>
      <c r="D6" s="2" t="s">
        <v>81</v>
      </c>
      <c r="E6" s="2"/>
      <c r="F6" s="2"/>
      <c r="G6" s="2"/>
      <c r="H6" s="2" t="s">
        <v>102</v>
      </c>
      <c r="I6" s="2" t="s">
        <v>100</v>
      </c>
      <c r="J6" s="2"/>
      <c r="K6" s="2" t="s">
        <v>84</v>
      </c>
      <c r="L6" s="2" t="s">
        <v>65</v>
      </c>
      <c r="M6" s="2">
        <v>13</v>
      </c>
      <c r="N6" s="3">
        <f t="shared" si="0"/>
        <v>14.606741573033707</v>
      </c>
    </row>
    <row r="7" spans="1:14" x14ac:dyDescent="0.3">
      <c r="A7" s="2" t="s">
        <v>88</v>
      </c>
      <c r="B7" s="2" t="s">
        <v>91</v>
      </c>
      <c r="C7" s="2" t="s">
        <v>80</v>
      </c>
      <c r="D7" s="2" t="s">
        <v>81</v>
      </c>
      <c r="E7" s="2" t="s">
        <v>104</v>
      </c>
      <c r="F7" s="2" t="s">
        <v>104</v>
      </c>
      <c r="G7" s="2">
        <v>953</v>
      </c>
      <c r="H7" s="2" t="s">
        <v>92</v>
      </c>
      <c r="I7" s="2" t="s">
        <v>103</v>
      </c>
      <c r="J7" s="2">
        <v>16</v>
      </c>
      <c r="K7" s="2" t="s">
        <v>45</v>
      </c>
      <c r="L7" s="2" t="s">
        <v>65</v>
      </c>
      <c r="M7" s="2">
        <v>6</v>
      </c>
      <c r="N7" s="3">
        <f t="shared" si="0"/>
        <v>6.7415730337078648</v>
      </c>
    </row>
    <row r="8" spans="1:14" x14ac:dyDescent="0.3">
      <c r="A8" s="2" t="s">
        <v>83</v>
      </c>
      <c r="B8" s="2" t="s">
        <v>23</v>
      </c>
      <c r="C8" s="2" t="s">
        <v>80</v>
      </c>
      <c r="D8" s="2" t="s">
        <v>81</v>
      </c>
      <c r="E8" s="2" t="s">
        <v>105</v>
      </c>
      <c r="F8" s="2" t="s">
        <v>106</v>
      </c>
      <c r="G8" s="2">
        <v>972</v>
      </c>
      <c r="H8" s="2" t="s">
        <v>40</v>
      </c>
      <c r="I8" s="2" t="s">
        <v>44</v>
      </c>
      <c r="J8" s="2">
        <v>11</v>
      </c>
      <c r="K8" s="2" t="s">
        <v>45</v>
      </c>
      <c r="L8" s="2" t="s">
        <v>65</v>
      </c>
      <c r="M8" s="2">
        <v>3</v>
      </c>
      <c r="N8" s="3">
        <f t="shared" si="0"/>
        <v>3.3707865168539324</v>
      </c>
    </row>
    <row r="9" spans="1:14" x14ac:dyDescent="0.3">
      <c r="A9" s="2" t="s">
        <v>85</v>
      </c>
      <c r="B9" s="2" t="s">
        <v>23</v>
      </c>
      <c r="C9" s="2" t="s">
        <v>24</v>
      </c>
      <c r="D9" s="2" t="s">
        <v>31</v>
      </c>
      <c r="E9" s="2" t="s">
        <v>36</v>
      </c>
      <c r="F9" s="2" t="s">
        <v>107</v>
      </c>
      <c r="G9" s="2">
        <v>931</v>
      </c>
      <c r="H9" s="2" t="s">
        <v>108</v>
      </c>
      <c r="I9" s="2" t="s">
        <v>100</v>
      </c>
      <c r="J9" s="2">
        <v>20</v>
      </c>
      <c r="K9" s="2" t="s">
        <v>30</v>
      </c>
      <c r="L9" s="2" t="s">
        <v>64</v>
      </c>
      <c r="M9" s="2">
        <v>7</v>
      </c>
      <c r="N9" s="3">
        <f t="shared" si="0"/>
        <v>7.8651685393258424</v>
      </c>
    </row>
    <row r="10" spans="1:14" x14ac:dyDescent="0.3">
      <c r="A10" s="2" t="s">
        <v>86</v>
      </c>
      <c r="B10" s="2" t="s">
        <v>23</v>
      </c>
      <c r="C10" s="2" t="s">
        <v>109</v>
      </c>
      <c r="D10" s="2" t="s">
        <v>31</v>
      </c>
      <c r="E10" s="2"/>
      <c r="F10" s="2"/>
      <c r="G10" s="2">
        <v>928</v>
      </c>
      <c r="H10" s="2" t="s">
        <v>110</v>
      </c>
      <c r="I10" s="2" t="s">
        <v>100</v>
      </c>
      <c r="J10" s="2">
        <v>32</v>
      </c>
      <c r="K10" s="2" t="s">
        <v>30</v>
      </c>
      <c r="L10" s="2" t="s">
        <v>64</v>
      </c>
      <c r="M10" s="2">
        <v>4</v>
      </c>
      <c r="N10" s="3">
        <f t="shared" si="0"/>
        <v>4.4943820224719104</v>
      </c>
    </row>
    <row r="11" spans="1:14" x14ac:dyDescent="0.3">
      <c r="A11" s="2" t="s">
        <v>94</v>
      </c>
      <c r="B11" s="2" t="s">
        <v>23</v>
      </c>
      <c r="C11" s="2" t="s">
        <v>24</v>
      </c>
      <c r="D11" s="2" t="s">
        <v>31</v>
      </c>
      <c r="E11" s="2" t="s">
        <v>104</v>
      </c>
      <c r="F11" s="2" t="s">
        <v>104</v>
      </c>
      <c r="G11" s="2">
        <v>929</v>
      </c>
      <c r="H11" s="2" t="s">
        <v>111</v>
      </c>
      <c r="I11" s="2" t="s">
        <v>100</v>
      </c>
      <c r="J11" s="2">
        <v>31</v>
      </c>
      <c r="K11" s="2" t="s">
        <v>30</v>
      </c>
      <c r="L11" s="2" t="s">
        <v>64</v>
      </c>
      <c r="M11" s="2">
        <v>1</v>
      </c>
      <c r="N11" s="3">
        <f t="shared" si="0"/>
        <v>1.1235955056179776</v>
      </c>
    </row>
    <row r="12" spans="1:14" x14ac:dyDescent="0.3">
      <c r="A12" s="2" t="s">
        <v>87</v>
      </c>
      <c r="B12" s="2" t="s">
        <v>23</v>
      </c>
      <c r="C12" s="2" t="s">
        <v>24</v>
      </c>
      <c r="D12" s="2" t="s">
        <v>31</v>
      </c>
      <c r="E12" s="2" t="s">
        <v>36</v>
      </c>
      <c r="F12" s="2" t="s">
        <v>112</v>
      </c>
      <c r="G12" s="2">
        <v>925</v>
      </c>
      <c r="H12" s="2" t="s">
        <v>113</v>
      </c>
      <c r="I12" s="2" t="s">
        <v>26</v>
      </c>
      <c r="J12" s="2">
        <v>35</v>
      </c>
      <c r="K12" s="2" t="s">
        <v>30</v>
      </c>
      <c r="L12" s="2" t="s">
        <v>64</v>
      </c>
      <c r="M12" s="2">
        <v>3</v>
      </c>
      <c r="N12" s="3">
        <f t="shared" si="0"/>
        <v>3.3707865168539324</v>
      </c>
    </row>
    <row r="13" spans="1:14" x14ac:dyDescent="0.3">
      <c r="A13" s="2" t="s">
        <v>95</v>
      </c>
      <c r="B13" s="2" t="s">
        <v>23</v>
      </c>
      <c r="C13" s="2" t="s">
        <v>24</v>
      </c>
      <c r="D13" s="2" t="s">
        <v>31</v>
      </c>
      <c r="E13" s="2" t="s">
        <v>114</v>
      </c>
      <c r="F13" s="2" t="s">
        <v>115</v>
      </c>
      <c r="G13" s="2"/>
      <c r="H13" s="2" t="s">
        <v>116</v>
      </c>
      <c r="I13" s="2" t="s">
        <v>117</v>
      </c>
      <c r="J13" s="2"/>
      <c r="K13" s="2" t="s">
        <v>30</v>
      </c>
      <c r="L13" s="2" t="s">
        <v>64</v>
      </c>
      <c r="M13" s="2">
        <v>4</v>
      </c>
      <c r="N13" s="3">
        <f t="shared" si="0"/>
        <v>4.4943820224719104</v>
      </c>
    </row>
    <row r="14" spans="1:14" x14ac:dyDescent="0.3">
      <c r="A14" s="2" t="s">
        <v>89</v>
      </c>
      <c r="B14" s="2" t="s">
        <v>23</v>
      </c>
      <c r="C14" s="2" t="s">
        <v>24</v>
      </c>
      <c r="D14" s="2" t="s">
        <v>31</v>
      </c>
      <c r="E14" s="2" t="s">
        <v>36</v>
      </c>
      <c r="F14" s="2" t="s">
        <v>118</v>
      </c>
      <c r="G14" s="2">
        <v>929</v>
      </c>
      <c r="H14" s="2" t="s">
        <v>119</v>
      </c>
      <c r="I14" s="2" t="s">
        <v>100</v>
      </c>
      <c r="J14" s="2">
        <v>31</v>
      </c>
      <c r="K14" s="2" t="s">
        <v>30</v>
      </c>
      <c r="L14" s="2" t="s">
        <v>64</v>
      </c>
      <c r="M14" s="2">
        <v>2</v>
      </c>
      <c r="N14" s="3">
        <f t="shared" si="0"/>
        <v>2.2471910112359552</v>
      </c>
    </row>
    <row r="15" spans="1:14" x14ac:dyDescent="0.3">
      <c r="A15" s="2" t="s">
        <v>90</v>
      </c>
      <c r="B15" s="2" t="s">
        <v>23</v>
      </c>
      <c r="C15" s="2" t="s">
        <v>24</v>
      </c>
      <c r="D15" s="2" t="s">
        <v>31</v>
      </c>
      <c r="E15" s="2" t="s">
        <v>46</v>
      </c>
      <c r="F15" s="2" t="s">
        <v>120</v>
      </c>
      <c r="G15" s="2">
        <v>950</v>
      </c>
      <c r="H15" s="2" t="s">
        <v>122</v>
      </c>
      <c r="I15" s="2" t="s">
        <v>121</v>
      </c>
      <c r="J15" s="2"/>
      <c r="K15" s="2" t="s">
        <v>30</v>
      </c>
      <c r="L15" s="2" t="s">
        <v>64</v>
      </c>
      <c r="M15" s="2">
        <v>2</v>
      </c>
      <c r="N15" s="3">
        <f t="shared" si="0"/>
        <v>2.2471910112359552</v>
      </c>
    </row>
    <row r="16" spans="1:14" x14ac:dyDescent="0.3">
      <c r="A16" s="2" t="s">
        <v>96</v>
      </c>
      <c r="B16" s="2" t="s">
        <v>23</v>
      </c>
      <c r="C16" s="2" t="s">
        <v>24</v>
      </c>
      <c r="D16" s="2" t="s">
        <v>31</v>
      </c>
      <c r="E16" s="2" t="s">
        <v>37</v>
      </c>
      <c r="F16" s="2" t="s">
        <v>29</v>
      </c>
      <c r="G16" s="2">
        <v>946</v>
      </c>
      <c r="H16" s="2" t="s">
        <v>123</v>
      </c>
      <c r="I16" s="2" t="s">
        <v>26</v>
      </c>
      <c r="J16" s="2"/>
      <c r="K16" s="2" t="s">
        <v>124</v>
      </c>
      <c r="L16" s="2" t="s">
        <v>64</v>
      </c>
      <c r="M16" s="2">
        <v>1</v>
      </c>
      <c r="N16" s="3">
        <f t="shared" si="0"/>
        <v>1.1235955056179776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D322-EE3B-4A91-A5DC-85788D3478A3}">
  <dimension ref="A1:N19"/>
  <sheetViews>
    <sheetView workbookViewId="0">
      <selection activeCell="I17" sqref="I17"/>
    </sheetView>
  </sheetViews>
  <sheetFormatPr defaultRowHeight="14" x14ac:dyDescent="0.3"/>
  <cols>
    <col min="1" max="3" width="8.6640625" style="2"/>
    <col min="4" max="12" width="8.6640625" style="2" customWidth="1"/>
    <col min="13" max="16384" width="8.6640625" style="2"/>
  </cols>
  <sheetData>
    <row r="1" spans="1:14" x14ac:dyDescent="0.3">
      <c r="A1" s="2" t="s">
        <v>8</v>
      </c>
      <c r="B1" s="2" t="s">
        <v>15</v>
      </c>
      <c r="C1" s="2" t="s">
        <v>16</v>
      </c>
      <c r="D1" s="2" t="s">
        <v>14</v>
      </c>
      <c r="E1" s="2" t="s">
        <v>35</v>
      </c>
      <c r="F1" s="2" t="s">
        <v>17</v>
      </c>
      <c r="G1" s="2" t="s">
        <v>18</v>
      </c>
      <c r="H1" s="2" t="s">
        <v>20</v>
      </c>
      <c r="I1" s="2" t="s">
        <v>19</v>
      </c>
      <c r="J1" s="2" t="s">
        <v>21</v>
      </c>
      <c r="K1" s="2" t="s">
        <v>22</v>
      </c>
      <c r="L1" s="2" t="s">
        <v>62</v>
      </c>
      <c r="M1" s="2" t="s">
        <v>78</v>
      </c>
      <c r="N1" s="3" t="s">
        <v>63</v>
      </c>
    </row>
    <row r="2" spans="1:14" x14ac:dyDescent="0.3">
      <c r="A2" s="2" t="s">
        <v>125</v>
      </c>
      <c r="B2" s="2" t="s">
        <v>23</v>
      </c>
      <c r="C2" s="2" t="s">
        <v>24</v>
      </c>
      <c r="D2" s="2" t="s">
        <v>31</v>
      </c>
      <c r="E2" s="2" t="s">
        <v>37</v>
      </c>
      <c r="F2" s="2" t="s">
        <v>32</v>
      </c>
      <c r="G2" s="2">
        <v>1010</v>
      </c>
      <c r="H2" s="2" t="s">
        <v>40</v>
      </c>
      <c r="I2" s="2" t="s">
        <v>44</v>
      </c>
      <c r="J2" s="2">
        <v>12</v>
      </c>
      <c r="K2" s="2" t="s">
        <v>45</v>
      </c>
      <c r="L2" s="2" t="s">
        <v>64</v>
      </c>
      <c r="M2" s="2">
        <v>26</v>
      </c>
      <c r="N2" s="4">
        <f>M2/154*100</f>
        <v>16.883116883116884</v>
      </c>
    </row>
    <row r="3" spans="1:14" x14ac:dyDescent="0.3">
      <c r="A3" s="2" t="s">
        <v>135</v>
      </c>
      <c r="B3" s="2" t="s">
        <v>23</v>
      </c>
      <c r="C3" s="2" t="s">
        <v>24</v>
      </c>
      <c r="D3" s="2" t="s">
        <v>31</v>
      </c>
      <c r="E3" s="2" t="s">
        <v>154</v>
      </c>
      <c r="F3" s="2" t="s">
        <v>155</v>
      </c>
      <c r="G3" s="2">
        <v>991</v>
      </c>
      <c r="H3" s="2" t="s">
        <v>55</v>
      </c>
      <c r="I3" s="2" t="s">
        <v>54</v>
      </c>
      <c r="J3" s="2">
        <v>14</v>
      </c>
      <c r="K3" s="2" t="s">
        <v>124</v>
      </c>
      <c r="L3" s="2" t="s">
        <v>64</v>
      </c>
      <c r="M3" s="2">
        <v>7</v>
      </c>
      <c r="N3" s="4">
        <f t="shared" ref="N3:N19" si="0">M3/154*100</f>
        <v>4.5454545454545459</v>
      </c>
    </row>
    <row r="4" spans="1:14" x14ac:dyDescent="0.3">
      <c r="A4" s="2" t="s">
        <v>126</v>
      </c>
      <c r="B4" s="2" t="s">
        <v>23</v>
      </c>
      <c r="C4" s="2" t="s">
        <v>24</v>
      </c>
      <c r="D4" s="2" t="s">
        <v>31</v>
      </c>
      <c r="E4" s="2" t="s">
        <v>156</v>
      </c>
      <c r="F4" s="2" t="s">
        <v>157</v>
      </c>
      <c r="G4" s="2">
        <v>978</v>
      </c>
      <c r="H4" s="2" t="s">
        <v>141</v>
      </c>
      <c r="I4" s="2" t="s">
        <v>54</v>
      </c>
      <c r="J4" s="2">
        <v>30</v>
      </c>
      <c r="K4" s="2" t="s">
        <v>124</v>
      </c>
      <c r="L4" s="2" t="s">
        <v>64</v>
      </c>
      <c r="M4" s="2">
        <v>7</v>
      </c>
      <c r="N4" s="4">
        <f t="shared" si="0"/>
        <v>4.5454545454545459</v>
      </c>
    </row>
    <row r="5" spans="1:14" x14ac:dyDescent="0.3">
      <c r="A5" s="2" t="s">
        <v>136</v>
      </c>
      <c r="B5" s="2" t="s">
        <v>23</v>
      </c>
      <c r="C5" s="2" t="s">
        <v>24</v>
      </c>
      <c r="D5" s="2" t="s">
        <v>31</v>
      </c>
      <c r="E5" s="2" t="s">
        <v>158</v>
      </c>
      <c r="F5" s="2" t="s">
        <v>159</v>
      </c>
      <c r="G5" s="2">
        <v>989</v>
      </c>
      <c r="H5" s="2" t="s">
        <v>142</v>
      </c>
      <c r="I5" s="2" t="s">
        <v>54</v>
      </c>
      <c r="J5" s="2">
        <v>26</v>
      </c>
      <c r="K5" s="2" t="s">
        <v>124</v>
      </c>
      <c r="L5" s="2" t="s">
        <v>65</v>
      </c>
      <c r="M5" s="2">
        <v>37</v>
      </c>
      <c r="N5" s="4">
        <f t="shared" si="0"/>
        <v>24.025974025974026</v>
      </c>
    </row>
    <row r="6" spans="1:14" x14ac:dyDescent="0.3">
      <c r="A6" s="2" t="s">
        <v>160</v>
      </c>
      <c r="B6" s="2" t="s">
        <v>23</v>
      </c>
      <c r="C6" s="2" t="s">
        <v>24</v>
      </c>
      <c r="D6" s="2" t="s">
        <v>31</v>
      </c>
      <c r="E6" s="2" t="s">
        <v>162</v>
      </c>
      <c r="F6" s="2" t="s">
        <v>161</v>
      </c>
      <c r="G6" s="2">
        <v>1008</v>
      </c>
      <c r="H6" s="2" t="s">
        <v>143</v>
      </c>
      <c r="I6" s="2" t="s">
        <v>54</v>
      </c>
      <c r="J6" s="2">
        <v>19</v>
      </c>
      <c r="K6" s="2" t="s">
        <v>124</v>
      </c>
      <c r="L6" s="2" t="s">
        <v>65</v>
      </c>
      <c r="M6" s="2">
        <v>11</v>
      </c>
      <c r="N6" s="4">
        <f t="shared" si="0"/>
        <v>7.1428571428571423</v>
      </c>
    </row>
    <row r="7" spans="1:14" x14ac:dyDescent="0.3">
      <c r="A7" s="2" t="s">
        <v>137</v>
      </c>
      <c r="B7" s="2" t="s">
        <v>23</v>
      </c>
      <c r="C7" s="2" t="s">
        <v>24</v>
      </c>
      <c r="D7" s="2" t="s">
        <v>31</v>
      </c>
      <c r="E7" s="2" t="s">
        <v>37</v>
      </c>
      <c r="F7" s="2" t="s">
        <v>29</v>
      </c>
      <c r="G7" s="2">
        <v>1004</v>
      </c>
      <c r="H7" s="2" t="s">
        <v>143</v>
      </c>
      <c r="I7" s="2" t="s">
        <v>54</v>
      </c>
      <c r="J7" s="2">
        <v>26</v>
      </c>
      <c r="K7" s="2" t="s">
        <v>124</v>
      </c>
      <c r="L7" s="2" t="s">
        <v>65</v>
      </c>
      <c r="M7" s="2">
        <v>14</v>
      </c>
      <c r="N7" s="4">
        <f t="shared" si="0"/>
        <v>9.0909090909090917</v>
      </c>
    </row>
    <row r="8" spans="1:14" x14ac:dyDescent="0.3">
      <c r="A8" s="2" t="s">
        <v>127</v>
      </c>
      <c r="B8" s="2" t="s">
        <v>23</v>
      </c>
      <c r="C8" s="2" t="s">
        <v>24</v>
      </c>
      <c r="D8" s="2" t="s">
        <v>31</v>
      </c>
      <c r="E8" s="2" t="s">
        <v>163</v>
      </c>
      <c r="F8" s="2" t="s">
        <v>164</v>
      </c>
      <c r="G8" s="2">
        <v>1007</v>
      </c>
      <c r="H8" s="2" t="s">
        <v>147</v>
      </c>
      <c r="I8" s="2" t="s">
        <v>54</v>
      </c>
      <c r="J8" s="2">
        <v>23</v>
      </c>
      <c r="K8" s="2" t="s">
        <v>124</v>
      </c>
      <c r="L8" s="2" t="s">
        <v>65</v>
      </c>
      <c r="M8" s="2">
        <v>9</v>
      </c>
      <c r="N8" s="4">
        <f t="shared" si="0"/>
        <v>5.8441558441558437</v>
      </c>
    </row>
    <row r="9" spans="1:14" x14ac:dyDescent="0.3">
      <c r="A9" s="2" t="s">
        <v>128</v>
      </c>
      <c r="B9" s="2" t="s">
        <v>23</v>
      </c>
      <c r="C9" s="2" t="s">
        <v>24</v>
      </c>
      <c r="D9" s="2" t="s">
        <v>31</v>
      </c>
      <c r="E9" s="2" t="s">
        <v>154</v>
      </c>
      <c r="F9" s="2" t="s">
        <v>165</v>
      </c>
      <c r="G9" s="2">
        <v>985</v>
      </c>
      <c r="H9" s="2" t="s">
        <v>144</v>
      </c>
      <c r="I9" s="2" t="s">
        <v>54</v>
      </c>
      <c r="J9" s="2">
        <v>19</v>
      </c>
      <c r="K9" s="2" t="s">
        <v>124</v>
      </c>
      <c r="L9" s="2" t="s">
        <v>66</v>
      </c>
      <c r="M9" s="2">
        <v>7</v>
      </c>
      <c r="N9" s="4">
        <f t="shared" si="0"/>
        <v>4.5454545454545459</v>
      </c>
    </row>
    <row r="10" spans="1:14" x14ac:dyDescent="0.3">
      <c r="A10" s="2" t="s">
        <v>129</v>
      </c>
      <c r="B10" s="2" t="s">
        <v>23</v>
      </c>
      <c r="C10" s="2" t="s">
        <v>24</v>
      </c>
      <c r="D10" s="2" t="s">
        <v>31</v>
      </c>
      <c r="E10" s="2" t="s">
        <v>37</v>
      </c>
      <c r="F10" s="2" t="s">
        <v>32</v>
      </c>
      <c r="G10" s="2">
        <v>1012</v>
      </c>
      <c r="H10" s="2" t="s">
        <v>145</v>
      </c>
      <c r="I10" s="2" t="s">
        <v>54</v>
      </c>
      <c r="J10" s="2">
        <v>18</v>
      </c>
      <c r="K10" s="2" t="s">
        <v>124</v>
      </c>
      <c r="L10" s="2" t="s">
        <v>75</v>
      </c>
      <c r="M10" s="2">
        <v>8</v>
      </c>
      <c r="N10" s="4">
        <f t="shared" si="0"/>
        <v>5.1948051948051948</v>
      </c>
    </row>
    <row r="11" spans="1:14" x14ac:dyDescent="0.3">
      <c r="A11" s="2" t="s">
        <v>138</v>
      </c>
      <c r="B11" s="2" t="s">
        <v>23</v>
      </c>
      <c r="C11" s="2" t="s">
        <v>24</v>
      </c>
      <c r="D11" s="2" t="s">
        <v>31</v>
      </c>
      <c r="E11" s="2" t="s">
        <v>37</v>
      </c>
      <c r="F11" s="2" t="s">
        <v>29</v>
      </c>
      <c r="G11" s="2">
        <v>991</v>
      </c>
      <c r="H11" s="2" t="s">
        <v>148</v>
      </c>
      <c r="I11" s="2" t="s">
        <v>54</v>
      </c>
      <c r="J11" s="2">
        <v>24</v>
      </c>
      <c r="K11" s="2" t="s">
        <v>124</v>
      </c>
      <c r="L11" s="2" t="s">
        <v>65</v>
      </c>
      <c r="M11" s="2">
        <v>3</v>
      </c>
      <c r="N11" s="4">
        <f t="shared" si="0"/>
        <v>1.948051948051948</v>
      </c>
    </row>
    <row r="12" spans="1:14" x14ac:dyDescent="0.3">
      <c r="A12" s="2" t="s">
        <v>166</v>
      </c>
      <c r="B12" s="2" t="s">
        <v>23</v>
      </c>
      <c r="C12" s="2" t="s">
        <v>24</v>
      </c>
      <c r="D12" s="2" t="s">
        <v>31</v>
      </c>
      <c r="E12" s="2" t="s">
        <v>158</v>
      </c>
      <c r="F12" s="2" t="s">
        <v>167</v>
      </c>
      <c r="G12" s="2">
        <v>992</v>
      </c>
      <c r="H12" s="2" t="s">
        <v>149</v>
      </c>
      <c r="I12" s="2" t="s">
        <v>54</v>
      </c>
      <c r="J12" s="2">
        <v>32</v>
      </c>
      <c r="K12" s="2" t="s">
        <v>124</v>
      </c>
      <c r="L12" s="2" t="s">
        <v>65</v>
      </c>
      <c r="M12" s="2">
        <v>2</v>
      </c>
      <c r="N12" s="4">
        <f t="shared" si="0"/>
        <v>1.2987012987012987</v>
      </c>
    </row>
    <row r="13" spans="1:14" x14ac:dyDescent="0.3">
      <c r="A13" s="2" t="s">
        <v>130</v>
      </c>
      <c r="B13" s="2" t="s">
        <v>23</v>
      </c>
      <c r="C13" s="2" t="s">
        <v>24</v>
      </c>
      <c r="D13" s="2" t="s">
        <v>31</v>
      </c>
      <c r="E13" s="2" t="s">
        <v>37</v>
      </c>
      <c r="F13" s="2" t="s">
        <v>29</v>
      </c>
      <c r="G13" s="2">
        <v>1001</v>
      </c>
      <c r="H13" s="2" t="s">
        <v>151</v>
      </c>
      <c r="I13" s="2" t="s">
        <v>54</v>
      </c>
      <c r="J13" s="2">
        <v>23</v>
      </c>
      <c r="K13" s="2" t="s">
        <v>124</v>
      </c>
      <c r="L13" s="2" t="s">
        <v>65</v>
      </c>
      <c r="M13" s="2">
        <v>2</v>
      </c>
      <c r="N13" s="4">
        <f t="shared" si="0"/>
        <v>1.2987012987012987</v>
      </c>
    </row>
    <row r="14" spans="1:14" x14ac:dyDescent="0.3">
      <c r="A14" s="2" t="s">
        <v>131</v>
      </c>
      <c r="B14" s="2" t="s">
        <v>23</v>
      </c>
      <c r="C14" s="2" t="s">
        <v>24</v>
      </c>
      <c r="D14" s="2" t="s">
        <v>31</v>
      </c>
      <c r="E14" s="2" t="s">
        <v>46</v>
      </c>
      <c r="F14" s="2" t="s">
        <v>168</v>
      </c>
      <c r="G14" s="2">
        <v>1008</v>
      </c>
      <c r="H14" s="2" t="s">
        <v>170</v>
      </c>
      <c r="I14" s="2" t="s">
        <v>169</v>
      </c>
      <c r="K14" s="2" t="s">
        <v>30</v>
      </c>
      <c r="L14" s="2" t="s">
        <v>65</v>
      </c>
      <c r="M14" s="2">
        <v>2</v>
      </c>
      <c r="N14" s="4">
        <f t="shared" si="0"/>
        <v>1.2987012987012987</v>
      </c>
    </row>
    <row r="15" spans="1:14" x14ac:dyDescent="0.3">
      <c r="A15" s="2" t="s">
        <v>139</v>
      </c>
      <c r="B15" s="2" t="s">
        <v>23</v>
      </c>
      <c r="C15" s="2" t="s">
        <v>24</v>
      </c>
      <c r="D15" s="2" t="s">
        <v>31</v>
      </c>
      <c r="E15" s="2" t="s">
        <v>36</v>
      </c>
      <c r="F15" s="2" t="s">
        <v>171</v>
      </c>
      <c r="H15" s="2" t="s">
        <v>150</v>
      </c>
      <c r="I15" s="2" t="s">
        <v>54</v>
      </c>
      <c r="K15" s="2" t="s">
        <v>124</v>
      </c>
      <c r="L15" s="2" t="s">
        <v>65</v>
      </c>
      <c r="M15" s="2">
        <v>2</v>
      </c>
      <c r="N15" s="4">
        <f t="shared" si="0"/>
        <v>1.2987012987012987</v>
      </c>
    </row>
    <row r="16" spans="1:14" x14ac:dyDescent="0.3">
      <c r="A16" s="2" t="s">
        <v>140</v>
      </c>
      <c r="B16" s="2" t="s">
        <v>23</v>
      </c>
      <c r="C16" s="2" t="s">
        <v>24</v>
      </c>
      <c r="D16" s="2" t="s">
        <v>31</v>
      </c>
      <c r="E16" s="2" t="s">
        <v>58</v>
      </c>
      <c r="F16" s="2" t="s">
        <v>172</v>
      </c>
      <c r="G16" s="2">
        <v>1005</v>
      </c>
      <c r="H16" s="2" t="s">
        <v>152</v>
      </c>
      <c r="I16" s="2" t="s">
        <v>54</v>
      </c>
      <c r="J16" s="2">
        <v>26</v>
      </c>
      <c r="K16" s="2" t="s">
        <v>124</v>
      </c>
      <c r="L16" s="2" t="s">
        <v>65</v>
      </c>
      <c r="M16" s="2">
        <v>6</v>
      </c>
      <c r="N16" s="4">
        <f t="shared" si="0"/>
        <v>3.8961038961038961</v>
      </c>
    </row>
    <row r="17" spans="1:14" x14ac:dyDescent="0.3">
      <c r="A17" s="2" t="s">
        <v>132</v>
      </c>
      <c r="B17" s="2" t="s">
        <v>23</v>
      </c>
      <c r="C17" s="2" t="s">
        <v>24</v>
      </c>
      <c r="D17" s="2" t="s">
        <v>31</v>
      </c>
      <c r="E17" s="2" t="s">
        <v>154</v>
      </c>
      <c r="F17" s="2" t="s">
        <v>173</v>
      </c>
      <c r="G17" s="2">
        <v>990</v>
      </c>
      <c r="H17" s="2" t="s">
        <v>142</v>
      </c>
      <c r="I17" s="2" t="s">
        <v>121</v>
      </c>
      <c r="K17" s="2" t="s">
        <v>124</v>
      </c>
      <c r="L17" s="2" t="s">
        <v>64</v>
      </c>
      <c r="M17" s="2">
        <v>3</v>
      </c>
      <c r="N17" s="4">
        <f t="shared" si="0"/>
        <v>1.948051948051948</v>
      </c>
    </row>
    <row r="18" spans="1:14" x14ac:dyDescent="0.3">
      <c r="A18" s="2" t="s">
        <v>133</v>
      </c>
      <c r="B18" s="2" t="s">
        <v>23</v>
      </c>
      <c r="C18" s="2" t="s">
        <v>24</v>
      </c>
      <c r="D18" s="2" t="s">
        <v>31</v>
      </c>
      <c r="E18" s="2" t="s">
        <v>162</v>
      </c>
      <c r="F18" s="2" t="s">
        <v>174</v>
      </c>
      <c r="G18" s="2">
        <v>1012</v>
      </c>
      <c r="H18" s="2" t="s">
        <v>146</v>
      </c>
      <c r="I18" s="2" t="s">
        <v>54</v>
      </c>
      <c r="J18" s="2">
        <v>18</v>
      </c>
      <c r="K18" s="2" t="s">
        <v>124</v>
      </c>
      <c r="L18" s="2" t="s">
        <v>65</v>
      </c>
      <c r="M18" s="2">
        <v>3</v>
      </c>
      <c r="N18" s="4">
        <f t="shared" si="0"/>
        <v>1.948051948051948</v>
      </c>
    </row>
    <row r="19" spans="1:14" x14ac:dyDescent="0.3">
      <c r="A19" s="2" t="s">
        <v>134</v>
      </c>
      <c r="B19" s="2" t="s">
        <v>23</v>
      </c>
      <c r="C19" s="2" t="s">
        <v>24</v>
      </c>
      <c r="D19" s="2" t="s">
        <v>31</v>
      </c>
      <c r="E19" s="2" t="s">
        <v>163</v>
      </c>
      <c r="F19" s="2" t="s">
        <v>175</v>
      </c>
      <c r="G19" s="2">
        <v>1008</v>
      </c>
      <c r="H19" s="2" t="s">
        <v>153</v>
      </c>
      <c r="I19" s="2" t="s">
        <v>54</v>
      </c>
      <c r="J19" s="2">
        <v>26</v>
      </c>
      <c r="K19" s="2" t="s">
        <v>124</v>
      </c>
      <c r="L19" s="2" t="s">
        <v>65</v>
      </c>
      <c r="M19" s="2">
        <v>4</v>
      </c>
      <c r="N19" s="4">
        <f t="shared" si="0"/>
        <v>2.5974025974025974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BCB1-FBEE-4701-B323-A63A0D28406C}">
  <dimension ref="A1:N21"/>
  <sheetViews>
    <sheetView workbookViewId="0">
      <selection activeCell="B41" sqref="B41"/>
    </sheetView>
  </sheetViews>
  <sheetFormatPr defaultRowHeight="14" x14ac:dyDescent="0.3"/>
  <cols>
    <col min="1" max="4" width="8.6640625" style="2"/>
    <col min="5" max="10" width="8.6640625" style="2" customWidth="1"/>
    <col min="11" max="16384" width="8.6640625" style="2"/>
  </cols>
  <sheetData>
    <row r="1" spans="1:14" x14ac:dyDescent="0.3">
      <c r="A1" s="2" t="s">
        <v>8</v>
      </c>
      <c r="B1" s="2" t="s">
        <v>15</v>
      </c>
      <c r="C1" s="2" t="s">
        <v>16</v>
      </c>
      <c r="D1" s="2" t="s">
        <v>14</v>
      </c>
      <c r="E1" s="2" t="s">
        <v>35</v>
      </c>
      <c r="F1" s="2" t="s">
        <v>17</v>
      </c>
      <c r="G1" s="2" t="s">
        <v>18</v>
      </c>
      <c r="H1" s="2" t="s">
        <v>20</v>
      </c>
      <c r="I1" s="2" t="s">
        <v>19</v>
      </c>
      <c r="J1" s="2" t="s">
        <v>21</v>
      </c>
      <c r="K1" s="2" t="s">
        <v>22</v>
      </c>
      <c r="L1" s="2" t="s">
        <v>62</v>
      </c>
      <c r="M1" s="2" t="s">
        <v>78</v>
      </c>
      <c r="N1" s="3" t="s">
        <v>63</v>
      </c>
    </row>
    <row r="2" spans="1:14" x14ac:dyDescent="0.3">
      <c r="A2" s="2" t="s">
        <v>176</v>
      </c>
      <c r="B2" s="2" t="s">
        <v>23</v>
      </c>
      <c r="C2" s="2" t="s">
        <v>24</v>
      </c>
      <c r="D2" s="2" t="s">
        <v>31</v>
      </c>
      <c r="E2" s="2" t="s">
        <v>37</v>
      </c>
      <c r="F2" s="2" t="s">
        <v>32</v>
      </c>
      <c r="G2" s="2">
        <v>1048</v>
      </c>
      <c r="H2" s="2" t="s">
        <v>40</v>
      </c>
      <c r="I2" s="2" t="s">
        <v>44</v>
      </c>
      <c r="J2" s="2">
        <v>19</v>
      </c>
      <c r="K2" s="2" t="s">
        <v>45</v>
      </c>
      <c r="L2" s="2" t="s">
        <v>64</v>
      </c>
      <c r="M2" s="2">
        <v>68</v>
      </c>
      <c r="N2" s="4">
        <f xml:space="preserve"> M2/275*100</f>
        <v>24.727272727272727</v>
      </c>
    </row>
    <row r="3" spans="1:14" x14ac:dyDescent="0.3">
      <c r="A3" s="2" t="s">
        <v>177</v>
      </c>
      <c r="B3" s="2" t="s">
        <v>23</v>
      </c>
      <c r="C3" s="2" t="s">
        <v>24</v>
      </c>
      <c r="D3" s="2" t="s">
        <v>31</v>
      </c>
      <c r="E3" s="2" t="s">
        <v>154</v>
      </c>
      <c r="F3" s="2" t="s">
        <v>155</v>
      </c>
      <c r="G3" s="2">
        <v>1021</v>
      </c>
      <c r="H3" s="2" t="s">
        <v>142</v>
      </c>
      <c r="I3" s="2" t="s">
        <v>54</v>
      </c>
      <c r="J3" s="2">
        <v>21</v>
      </c>
      <c r="K3" s="2" t="s">
        <v>124</v>
      </c>
      <c r="L3" s="2" t="s">
        <v>65</v>
      </c>
      <c r="M3" s="2">
        <v>89</v>
      </c>
      <c r="N3" s="4">
        <f t="shared" ref="N3:N21" si="0" xml:space="preserve"> M3/275*100</f>
        <v>32.36363636363636</v>
      </c>
    </row>
    <row r="4" spans="1:14" x14ac:dyDescent="0.3">
      <c r="A4" s="2" t="s">
        <v>200</v>
      </c>
      <c r="B4" s="2" t="s">
        <v>23</v>
      </c>
      <c r="C4" s="2" t="s">
        <v>24</v>
      </c>
      <c r="D4" s="2" t="s">
        <v>31</v>
      </c>
      <c r="E4" s="2" t="s">
        <v>162</v>
      </c>
      <c r="F4" s="2" t="s">
        <v>161</v>
      </c>
      <c r="G4" s="2">
        <v>1032</v>
      </c>
      <c r="H4" s="2" t="s">
        <v>201</v>
      </c>
      <c r="I4" s="2" t="s">
        <v>54</v>
      </c>
      <c r="J4" s="2">
        <v>25</v>
      </c>
      <c r="K4" s="2" t="s">
        <v>124</v>
      </c>
      <c r="L4" s="2" t="s">
        <v>66</v>
      </c>
      <c r="M4" s="2">
        <v>28</v>
      </c>
      <c r="N4" s="4">
        <f t="shared" si="0"/>
        <v>10.181818181818182</v>
      </c>
    </row>
    <row r="5" spans="1:14" x14ac:dyDescent="0.3">
      <c r="A5" s="2" t="s">
        <v>178</v>
      </c>
      <c r="B5" s="2" t="s">
        <v>23</v>
      </c>
      <c r="C5" s="2" t="s">
        <v>24</v>
      </c>
      <c r="D5" s="2" t="s">
        <v>31</v>
      </c>
      <c r="E5" s="2" t="s">
        <v>162</v>
      </c>
      <c r="F5" s="2" t="s">
        <v>202</v>
      </c>
      <c r="G5" s="2">
        <v>1035</v>
      </c>
      <c r="H5" s="2" t="s">
        <v>194</v>
      </c>
      <c r="I5" s="2" t="s">
        <v>54</v>
      </c>
      <c r="J5" s="2">
        <v>22</v>
      </c>
      <c r="K5" s="2" t="s">
        <v>124</v>
      </c>
      <c r="L5" s="2" t="s">
        <v>65</v>
      </c>
      <c r="M5" s="2">
        <v>4</v>
      </c>
      <c r="N5" s="4">
        <f t="shared" si="0"/>
        <v>1.4545454545454546</v>
      </c>
    </row>
    <row r="6" spans="1:14" x14ac:dyDescent="0.3">
      <c r="A6" s="2" t="s">
        <v>190</v>
      </c>
      <c r="B6" s="2" t="s">
        <v>23</v>
      </c>
      <c r="C6" s="2" t="s">
        <v>24</v>
      </c>
      <c r="D6" s="2" t="s">
        <v>31</v>
      </c>
      <c r="E6" s="2" t="s">
        <v>154</v>
      </c>
      <c r="F6" s="2" t="s">
        <v>203</v>
      </c>
      <c r="G6" s="2">
        <v>1036</v>
      </c>
      <c r="H6" s="2" t="s">
        <v>195</v>
      </c>
      <c r="I6" s="2" t="s">
        <v>54</v>
      </c>
      <c r="J6" s="2">
        <v>13</v>
      </c>
      <c r="K6" s="2" t="s">
        <v>124</v>
      </c>
      <c r="L6" s="2" t="s">
        <v>65</v>
      </c>
      <c r="M6" s="2">
        <v>7</v>
      </c>
      <c r="N6" s="4">
        <f t="shared" si="0"/>
        <v>2.5454545454545454</v>
      </c>
    </row>
    <row r="7" spans="1:14" x14ac:dyDescent="0.3">
      <c r="A7" s="2" t="s">
        <v>179</v>
      </c>
      <c r="B7" s="2" t="s">
        <v>23</v>
      </c>
      <c r="C7" s="2" t="s">
        <v>24</v>
      </c>
      <c r="D7" s="2" t="s">
        <v>31</v>
      </c>
      <c r="E7" s="2" t="s">
        <v>204</v>
      </c>
      <c r="F7" s="2" t="s">
        <v>205</v>
      </c>
      <c r="G7" s="2">
        <v>1010</v>
      </c>
      <c r="H7" s="2" t="s">
        <v>142</v>
      </c>
      <c r="I7" s="2" t="s">
        <v>54</v>
      </c>
      <c r="J7" s="2">
        <v>20</v>
      </c>
      <c r="K7" s="2" t="s">
        <v>124</v>
      </c>
      <c r="L7" s="2" t="s">
        <v>64</v>
      </c>
      <c r="M7" s="2">
        <v>3</v>
      </c>
      <c r="N7" s="4">
        <f t="shared" si="0"/>
        <v>1.0909090909090911</v>
      </c>
    </row>
    <row r="8" spans="1:14" x14ac:dyDescent="0.3">
      <c r="A8" s="2" t="s">
        <v>191</v>
      </c>
      <c r="B8" s="2" t="s">
        <v>23</v>
      </c>
      <c r="C8" s="2" t="s">
        <v>24</v>
      </c>
      <c r="D8" s="2" t="s">
        <v>31</v>
      </c>
      <c r="E8" s="2" t="s">
        <v>36</v>
      </c>
      <c r="F8" s="2" t="s">
        <v>206</v>
      </c>
      <c r="G8" s="2">
        <v>1014</v>
      </c>
      <c r="H8" s="2" t="s">
        <v>145</v>
      </c>
      <c r="I8" s="2" t="s">
        <v>54</v>
      </c>
      <c r="K8" s="2" t="s">
        <v>124</v>
      </c>
      <c r="L8" s="2" t="s">
        <v>75</v>
      </c>
      <c r="M8" s="2">
        <v>5</v>
      </c>
      <c r="N8" s="4">
        <f t="shared" si="0"/>
        <v>1.8181818181818181</v>
      </c>
    </row>
    <row r="9" spans="1:14" x14ac:dyDescent="0.3">
      <c r="A9" s="2" t="s">
        <v>192</v>
      </c>
      <c r="B9" s="2" t="s">
        <v>23</v>
      </c>
      <c r="C9" s="2" t="s">
        <v>24</v>
      </c>
      <c r="D9" s="2" t="s">
        <v>31</v>
      </c>
      <c r="E9" s="2" t="s">
        <v>158</v>
      </c>
      <c r="F9" s="2" t="s">
        <v>167</v>
      </c>
      <c r="G9" s="2">
        <v>1027</v>
      </c>
      <c r="H9" s="2" t="s">
        <v>196</v>
      </c>
      <c r="I9" s="2" t="s">
        <v>54</v>
      </c>
      <c r="J9" s="2">
        <v>22</v>
      </c>
      <c r="K9" s="2" t="s">
        <v>124</v>
      </c>
      <c r="L9" s="2" t="s">
        <v>75</v>
      </c>
      <c r="M9" s="2">
        <v>4</v>
      </c>
      <c r="N9" s="4">
        <f t="shared" si="0"/>
        <v>1.4545454545454546</v>
      </c>
    </row>
    <row r="10" spans="1:14" x14ac:dyDescent="0.3">
      <c r="A10" s="2" t="s">
        <v>180</v>
      </c>
      <c r="B10" s="2" t="s">
        <v>23</v>
      </c>
      <c r="C10" s="2" t="s">
        <v>24</v>
      </c>
      <c r="D10" s="2" t="s">
        <v>31</v>
      </c>
      <c r="E10" s="2" t="s">
        <v>37</v>
      </c>
      <c r="F10" s="2" t="s">
        <v>29</v>
      </c>
      <c r="G10" s="2">
        <v>1004</v>
      </c>
      <c r="H10" s="2" t="s">
        <v>208</v>
      </c>
      <c r="I10" s="2" t="s">
        <v>54</v>
      </c>
      <c r="J10" s="2">
        <v>26</v>
      </c>
      <c r="K10" s="2" t="s">
        <v>124</v>
      </c>
      <c r="L10" s="2" t="s">
        <v>75</v>
      </c>
      <c r="M10" s="2">
        <v>5</v>
      </c>
      <c r="N10" s="4">
        <f t="shared" si="0"/>
        <v>1.8181818181818181</v>
      </c>
    </row>
    <row r="11" spans="1:14" x14ac:dyDescent="0.3">
      <c r="A11" s="2" t="s">
        <v>181</v>
      </c>
      <c r="B11" s="2" t="s">
        <v>23</v>
      </c>
      <c r="C11" s="2" t="s">
        <v>24</v>
      </c>
      <c r="D11" s="2" t="s">
        <v>31</v>
      </c>
      <c r="E11" s="2" t="s">
        <v>46</v>
      </c>
      <c r="F11" s="2" t="s">
        <v>209</v>
      </c>
      <c r="G11" s="2">
        <v>1006</v>
      </c>
      <c r="H11" s="2" t="s">
        <v>201</v>
      </c>
      <c r="I11" s="2" t="s">
        <v>54</v>
      </c>
      <c r="J11" s="2">
        <v>21</v>
      </c>
      <c r="K11" s="2" t="s">
        <v>124</v>
      </c>
      <c r="L11" s="2" t="s">
        <v>75</v>
      </c>
      <c r="M11" s="2">
        <v>5</v>
      </c>
      <c r="N11" s="4">
        <f t="shared" si="0"/>
        <v>1.8181818181818181</v>
      </c>
    </row>
    <row r="12" spans="1:14" x14ac:dyDescent="0.3">
      <c r="A12" s="2" t="s">
        <v>182</v>
      </c>
      <c r="B12" s="2" t="s">
        <v>23</v>
      </c>
      <c r="C12" s="2" t="s">
        <v>24</v>
      </c>
      <c r="D12" s="2" t="s">
        <v>31</v>
      </c>
      <c r="E12" s="2" t="s">
        <v>162</v>
      </c>
      <c r="F12" s="2" t="s">
        <v>161</v>
      </c>
      <c r="G12" s="2">
        <v>1008</v>
      </c>
      <c r="H12" s="2" t="s">
        <v>197</v>
      </c>
      <c r="I12" s="2" t="s">
        <v>54</v>
      </c>
      <c r="J12" s="2">
        <v>19</v>
      </c>
      <c r="K12" s="2" t="s">
        <v>124</v>
      </c>
      <c r="L12" s="2" t="s">
        <v>75</v>
      </c>
      <c r="M12" s="2">
        <v>7</v>
      </c>
      <c r="N12" s="4">
        <f t="shared" si="0"/>
        <v>2.5454545454545454</v>
      </c>
    </row>
    <row r="13" spans="1:14" x14ac:dyDescent="0.3">
      <c r="A13" s="2" t="s">
        <v>183</v>
      </c>
      <c r="B13" s="2" t="s">
        <v>23</v>
      </c>
      <c r="C13" s="2" t="s">
        <v>24</v>
      </c>
      <c r="D13" s="2" t="s">
        <v>31</v>
      </c>
      <c r="E13" s="2" t="s">
        <v>163</v>
      </c>
      <c r="F13" s="2" t="s">
        <v>210</v>
      </c>
      <c r="G13" s="2">
        <v>1037</v>
      </c>
      <c r="H13" s="2" t="s">
        <v>212</v>
      </c>
      <c r="I13" s="2" t="s">
        <v>54</v>
      </c>
      <c r="J13" s="2">
        <v>20</v>
      </c>
      <c r="K13" s="2" t="s">
        <v>124</v>
      </c>
      <c r="L13" s="2" t="s">
        <v>75</v>
      </c>
      <c r="M13" s="2">
        <v>2</v>
      </c>
      <c r="N13" s="4">
        <f t="shared" si="0"/>
        <v>0.72727272727272729</v>
      </c>
    </row>
    <row r="14" spans="1:14" x14ac:dyDescent="0.3">
      <c r="A14" s="2" t="s">
        <v>213</v>
      </c>
      <c r="B14" s="2" t="s">
        <v>23</v>
      </c>
      <c r="C14" s="2" t="s">
        <v>24</v>
      </c>
      <c r="D14" s="2" t="s">
        <v>31</v>
      </c>
      <c r="E14" s="2" t="s">
        <v>46</v>
      </c>
      <c r="F14" s="2" t="s">
        <v>211</v>
      </c>
      <c r="G14" s="2">
        <v>1019</v>
      </c>
      <c r="H14" s="2" t="s">
        <v>145</v>
      </c>
      <c r="I14" s="2" t="s">
        <v>54</v>
      </c>
      <c r="J14" s="2">
        <v>18</v>
      </c>
      <c r="K14" s="2" t="s">
        <v>124</v>
      </c>
      <c r="L14" s="2" t="s">
        <v>75</v>
      </c>
      <c r="M14" s="2">
        <v>15</v>
      </c>
      <c r="N14" s="4">
        <f t="shared" si="0"/>
        <v>5.4545454545454541</v>
      </c>
    </row>
    <row r="15" spans="1:14" x14ac:dyDescent="0.3">
      <c r="A15" s="2" t="s">
        <v>184</v>
      </c>
      <c r="B15" s="2" t="s">
        <v>23</v>
      </c>
      <c r="C15" s="2" t="s">
        <v>24</v>
      </c>
      <c r="D15" s="2" t="s">
        <v>31</v>
      </c>
      <c r="E15" s="2" t="s">
        <v>214</v>
      </c>
      <c r="F15" s="2" t="s">
        <v>215</v>
      </c>
      <c r="G15" s="2">
        <v>1018</v>
      </c>
      <c r="H15" s="2" t="s">
        <v>145</v>
      </c>
      <c r="I15" s="2" t="s">
        <v>121</v>
      </c>
      <c r="K15" s="2" t="s">
        <v>124</v>
      </c>
      <c r="L15" s="2" t="s">
        <v>75</v>
      </c>
      <c r="M15" s="2">
        <v>2</v>
      </c>
      <c r="N15" s="4">
        <f t="shared" si="0"/>
        <v>0.72727272727272729</v>
      </c>
    </row>
    <row r="16" spans="1:14" x14ac:dyDescent="0.3">
      <c r="A16" s="2" t="s">
        <v>185</v>
      </c>
      <c r="B16" s="2" t="s">
        <v>23</v>
      </c>
      <c r="C16" s="2" t="s">
        <v>24</v>
      </c>
      <c r="D16" s="2" t="s">
        <v>31</v>
      </c>
      <c r="E16" s="2" t="s">
        <v>156</v>
      </c>
      <c r="F16" s="2" t="s">
        <v>216</v>
      </c>
      <c r="G16" s="2">
        <v>1008</v>
      </c>
      <c r="H16" s="2" t="s">
        <v>142</v>
      </c>
      <c r="I16" s="2" t="s">
        <v>54</v>
      </c>
      <c r="J16" s="2">
        <v>26</v>
      </c>
      <c r="K16" s="2" t="s">
        <v>124</v>
      </c>
      <c r="L16" s="2" t="s">
        <v>64</v>
      </c>
      <c r="M16" s="2">
        <v>4</v>
      </c>
      <c r="N16" s="4">
        <f t="shared" si="0"/>
        <v>1.4545454545454546</v>
      </c>
    </row>
    <row r="17" spans="1:14" x14ac:dyDescent="0.3">
      <c r="A17" s="2" t="s">
        <v>186</v>
      </c>
      <c r="B17" s="2" t="s">
        <v>23</v>
      </c>
      <c r="C17" s="2" t="s">
        <v>24</v>
      </c>
      <c r="D17" s="2" t="s">
        <v>31</v>
      </c>
      <c r="E17" s="2" t="s">
        <v>36</v>
      </c>
      <c r="F17" s="2" t="s">
        <v>107</v>
      </c>
      <c r="G17" s="2">
        <v>1012</v>
      </c>
      <c r="H17" s="2" t="s">
        <v>55</v>
      </c>
      <c r="I17" s="2" t="s">
        <v>54</v>
      </c>
      <c r="J17" s="2">
        <v>30</v>
      </c>
      <c r="K17" s="2" t="s">
        <v>124</v>
      </c>
      <c r="L17" s="2" t="s">
        <v>65</v>
      </c>
      <c r="M17" s="2">
        <v>11</v>
      </c>
      <c r="N17" s="4">
        <f t="shared" si="0"/>
        <v>4</v>
      </c>
    </row>
    <row r="18" spans="1:14" x14ac:dyDescent="0.3">
      <c r="A18" s="2" t="s">
        <v>187</v>
      </c>
      <c r="B18" s="2" t="s">
        <v>23</v>
      </c>
      <c r="C18" s="2" t="s">
        <v>24</v>
      </c>
      <c r="D18" s="2" t="s">
        <v>31</v>
      </c>
      <c r="E18" s="2" t="s">
        <v>162</v>
      </c>
      <c r="F18" s="2" t="s">
        <v>217</v>
      </c>
      <c r="G18" s="2">
        <v>1041</v>
      </c>
      <c r="H18" s="2" t="s">
        <v>198</v>
      </c>
      <c r="I18" s="2" t="s">
        <v>54</v>
      </c>
      <c r="J18" s="2">
        <v>26</v>
      </c>
      <c r="K18" s="2" t="s">
        <v>124</v>
      </c>
      <c r="L18" s="2" t="s">
        <v>75</v>
      </c>
      <c r="M18" s="2">
        <v>5</v>
      </c>
      <c r="N18" s="4">
        <f t="shared" si="0"/>
        <v>1.8181818181818181</v>
      </c>
    </row>
    <row r="19" spans="1:14" x14ac:dyDescent="0.3">
      <c r="A19" s="2" t="s">
        <v>188</v>
      </c>
      <c r="B19" s="2" t="s">
        <v>23</v>
      </c>
      <c r="C19" s="2" t="s">
        <v>24</v>
      </c>
      <c r="D19" s="2" t="s">
        <v>31</v>
      </c>
      <c r="E19" s="2" t="s">
        <v>214</v>
      </c>
      <c r="F19" s="2" t="s">
        <v>218</v>
      </c>
      <c r="H19" s="2" t="s">
        <v>199</v>
      </c>
      <c r="I19" s="2" t="s">
        <v>54</v>
      </c>
      <c r="K19" s="2" t="s">
        <v>124</v>
      </c>
      <c r="L19" s="2" t="s">
        <v>65</v>
      </c>
      <c r="M19" s="2">
        <v>4</v>
      </c>
      <c r="N19" s="4">
        <f t="shared" si="0"/>
        <v>1.4545454545454546</v>
      </c>
    </row>
    <row r="20" spans="1:14" x14ac:dyDescent="0.3">
      <c r="A20" s="2" t="s">
        <v>189</v>
      </c>
      <c r="B20" s="2" t="s">
        <v>23</v>
      </c>
      <c r="C20" s="2" t="s">
        <v>24</v>
      </c>
      <c r="D20" s="2" t="s">
        <v>31</v>
      </c>
      <c r="E20" s="2" t="s">
        <v>163</v>
      </c>
      <c r="F20" s="2" t="s">
        <v>219</v>
      </c>
      <c r="G20" s="2">
        <v>1028</v>
      </c>
      <c r="H20" s="2" t="s">
        <v>145</v>
      </c>
      <c r="I20" s="2" t="s">
        <v>54</v>
      </c>
      <c r="K20" s="2" t="s">
        <v>124</v>
      </c>
      <c r="L20" s="2" t="s">
        <v>207</v>
      </c>
      <c r="M20" s="2">
        <v>6</v>
      </c>
      <c r="N20" s="4">
        <f t="shared" si="0"/>
        <v>2.1818181818181821</v>
      </c>
    </row>
    <row r="21" spans="1:14" x14ac:dyDescent="0.3">
      <c r="A21" s="2" t="s">
        <v>193</v>
      </c>
      <c r="B21" s="2" t="s">
        <v>23</v>
      </c>
      <c r="C21" s="2" t="s">
        <v>24</v>
      </c>
      <c r="D21" s="2" t="s">
        <v>31</v>
      </c>
      <c r="E21" s="2" t="s">
        <v>162</v>
      </c>
      <c r="F21" s="2" t="s">
        <v>220</v>
      </c>
      <c r="G21" s="2">
        <v>1047</v>
      </c>
      <c r="H21" s="2" t="s">
        <v>221</v>
      </c>
      <c r="I21" s="2" t="s">
        <v>54</v>
      </c>
      <c r="J21" s="2">
        <v>23</v>
      </c>
      <c r="K21" s="2" t="s">
        <v>124</v>
      </c>
      <c r="M21" s="2">
        <v>1</v>
      </c>
      <c r="N21" s="4">
        <f t="shared" si="0"/>
        <v>0.36363636363636365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9B96-C64C-42AE-95C4-4E15C36EC342}">
  <dimension ref="A1:N17"/>
  <sheetViews>
    <sheetView workbookViewId="0">
      <selection activeCell="I12" sqref="I12"/>
    </sheetView>
  </sheetViews>
  <sheetFormatPr defaultRowHeight="14" x14ac:dyDescent="0.3"/>
  <cols>
    <col min="1" max="1" width="8.6640625" style="2"/>
    <col min="2" max="12" width="8.6640625" style="2" customWidth="1"/>
    <col min="13" max="16384" width="8.6640625" style="2"/>
  </cols>
  <sheetData>
    <row r="1" spans="1:14" x14ac:dyDescent="0.3">
      <c r="A1" s="2" t="s">
        <v>8</v>
      </c>
      <c r="B1" s="2" t="s">
        <v>15</v>
      </c>
      <c r="C1" s="2" t="s">
        <v>16</v>
      </c>
      <c r="D1" s="2" t="s">
        <v>14</v>
      </c>
      <c r="E1" s="2" t="s">
        <v>35</v>
      </c>
      <c r="F1" s="2" t="s">
        <v>17</v>
      </c>
      <c r="G1" s="2" t="s">
        <v>18</v>
      </c>
      <c r="H1" s="2" t="s">
        <v>20</v>
      </c>
      <c r="I1" s="2" t="s">
        <v>19</v>
      </c>
      <c r="J1" s="2" t="s">
        <v>21</v>
      </c>
      <c r="K1" s="2" t="s">
        <v>22</v>
      </c>
      <c r="L1" s="2" t="s">
        <v>62</v>
      </c>
      <c r="M1" s="2" t="s">
        <v>78</v>
      </c>
      <c r="N1" s="3" t="s">
        <v>63</v>
      </c>
    </row>
    <row r="2" spans="1:14" x14ac:dyDescent="0.3">
      <c r="A2" s="2" t="s">
        <v>222</v>
      </c>
      <c r="B2" s="2" t="s">
        <v>23</v>
      </c>
      <c r="C2" s="2" t="s">
        <v>232</v>
      </c>
      <c r="D2" s="2" t="s">
        <v>231</v>
      </c>
      <c r="E2" s="2" t="s">
        <v>233</v>
      </c>
      <c r="F2" s="2" t="s">
        <v>234</v>
      </c>
      <c r="G2" s="2">
        <v>1075</v>
      </c>
      <c r="H2" s="2" t="s">
        <v>40</v>
      </c>
      <c r="I2" s="2" t="s">
        <v>44</v>
      </c>
      <c r="J2" s="2">
        <v>48</v>
      </c>
      <c r="K2" s="2" t="s">
        <v>45</v>
      </c>
      <c r="L2" s="2" t="s">
        <v>64</v>
      </c>
      <c r="M2" s="2">
        <v>5</v>
      </c>
      <c r="N2" s="4">
        <f>M2/208*100</f>
        <v>2.4038461538461542</v>
      </c>
    </row>
    <row r="3" spans="1:14" x14ac:dyDescent="0.3">
      <c r="A3" s="2" t="s">
        <v>256</v>
      </c>
      <c r="B3" s="2" t="s">
        <v>23</v>
      </c>
      <c r="C3" s="2" t="s">
        <v>232</v>
      </c>
      <c r="D3" s="2" t="s">
        <v>231</v>
      </c>
      <c r="E3" s="2" t="s">
        <v>233</v>
      </c>
      <c r="F3" s="2" t="s">
        <v>234</v>
      </c>
      <c r="H3" s="2" t="s">
        <v>257</v>
      </c>
      <c r="I3" s="2" t="s">
        <v>121</v>
      </c>
      <c r="K3" s="2" t="s">
        <v>30</v>
      </c>
      <c r="L3" s="2" t="s">
        <v>64</v>
      </c>
      <c r="M3" s="2">
        <v>9</v>
      </c>
      <c r="N3" s="4">
        <f t="shared" ref="N3:N17" si="0">M3/208*100</f>
        <v>4.3269230769230766</v>
      </c>
    </row>
    <row r="4" spans="1:14" x14ac:dyDescent="0.3">
      <c r="A4" s="2" t="s">
        <v>235</v>
      </c>
      <c r="B4" s="2" t="s">
        <v>23</v>
      </c>
      <c r="C4" s="2" t="s">
        <v>232</v>
      </c>
      <c r="D4" s="2" t="s">
        <v>231</v>
      </c>
      <c r="E4" s="2" t="s">
        <v>233</v>
      </c>
      <c r="F4" s="2" t="s">
        <v>234</v>
      </c>
      <c r="G4" s="2">
        <v>1080</v>
      </c>
      <c r="H4" s="2" t="s">
        <v>258</v>
      </c>
      <c r="I4" s="2" t="s">
        <v>121</v>
      </c>
      <c r="J4" s="2">
        <v>17</v>
      </c>
      <c r="K4" s="2" t="s">
        <v>30</v>
      </c>
      <c r="L4" s="2" t="s">
        <v>64</v>
      </c>
      <c r="M4" s="2">
        <v>11</v>
      </c>
      <c r="N4" s="4">
        <f t="shared" si="0"/>
        <v>5.2884615384615383</v>
      </c>
    </row>
    <row r="5" spans="1:14" x14ac:dyDescent="0.3">
      <c r="A5" s="2" t="s">
        <v>260</v>
      </c>
      <c r="B5" s="2" t="s">
        <v>23</v>
      </c>
      <c r="C5" s="2" t="s">
        <v>232</v>
      </c>
      <c r="D5" s="2" t="s">
        <v>231</v>
      </c>
      <c r="E5" s="2" t="s">
        <v>233</v>
      </c>
      <c r="F5" s="2" t="s">
        <v>234</v>
      </c>
      <c r="H5" s="2" t="s">
        <v>259</v>
      </c>
      <c r="I5" s="2" t="s">
        <v>121</v>
      </c>
      <c r="K5" s="2" t="s">
        <v>30</v>
      </c>
      <c r="L5" s="2" t="s">
        <v>64</v>
      </c>
      <c r="M5" s="2">
        <v>13</v>
      </c>
      <c r="N5" s="4">
        <f t="shared" si="0"/>
        <v>6.25</v>
      </c>
    </row>
    <row r="6" spans="1:14" x14ac:dyDescent="0.3">
      <c r="A6" s="2" t="s">
        <v>223</v>
      </c>
      <c r="B6" s="2" t="s">
        <v>23</v>
      </c>
      <c r="C6" s="2" t="s">
        <v>24</v>
      </c>
      <c r="D6" s="2" t="s">
        <v>231</v>
      </c>
      <c r="E6" s="2" t="s">
        <v>236</v>
      </c>
      <c r="F6" s="2" t="s">
        <v>237</v>
      </c>
      <c r="H6" s="2" t="s">
        <v>238</v>
      </c>
      <c r="I6" s="2" t="s">
        <v>117</v>
      </c>
      <c r="K6" s="5" t="s">
        <v>268</v>
      </c>
      <c r="L6" s="2" t="s">
        <v>64</v>
      </c>
      <c r="M6" s="2">
        <v>1</v>
      </c>
      <c r="N6" s="4">
        <f t="shared" si="0"/>
        <v>0.48076923076923078</v>
      </c>
    </row>
    <row r="7" spans="1:14" x14ac:dyDescent="0.3">
      <c r="A7" s="2" t="s">
        <v>261</v>
      </c>
      <c r="B7" s="2" t="s">
        <v>23</v>
      </c>
      <c r="C7" s="2" t="s">
        <v>24</v>
      </c>
      <c r="D7" s="2" t="s">
        <v>31</v>
      </c>
      <c r="E7" s="2" t="s">
        <v>37</v>
      </c>
      <c r="F7" s="2" t="s">
        <v>32</v>
      </c>
      <c r="G7" s="2">
        <v>1082</v>
      </c>
      <c r="H7" s="2" t="s">
        <v>40</v>
      </c>
      <c r="I7" s="2" t="s">
        <v>44</v>
      </c>
      <c r="J7" s="2">
        <v>18</v>
      </c>
      <c r="K7" s="2" t="s">
        <v>45</v>
      </c>
      <c r="L7" s="2" t="s">
        <v>65</v>
      </c>
      <c r="M7" s="2">
        <v>26</v>
      </c>
      <c r="N7" s="4">
        <f t="shared" si="0"/>
        <v>12.5</v>
      </c>
    </row>
    <row r="8" spans="1:14" x14ac:dyDescent="0.3">
      <c r="A8" s="2" t="s">
        <v>229</v>
      </c>
      <c r="B8" s="2" t="s">
        <v>23</v>
      </c>
      <c r="C8" s="2" t="s">
        <v>24</v>
      </c>
      <c r="D8" s="2" t="s">
        <v>31</v>
      </c>
      <c r="E8" s="2" t="s">
        <v>239</v>
      </c>
      <c r="F8" s="2" t="s">
        <v>240</v>
      </c>
      <c r="H8" s="2" t="s">
        <v>241</v>
      </c>
      <c r="K8" s="2" t="s">
        <v>30</v>
      </c>
      <c r="L8" s="2" t="s">
        <v>75</v>
      </c>
      <c r="M8" s="2">
        <v>3</v>
      </c>
      <c r="N8" s="4">
        <f t="shared" si="0"/>
        <v>1.4423076923076923</v>
      </c>
    </row>
    <row r="9" spans="1:14" x14ac:dyDescent="0.3">
      <c r="A9" s="2" t="s">
        <v>224</v>
      </c>
      <c r="B9" s="2" t="s">
        <v>23</v>
      </c>
      <c r="C9" s="2" t="s">
        <v>24</v>
      </c>
      <c r="D9" s="2" t="s">
        <v>31</v>
      </c>
      <c r="E9" s="2" t="s">
        <v>37</v>
      </c>
      <c r="F9" s="2" t="s">
        <v>32</v>
      </c>
      <c r="G9" s="2">
        <v>1100</v>
      </c>
      <c r="H9" s="2" t="s">
        <v>40</v>
      </c>
      <c r="I9" s="2" t="s">
        <v>44</v>
      </c>
      <c r="J9" s="2">
        <v>26</v>
      </c>
      <c r="K9" s="2" t="s">
        <v>45</v>
      </c>
      <c r="L9" s="2" t="s">
        <v>66</v>
      </c>
      <c r="M9" s="2">
        <v>59</v>
      </c>
      <c r="N9" s="4">
        <f t="shared" si="0"/>
        <v>28.365384615384613</v>
      </c>
    </row>
    <row r="10" spans="1:14" x14ac:dyDescent="0.3">
      <c r="A10" s="2" t="s">
        <v>242</v>
      </c>
      <c r="B10" s="2" t="s">
        <v>23</v>
      </c>
      <c r="C10" s="2" t="s">
        <v>24</v>
      </c>
      <c r="D10" s="2" t="s">
        <v>31</v>
      </c>
      <c r="E10" s="2" t="s">
        <v>158</v>
      </c>
      <c r="F10" s="2" t="s">
        <v>243</v>
      </c>
      <c r="G10" s="2">
        <v>1083</v>
      </c>
      <c r="H10" s="2" t="s">
        <v>246</v>
      </c>
      <c r="I10" s="2" t="s">
        <v>54</v>
      </c>
      <c r="J10" s="2">
        <v>29</v>
      </c>
      <c r="K10" s="2" t="s">
        <v>124</v>
      </c>
      <c r="L10" s="2" t="s">
        <v>75</v>
      </c>
      <c r="M10" s="2">
        <v>27</v>
      </c>
      <c r="N10" s="4">
        <f t="shared" si="0"/>
        <v>12.980769230769232</v>
      </c>
    </row>
    <row r="11" spans="1:14" x14ac:dyDescent="0.3">
      <c r="A11" s="2" t="s">
        <v>244</v>
      </c>
      <c r="B11" s="2" t="s">
        <v>23</v>
      </c>
      <c r="C11" s="2" t="s">
        <v>24</v>
      </c>
      <c r="D11" s="2" t="s">
        <v>31</v>
      </c>
      <c r="E11" s="2" t="s">
        <v>37</v>
      </c>
      <c r="F11" s="2" t="s">
        <v>245</v>
      </c>
      <c r="H11" s="2" t="s">
        <v>55</v>
      </c>
      <c r="I11" s="2" t="s">
        <v>54</v>
      </c>
      <c r="K11" s="2" t="s">
        <v>124</v>
      </c>
      <c r="L11" s="2" t="s">
        <v>66</v>
      </c>
      <c r="M11" s="2">
        <v>8</v>
      </c>
      <c r="N11" s="4">
        <f t="shared" si="0"/>
        <v>3.8461538461538463</v>
      </c>
    </row>
    <row r="12" spans="1:14" x14ac:dyDescent="0.3">
      <c r="A12" s="2" t="s">
        <v>225</v>
      </c>
      <c r="B12" s="2" t="s">
        <v>23</v>
      </c>
      <c r="C12" s="2" t="s">
        <v>24</v>
      </c>
      <c r="D12" s="2" t="s">
        <v>31</v>
      </c>
      <c r="E12" s="2" t="s">
        <v>37</v>
      </c>
      <c r="F12" s="2" t="s">
        <v>32</v>
      </c>
      <c r="G12" s="2">
        <v>1107</v>
      </c>
      <c r="H12" s="2" t="s">
        <v>247</v>
      </c>
      <c r="I12" s="2" t="s">
        <v>121</v>
      </c>
      <c r="K12" s="2" t="s">
        <v>248</v>
      </c>
      <c r="L12" s="2" t="s">
        <v>207</v>
      </c>
      <c r="M12" s="2">
        <v>5</v>
      </c>
      <c r="N12" s="4">
        <f t="shared" si="0"/>
        <v>2.4038461538461542</v>
      </c>
    </row>
    <row r="13" spans="1:14" x14ac:dyDescent="0.3">
      <c r="A13" s="2" t="s">
        <v>226</v>
      </c>
      <c r="B13" s="2" t="s">
        <v>23</v>
      </c>
      <c r="C13" s="2" t="s">
        <v>24</v>
      </c>
      <c r="D13" s="2" t="s">
        <v>31</v>
      </c>
      <c r="G13" s="2">
        <v>1051</v>
      </c>
      <c r="H13" s="2" t="s">
        <v>249</v>
      </c>
      <c r="I13" s="2" t="s">
        <v>169</v>
      </c>
      <c r="K13" s="2" t="s">
        <v>30</v>
      </c>
      <c r="L13" s="2" t="s">
        <v>75</v>
      </c>
      <c r="M13" s="2">
        <v>17</v>
      </c>
      <c r="N13" s="4">
        <f t="shared" si="0"/>
        <v>8.1730769230769234</v>
      </c>
    </row>
    <row r="14" spans="1:14" x14ac:dyDescent="0.3">
      <c r="A14" s="2" t="s">
        <v>227</v>
      </c>
      <c r="B14" s="2" t="s">
        <v>23</v>
      </c>
      <c r="C14" s="2" t="s">
        <v>24</v>
      </c>
      <c r="D14" s="2" t="s">
        <v>31</v>
      </c>
      <c r="E14" s="2" t="s">
        <v>114</v>
      </c>
      <c r="F14" s="2" t="s">
        <v>250</v>
      </c>
      <c r="H14" s="2" t="s">
        <v>288</v>
      </c>
      <c r="I14" s="2" t="s">
        <v>169</v>
      </c>
      <c r="J14" s="2">
        <v>18</v>
      </c>
      <c r="K14" s="2" t="s">
        <v>30</v>
      </c>
      <c r="L14" s="2" t="s">
        <v>75</v>
      </c>
      <c r="M14" s="2">
        <v>6</v>
      </c>
      <c r="N14" s="4">
        <f t="shared" si="0"/>
        <v>2.8846153846153846</v>
      </c>
    </row>
    <row r="15" spans="1:14" x14ac:dyDescent="0.3">
      <c r="A15" s="2" t="s">
        <v>228</v>
      </c>
      <c r="B15" s="2" t="s">
        <v>23</v>
      </c>
      <c r="C15" s="2" t="s">
        <v>24</v>
      </c>
      <c r="D15" s="2" t="s">
        <v>31</v>
      </c>
      <c r="H15" s="2" t="s">
        <v>251</v>
      </c>
      <c r="K15" s="2" t="s">
        <v>124</v>
      </c>
      <c r="L15" s="2" t="s">
        <v>75</v>
      </c>
      <c r="M15" s="2">
        <v>9</v>
      </c>
      <c r="N15" s="4">
        <f t="shared" si="0"/>
        <v>4.3269230769230766</v>
      </c>
    </row>
    <row r="16" spans="1:14" x14ac:dyDescent="0.3">
      <c r="A16" s="2" t="s">
        <v>252</v>
      </c>
      <c r="B16" s="2" t="s">
        <v>23</v>
      </c>
      <c r="C16" s="2" t="s">
        <v>24</v>
      </c>
      <c r="D16" s="2" t="s">
        <v>31</v>
      </c>
      <c r="E16" s="2" t="s">
        <v>114</v>
      </c>
      <c r="F16" s="2" t="s">
        <v>253</v>
      </c>
      <c r="G16" s="2">
        <v>1080</v>
      </c>
      <c r="H16" s="2" t="s">
        <v>254</v>
      </c>
      <c r="I16" s="2" t="s">
        <v>26</v>
      </c>
      <c r="J16" s="2">
        <v>30</v>
      </c>
      <c r="K16" s="2" t="s">
        <v>30</v>
      </c>
      <c r="L16" s="2" t="s">
        <v>75</v>
      </c>
      <c r="M16" s="2">
        <v>1</v>
      </c>
      <c r="N16" s="4">
        <f t="shared" si="0"/>
        <v>0.48076923076923078</v>
      </c>
    </row>
    <row r="17" spans="1:14" x14ac:dyDescent="0.3">
      <c r="A17" s="2" t="s">
        <v>230</v>
      </c>
      <c r="B17" s="2" t="s">
        <v>23</v>
      </c>
      <c r="C17" s="2" t="s">
        <v>24</v>
      </c>
      <c r="D17" s="2" t="s">
        <v>31</v>
      </c>
      <c r="E17" s="2" t="s">
        <v>36</v>
      </c>
      <c r="F17" s="2" t="s">
        <v>255</v>
      </c>
      <c r="G17" s="2">
        <v>1081</v>
      </c>
      <c r="H17" s="2" t="s">
        <v>55</v>
      </c>
      <c r="I17" s="2" t="s">
        <v>54</v>
      </c>
      <c r="K17" s="2" t="s">
        <v>124</v>
      </c>
      <c r="L17" s="2" t="s">
        <v>66</v>
      </c>
      <c r="M17" s="2">
        <v>8</v>
      </c>
      <c r="N17" s="4">
        <f t="shared" si="0"/>
        <v>3.8461538461538463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C9C8-781E-4DD6-A181-1F60703B9BC2}">
  <dimension ref="A1:N16"/>
  <sheetViews>
    <sheetView workbookViewId="0">
      <selection activeCell="J11" sqref="J11"/>
    </sheetView>
  </sheetViews>
  <sheetFormatPr defaultRowHeight="14" x14ac:dyDescent="0.3"/>
  <cols>
    <col min="1" max="1" width="8.6640625" style="5"/>
    <col min="2" max="11" width="8.6640625" style="5" customWidth="1"/>
    <col min="12" max="16384" width="8.6640625" style="5"/>
  </cols>
  <sheetData>
    <row r="1" spans="1:14" s="2" customFormat="1" x14ac:dyDescent="0.3">
      <c r="A1" s="2" t="s">
        <v>8</v>
      </c>
      <c r="B1" s="2" t="s">
        <v>15</v>
      </c>
      <c r="C1" s="2" t="s">
        <v>16</v>
      </c>
      <c r="D1" s="2" t="s">
        <v>14</v>
      </c>
      <c r="E1" s="2" t="s">
        <v>35</v>
      </c>
      <c r="F1" s="2" t="s">
        <v>17</v>
      </c>
      <c r="G1" s="2" t="s">
        <v>18</v>
      </c>
      <c r="H1" s="2" t="s">
        <v>20</v>
      </c>
      <c r="I1" s="2" t="s">
        <v>19</v>
      </c>
      <c r="J1" s="2" t="s">
        <v>21</v>
      </c>
      <c r="K1" s="2" t="s">
        <v>22</v>
      </c>
      <c r="L1" s="2" t="s">
        <v>62</v>
      </c>
      <c r="M1" s="2" t="s">
        <v>78</v>
      </c>
      <c r="N1" s="3" t="s">
        <v>63</v>
      </c>
    </row>
    <row r="2" spans="1:14" x14ac:dyDescent="0.3">
      <c r="A2" s="8" t="s">
        <v>225</v>
      </c>
      <c r="B2" s="5" t="s">
        <v>23</v>
      </c>
      <c r="C2" s="5" t="s">
        <v>24</v>
      </c>
      <c r="D2" s="5" t="s">
        <v>279</v>
      </c>
      <c r="E2" s="2" t="s">
        <v>37</v>
      </c>
      <c r="F2" s="2" t="s">
        <v>32</v>
      </c>
      <c r="G2" s="2">
        <v>1107</v>
      </c>
      <c r="H2" s="2" t="s">
        <v>40</v>
      </c>
      <c r="I2" s="2" t="s">
        <v>44</v>
      </c>
      <c r="J2" s="2">
        <v>20</v>
      </c>
      <c r="K2" s="5" t="s">
        <v>45</v>
      </c>
      <c r="L2" s="5" t="s">
        <v>65</v>
      </c>
      <c r="M2" s="5">
        <v>47</v>
      </c>
      <c r="N2" s="5">
        <f xml:space="preserve"> M2/125*100</f>
        <v>37.6</v>
      </c>
    </row>
    <row r="3" spans="1:14" x14ac:dyDescent="0.3">
      <c r="A3" s="8" t="s">
        <v>262</v>
      </c>
      <c r="B3" s="5" t="s">
        <v>23</v>
      </c>
      <c r="C3" s="5" t="s">
        <v>24</v>
      </c>
      <c r="D3" s="5" t="s">
        <v>280</v>
      </c>
      <c r="E3" s="2" t="s">
        <v>36</v>
      </c>
      <c r="F3" s="2" t="s">
        <v>255</v>
      </c>
      <c r="G3" s="2">
        <v>1081</v>
      </c>
      <c r="H3" s="5" t="s">
        <v>40</v>
      </c>
      <c r="I3" s="5" t="s">
        <v>281</v>
      </c>
      <c r="J3" s="5">
        <v>46</v>
      </c>
      <c r="K3" s="5" t="s">
        <v>45</v>
      </c>
      <c r="L3" s="5" t="s">
        <v>64</v>
      </c>
      <c r="M3" s="5">
        <v>6</v>
      </c>
      <c r="N3" s="5">
        <f t="shared" ref="N3:N16" si="0" xml:space="preserve"> M3/125*100</f>
        <v>4.8</v>
      </c>
    </row>
    <row r="4" spans="1:14" x14ac:dyDescent="0.3">
      <c r="A4" s="8" t="s">
        <v>242</v>
      </c>
      <c r="B4" s="5" t="s">
        <v>23</v>
      </c>
      <c r="C4" s="5" t="s">
        <v>24</v>
      </c>
      <c r="D4" s="5" t="s">
        <v>279</v>
      </c>
      <c r="E4" s="2" t="s">
        <v>158</v>
      </c>
      <c r="F4" s="2" t="s">
        <v>243</v>
      </c>
      <c r="G4" s="2">
        <v>1083</v>
      </c>
      <c r="H4" s="5" t="s">
        <v>263</v>
      </c>
      <c r="I4" s="5" t="s">
        <v>54</v>
      </c>
      <c r="J4" s="5">
        <v>29</v>
      </c>
      <c r="K4" s="5" t="s">
        <v>30</v>
      </c>
      <c r="L4" s="5" t="s">
        <v>66</v>
      </c>
      <c r="M4" s="5">
        <v>17</v>
      </c>
      <c r="N4" s="5">
        <f t="shared" si="0"/>
        <v>13.600000000000001</v>
      </c>
    </row>
    <row r="5" spans="1:14" x14ac:dyDescent="0.3">
      <c r="A5" s="8" t="s">
        <v>264</v>
      </c>
      <c r="B5" s="5" t="s">
        <v>23</v>
      </c>
      <c r="C5" s="5" t="s">
        <v>24</v>
      </c>
      <c r="D5" s="5" t="s">
        <v>279</v>
      </c>
      <c r="E5" s="5" t="s">
        <v>162</v>
      </c>
      <c r="F5" s="5" t="s">
        <v>282</v>
      </c>
      <c r="G5" s="2">
        <v>1078</v>
      </c>
      <c r="H5" s="8" t="s">
        <v>265</v>
      </c>
      <c r="I5" s="2" t="s">
        <v>54</v>
      </c>
      <c r="J5" s="5">
        <v>22</v>
      </c>
      <c r="K5" s="5" t="s">
        <v>124</v>
      </c>
      <c r="L5" s="5" t="s">
        <v>65</v>
      </c>
      <c r="M5" s="5">
        <v>6</v>
      </c>
      <c r="N5" s="5">
        <f t="shared" si="0"/>
        <v>4.8</v>
      </c>
    </row>
    <row r="6" spans="1:14" x14ac:dyDescent="0.3">
      <c r="A6" s="8" t="s">
        <v>266</v>
      </c>
      <c r="B6" s="5" t="s">
        <v>23</v>
      </c>
      <c r="C6" s="5" t="s">
        <v>24</v>
      </c>
      <c r="D6" s="5" t="s">
        <v>279</v>
      </c>
      <c r="E6" s="5" t="s">
        <v>214</v>
      </c>
      <c r="F6" s="5" t="s">
        <v>283</v>
      </c>
      <c r="G6" s="2">
        <v>1069</v>
      </c>
      <c r="H6" s="8" t="s">
        <v>267</v>
      </c>
      <c r="I6" s="2" t="s">
        <v>54</v>
      </c>
      <c r="J6" s="5">
        <v>34</v>
      </c>
      <c r="K6" s="5" t="s">
        <v>124</v>
      </c>
      <c r="L6" s="5" t="s">
        <v>65</v>
      </c>
      <c r="M6" s="5">
        <v>4</v>
      </c>
      <c r="N6" s="5">
        <f t="shared" si="0"/>
        <v>3.2</v>
      </c>
    </row>
    <row r="7" spans="1:14" x14ac:dyDescent="0.3">
      <c r="A7" s="8" t="s">
        <v>284</v>
      </c>
      <c r="B7" s="5" t="s">
        <v>23</v>
      </c>
      <c r="C7" s="5" t="s">
        <v>24</v>
      </c>
      <c r="D7" s="5" t="s">
        <v>279</v>
      </c>
      <c r="E7" s="5" t="s">
        <v>156</v>
      </c>
      <c r="F7" s="5" t="s">
        <v>285</v>
      </c>
      <c r="G7" s="2">
        <v>1060</v>
      </c>
      <c r="H7" s="5" t="s">
        <v>269</v>
      </c>
      <c r="I7" s="5" t="s">
        <v>54</v>
      </c>
      <c r="J7" s="5">
        <v>31</v>
      </c>
      <c r="K7" s="5" t="s">
        <v>30</v>
      </c>
      <c r="L7" s="5" t="s">
        <v>66</v>
      </c>
      <c r="M7" s="5">
        <v>10</v>
      </c>
      <c r="N7" s="5">
        <f t="shared" si="0"/>
        <v>8</v>
      </c>
    </row>
    <row r="8" spans="1:14" x14ac:dyDescent="0.3">
      <c r="A8" s="8" t="s">
        <v>270</v>
      </c>
      <c r="B8" s="5" t="s">
        <v>23</v>
      </c>
      <c r="C8" s="5" t="s">
        <v>24</v>
      </c>
      <c r="D8" s="5" t="s">
        <v>279</v>
      </c>
      <c r="E8" s="5" t="s">
        <v>163</v>
      </c>
      <c r="F8" s="5" t="s">
        <v>287</v>
      </c>
      <c r="G8" s="2">
        <v>1097</v>
      </c>
      <c r="H8" s="8" t="s">
        <v>286</v>
      </c>
      <c r="I8" s="2" t="s">
        <v>54</v>
      </c>
      <c r="J8" s="5">
        <v>21</v>
      </c>
      <c r="K8" s="5" t="s">
        <v>30</v>
      </c>
      <c r="L8" s="5" t="s">
        <v>66</v>
      </c>
      <c r="M8" s="5">
        <v>2</v>
      </c>
      <c r="N8" s="5">
        <f t="shared" si="0"/>
        <v>1.6</v>
      </c>
    </row>
    <row r="9" spans="1:14" x14ac:dyDescent="0.3">
      <c r="A9" s="8" t="s">
        <v>228</v>
      </c>
      <c r="B9" s="5" t="s">
        <v>23</v>
      </c>
      <c r="C9" s="5" t="s">
        <v>24</v>
      </c>
      <c r="D9" s="5" t="s">
        <v>279</v>
      </c>
      <c r="H9" s="8" t="s">
        <v>251</v>
      </c>
      <c r="K9" s="2" t="s">
        <v>124</v>
      </c>
      <c r="L9" s="5" t="s">
        <v>66</v>
      </c>
      <c r="M9" s="5">
        <v>7</v>
      </c>
      <c r="N9" s="5">
        <f t="shared" si="0"/>
        <v>5.6000000000000005</v>
      </c>
    </row>
    <row r="10" spans="1:14" x14ac:dyDescent="0.3">
      <c r="A10" s="8" t="s">
        <v>274</v>
      </c>
      <c r="B10" s="5" t="s">
        <v>23</v>
      </c>
      <c r="C10" s="5" t="s">
        <v>232</v>
      </c>
      <c r="D10" s="5" t="s">
        <v>231</v>
      </c>
      <c r="E10" s="2" t="s">
        <v>233</v>
      </c>
      <c r="F10" s="2" t="s">
        <v>234</v>
      </c>
      <c r="H10" s="2" t="s">
        <v>257</v>
      </c>
      <c r="I10" s="2" t="s">
        <v>121</v>
      </c>
      <c r="K10" s="5" t="s">
        <v>30</v>
      </c>
      <c r="L10" s="5" t="s">
        <v>75</v>
      </c>
      <c r="M10" s="5">
        <v>10</v>
      </c>
      <c r="N10" s="5">
        <f t="shared" si="0"/>
        <v>8</v>
      </c>
    </row>
    <row r="11" spans="1:14" x14ac:dyDescent="0.3">
      <c r="A11" s="8" t="s">
        <v>235</v>
      </c>
      <c r="B11" s="5" t="s">
        <v>23</v>
      </c>
      <c r="C11" s="5" t="s">
        <v>232</v>
      </c>
      <c r="D11" s="5" t="s">
        <v>231</v>
      </c>
      <c r="E11" s="2" t="s">
        <v>233</v>
      </c>
      <c r="F11" s="2" t="s">
        <v>234</v>
      </c>
      <c r="G11" s="2">
        <v>1080</v>
      </c>
      <c r="H11" s="8" t="s">
        <v>289</v>
      </c>
      <c r="I11" s="2" t="s">
        <v>121</v>
      </c>
      <c r="J11" s="2">
        <v>17</v>
      </c>
      <c r="K11" s="5" t="s">
        <v>30</v>
      </c>
      <c r="L11" s="5" t="s">
        <v>75</v>
      </c>
      <c r="M11" s="5">
        <v>3</v>
      </c>
      <c r="N11" s="5">
        <f t="shared" si="0"/>
        <v>2.4</v>
      </c>
    </row>
    <row r="12" spans="1:14" x14ac:dyDescent="0.3">
      <c r="A12" s="8" t="s">
        <v>275</v>
      </c>
      <c r="B12" s="5" t="s">
        <v>23</v>
      </c>
      <c r="C12" s="5" t="s">
        <v>24</v>
      </c>
      <c r="D12" s="5" t="s">
        <v>279</v>
      </c>
      <c r="E12" s="5" t="s">
        <v>290</v>
      </c>
      <c r="F12" s="5" t="s">
        <v>291</v>
      </c>
      <c r="G12" s="2">
        <v>1077</v>
      </c>
      <c r="H12" s="8" t="s">
        <v>271</v>
      </c>
      <c r="I12" s="2" t="s">
        <v>292</v>
      </c>
      <c r="K12" s="5" t="s">
        <v>30</v>
      </c>
      <c r="L12" s="5" t="s">
        <v>65</v>
      </c>
      <c r="M12" s="5">
        <v>4</v>
      </c>
      <c r="N12" s="5">
        <f t="shared" si="0"/>
        <v>3.2</v>
      </c>
    </row>
    <row r="13" spans="1:14" x14ac:dyDescent="0.3">
      <c r="A13" s="8" t="s">
        <v>272</v>
      </c>
      <c r="B13" s="5" t="s">
        <v>23</v>
      </c>
      <c r="C13" s="5" t="s">
        <v>24</v>
      </c>
      <c r="D13" s="5" t="s">
        <v>279</v>
      </c>
      <c r="E13" s="5" t="s">
        <v>46</v>
      </c>
      <c r="F13" s="5" t="s">
        <v>120</v>
      </c>
      <c r="H13" s="2" t="s">
        <v>273</v>
      </c>
      <c r="I13" s="5" t="s">
        <v>26</v>
      </c>
      <c r="K13" s="5" t="s">
        <v>30</v>
      </c>
      <c r="L13" s="5" t="s">
        <v>207</v>
      </c>
      <c r="M13" s="5">
        <v>1</v>
      </c>
      <c r="N13" s="5">
        <f t="shared" si="0"/>
        <v>0.8</v>
      </c>
    </row>
    <row r="14" spans="1:14" x14ac:dyDescent="0.3">
      <c r="A14" s="8" t="s">
        <v>276</v>
      </c>
      <c r="B14" s="5" t="s">
        <v>23</v>
      </c>
      <c r="C14" s="5" t="s">
        <v>24</v>
      </c>
      <c r="D14" s="5" t="s">
        <v>279</v>
      </c>
      <c r="E14" s="5" t="s">
        <v>156</v>
      </c>
      <c r="F14" s="9" t="s">
        <v>293</v>
      </c>
      <c r="H14" s="2" t="s">
        <v>273</v>
      </c>
      <c r="K14" s="5" t="s">
        <v>30</v>
      </c>
      <c r="L14" s="5" t="s">
        <v>207</v>
      </c>
      <c r="M14" s="5">
        <v>1</v>
      </c>
      <c r="N14" s="5">
        <f t="shared" si="0"/>
        <v>0.8</v>
      </c>
    </row>
    <row r="15" spans="1:14" x14ac:dyDescent="0.3">
      <c r="A15" s="8" t="s">
        <v>277</v>
      </c>
      <c r="B15" s="5" t="s">
        <v>23</v>
      </c>
      <c r="C15" s="5" t="s">
        <v>24</v>
      </c>
      <c r="D15" s="5" t="s">
        <v>279</v>
      </c>
      <c r="E15" s="5" t="s">
        <v>114</v>
      </c>
      <c r="F15" s="5" t="s">
        <v>294</v>
      </c>
      <c r="G15" s="5">
        <v>1090</v>
      </c>
      <c r="H15" s="5" t="s">
        <v>30</v>
      </c>
      <c r="I15" s="2" t="s">
        <v>292</v>
      </c>
      <c r="J15" s="5">
        <v>25</v>
      </c>
      <c r="K15" s="5" t="s">
        <v>30</v>
      </c>
      <c r="L15" s="5" t="s">
        <v>66</v>
      </c>
      <c r="M15" s="5">
        <v>6</v>
      </c>
      <c r="N15" s="5">
        <f t="shared" si="0"/>
        <v>4.8</v>
      </c>
    </row>
    <row r="16" spans="1:14" x14ac:dyDescent="0.3">
      <c r="A16" s="8" t="s">
        <v>278</v>
      </c>
      <c r="B16" s="5" t="s">
        <v>23</v>
      </c>
      <c r="C16" s="5" t="s">
        <v>24</v>
      </c>
      <c r="D16" s="5" t="s">
        <v>279</v>
      </c>
      <c r="E16" s="5" t="s">
        <v>37</v>
      </c>
      <c r="F16" s="5" t="s">
        <v>295</v>
      </c>
      <c r="G16" s="5">
        <v>1103</v>
      </c>
      <c r="H16" s="5" t="s">
        <v>30</v>
      </c>
      <c r="I16" s="2" t="s">
        <v>292</v>
      </c>
      <c r="J16" s="5">
        <v>20</v>
      </c>
      <c r="K16" s="5" t="s">
        <v>30</v>
      </c>
      <c r="L16" s="5" t="s">
        <v>66</v>
      </c>
      <c r="M16" s="5">
        <v>1</v>
      </c>
      <c r="N16" s="5">
        <f t="shared" si="0"/>
        <v>0.8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89A1-F725-476C-821D-F2E88D4E494A}">
  <dimension ref="A1:N22"/>
  <sheetViews>
    <sheetView workbookViewId="0">
      <selection activeCell="G22" sqref="G22"/>
    </sheetView>
  </sheetViews>
  <sheetFormatPr defaultRowHeight="14" x14ac:dyDescent="0.3"/>
  <cols>
    <col min="1" max="1" width="8.6640625" style="5"/>
    <col min="2" max="2" width="8.6640625" style="5" customWidth="1"/>
    <col min="3" max="3" width="8.6640625" style="5"/>
    <col min="4" max="4" width="8.6640625" style="5" customWidth="1"/>
    <col min="5" max="16384" width="8.6640625" style="5"/>
  </cols>
  <sheetData>
    <row r="1" spans="1:14" s="2" customFormat="1" x14ac:dyDescent="0.3">
      <c r="A1" s="2" t="s">
        <v>8</v>
      </c>
      <c r="B1" s="2" t="s">
        <v>15</v>
      </c>
      <c r="C1" s="2" t="s">
        <v>16</v>
      </c>
      <c r="D1" s="2" t="s">
        <v>14</v>
      </c>
      <c r="E1" s="2" t="s">
        <v>35</v>
      </c>
      <c r="F1" s="2" t="s">
        <v>17</v>
      </c>
      <c r="G1" s="2" t="s">
        <v>18</v>
      </c>
      <c r="H1" s="2" t="s">
        <v>20</v>
      </c>
      <c r="I1" s="2" t="s">
        <v>19</v>
      </c>
      <c r="J1" s="2" t="s">
        <v>21</v>
      </c>
      <c r="K1" s="2" t="s">
        <v>22</v>
      </c>
      <c r="L1" s="2" t="s">
        <v>62</v>
      </c>
      <c r="M1" s="2" t="s">
        <v>78</v>
      </c>
      <c r="N1" s="3" t="s">
        <v>63</v>
      </c>
    </row>
    <row r="2" spans="1:14" x14ac:dyDescent="0.3">
      <c r="A2" s="5" t="s">
        <v>296</v>
      </c>
      <c r="B2" s="5" t="s">
        <v>23</v>
      </c>
      <c r="C2" s="5" t="s">
        <v>24</v>
      </c>
      <c r="D2" s="5" t="s">
        <v>279</v>
      </c>
      <c r="E2" s="2" t="s">
        <v>37</v>
      </c>
      <c r="F2" s="2" t="s">
        <v>32</v>
      </c>
      <c r="G2" s="2">
        <v>1107</v>
      </c>
      <c r="H2" s="2" t="s">
        <v>40</v>
      </c>
      <c r="I2" s="2" t="s">
        <v>44</v>
      </c>
      <c r="J2" s="2">
        <v>20</v>
      </c>
      <c r="K2" s="5" t="s">
        <v>45</v>
      </c>
      <c r="L2" s="5" t="s">
        <v>64</v>
      </c>
      <c r="M2" s="5">
        <v>40</v>
      </c>
      <c r="N2" s="11">
        <f>M2/205*100</f>
        <v>19.512195121951219</v>
      </c>
    </row>
    <row r="3" spans="1:14" x14ac:dyDescent="0.3">
      <c r="A3" s="8" t="s">
        <v>297</v>
      </c>
      <c r="B3" s="5" t="s">
        <v>23</v>
      </c>
      <c r="C3" s="5" t="s">
        <v>24</v>
      </c>
      <c r="D3" s="5" t="s">
        <v>279</v>
      </c>
      <c r="E3" s="5" t="s">
        <v>163</v>
      </c>
      <c r="F3" s="5" t="s">
        <v>287</v>
      </c>
      <c r="G3" s="2">
        <v>1097</v>
      </c>
      <c r="H3" s="8" t="s">
        <v>286</v>
      </c>
      <c r="I3" s="2" t="s">
        <v>54</v>
      </c>
      <c r="J3" s="5">
        <v>21</v>
      </c>
      <c r="K3" s="5" t="s">
        <v>30</v>
      </c>
      <c r="L3" s="5" t="s">
        <v>64</v>
      </c>
      <c r="M3" s="5">
        <v>17</v>
      </c>
      <c r="N3" s="11">
        <f t="shared" ref="N3:N12" si="0">M3/205*100</f>
        <v>8.2926829268292686</v>
      </c>
    </row>
    <row r="4" spans="1:14" x14ac:dyDescent="0.3">
      <c r="A4" s="8" t="s">
        <v>278</v>
      </c>
      <c r="B4" s="5" t="s">
        <v>23</v>
      </c>
      <c r="C4" s="5" t="s">
        <v>24</v>
      </c>
      <c r="D4" s="5" t="s">
        <v>279</v>
      </c>
      <c r="E4" s="5" t="s">
        <v>37</v>
      </c>
      <c r="F4" s="5" t="s">
        <v>295</v>
      </c>
      <c r="G4" s="5">
        <v>1103</v>
      </c>
      <c r="H4" s="5" t="s">
        <v>301</v>
      </c>
      <c r="I4" s="2" t="s">
        <v>292</v>
      </c>
      <c r="J4" s="5">
        <v>20</v>
      </c>
      <c r="K4" s="5" t="s">
        <v>30</v>
      </c>
      <c r="L4" s="5" t="s">
        <v>65</v>
      </c>
      <c r="M4" s="5">
        <v>67</v>
      </c>
      <c r="N4" s="11">
        <f t="shared" si="0"/>
        <v>32.682926829268297</v>
      </c>
    </row>
    <row r="5" spans="1:14" x14ac:dyDescent="0.3">
      <c r="A5" s="8" t="s">
        <v>277</v>
      </c>
      <c r="B5" s="5" t="s">
        <v>23</v>
      </c>
      <c r="C5" s="5" t="s">
        <v>24</v>
      </c>
      <c r="D5" s="5" t="s">
        <v>279</v>
      </c>
      <c r="E5" s="5" t="s">
        <v>114</v>
      </c>
      <c r="F5" s="5" t="s">
        <v>294</v>
      </c>
      <c r="G5" s="5">
        <v>1090</v>
      </c>
      <c r="H5" s="5" t="s">
        <v>302</v>
      </c>
      <c r="I5" s="2" t="s">
        <v>292</v>
      </c>
      <c r="J5" s="5">
        <v>25</v>
      </c>
      <c r="K5" s="5" t="s">
        <v>30</v>
      </c>
      <c r="L5" s="5" t="s">
        <v>65</v>
      </c>
      <c r="M5" s="5">
        <v>15</v>
      </c>
      <c r="N5" s="11">
        <f t="shared" si="0"/>
        <v>7.3170731707317067</v>
      </c>
    </row>
    <row r="6" spans="1:14" x14ac:dyDescent="0.3">
      <c r="A6" s="8" t="s">
        <v>298</v>
      </c>
      <c r="B6" s="5" t="s">
        <v>23</v>
      </c>
      <c r="C6" s="5" t="s">
        <v>24</v>
      </c>
      <c r="D6" s="5" t="s">
        <v>279</v>
      </c>
      <c r="E6" s="5" t="s">
        <v>290</v>
      </c>
      <c r="F6" s="5" t="s">
        <v>303</v>
      </c>
      <c r="G6" s="5">
        <v>1098</v>
      </c>
      <c r="H6" s="10" t="s">
        <v>304</v>
      </c>
      <c r="I6" s="5" t="s">
        <v>121</v>
      </c>
      <c r="J6" s="5">
        <v>21</v>
      </c>
      <c r="K6" s="5" t="s">
        <v>30</v>
      </c>
      <c r="L6" s="5" t="s">
        <v>65</v>
      </c>
      <c r="M6" s="5">
        <v>8</v>
      </c>
      <c r="N6" s="11">
        <f t="shared" si="0"/>
        <v>3.9024390243902438</v>
      </c>
    </row>
    <row r="7" spans="1:14" x14ac:dyDescent="0.3">
      <c r="A7" s="8" t="s">
        <v>305</v>
      </c>
      <c r="B7" s="5" t="s">
        <v>23</v>
      </c>
      <c r="C7" s="5" t="s">
        <v>24</v>
      </c>
      <c r="D7" s="5" t="s">
        <v>279</v>
      </c>
      <c r="E7" s="5" t="s">
        <v>37</v>
      </c>
      <c r="F7" s="5" t="s">
        <v>306</v>
      </c>
      <c r="G7" s="5">
        <v>1119</v>
      </c>
      <c r="H7" s="5" t="s">
        <v>313</v>
      </c>
      <c r="I7" s="2" t="s">
        <v>292</v>
      </c>
      <c r="J7" s="5">
        <v>16</v>
      </c>
      <c r="K7" s="5" t="s">
        <v>30</v>
      </c>
      <c r="L7" s="5" t="s">
        <v>65</v>
      </c>
      <c r="M7" s="5">
        <v>4</v>
      </c>
      <c r="N7" s="11">
        <f t="shared" si="0"/>
        <v>1.9512195121951219</v>
      </c>
    </row>
    <row r="8" spans="1:14" x14ac:dyDescent="0.3">
      <c r="A8" s="8" t="s">
        <v>299</v>
      </c>
      <c r="B8" s="5" t="s">
        <v>23</v>
      </c>
      <c r="C8" s="5" t="s">
        <v>24</v>
      </c>
      <c r="D8" s="5" t="s">
        <v>279</v>
      </c>
      <c r="E8" s="5" t="s">
        <v>163</v>
      </c>
      <c r="F8" s="5" t="s">
        <v>307</v>
      </c>
      <c r="H8" s="10" t="s">
        <v>311</v>
      </c>
      <c r="I8" s="2" t="s">
        <v>292</v>
      </c>
      <c r="K8" s="5" t="s">
        <v>30</v>
      </c>
      <c r="L8" s="5" t="s">
        <v>65</v>
      </c>
      <c r="M8" s="5">
        <v>4</v>
      </c>
      <c r="N8" s="11">
        <f t="shared" si="0"/>
        <v>1.9512195121951219</v>
      </c>
    </row>
    <row r="9" spans="1:14" x14ac:dyDescent="0.3">
      <c r="A9" s="8" t="s">
        <v>312</v>
      </c>
      <c r="B9" s="5" t="s">
        <v>23</v>
      </c>
      <c r="C9" s="5" t="s">
        <v>24</v>
      </c>
      <c r="D9" s="5" t="s">
        <v>279</v>
      </c>
      <c r="E9" s="5" t="s">
        <v>158</v>
      </c>
      <c r="F9" s="5" t="s">
        <v>308</v>
      </c>
      <c r="G9" s="5">
        <v>1090</v>
      </c>
      <c r="H9" s="5" t="s">
        <v>55</v>
      </c>
      <c r="I9" s="5" t="s">
        <v>54</v>
      </c>
      <c r="J9" s="5">
        <v>25</v>
      </c>
      <c r="K9" s="5" t="s">
        <v>124</v>
      </c>
      <c r="L9" s="5" t="s">
        <v>64</v>
      </c>
      <c r="M9" s="5">
        <v>27</v>
      </c>
      <c r="N9" s="11">
        <f t="shared" si="0"/>
        <v>13.170731707317074</v>
      </c>
    </row>
    <row r="10" spans="1:14" x14ac:dyDescent="0.3">
      <c r="A10" s="8" t="s">
        <v>274</v>
      </c>
      <c r="B10" s="5" t="s">
        <v>23</v>
      </c>
      <c r="C10" s="5" t="s">
        <v>232</v>
      </c>
      <c r="D10" s="5" t="s">
        <v>231</v>
      </c>
      <c r="E10" s="2" t="s">
        <v>233</v>
      </c>
      <c r="F10" s="2" t="s">
        <v>234</v>
      </c>
      <c r="H10" s="2" t="s">
        <v>257</v>
      </c>
      <c r="I10" s="2" t="s">
        <v>121</v>
      </c>
      <c r="K10" s="5" t="s">
        <v>30</v>
      </c>
      <c r="L10" s="5" t="s">
        <v>75</v>
      </c>
      <c r="M10" s="5">
        <v>18</v>
      </c>
      <c r="N10" s="11">
        <f t="shared" si="0"/>
        <v>8.7804878048780477</v>
      </c>
    </row>
    <row r="11" spans="1:14" x14ac:dyDescent="0.3">
      <c r="A11" s="8" t="s">
        <v>300</v>
      </c>
      <c r="B11" s="5" t="s">
        <v>23</v>
      </c>
      <c r="C11" s="5" t="s">
        <v>24</v>
      </c>
      <c r="D11" s="5" t="s">
        <v>279</v>
      </c>
      <c r="E11" s="5" t="s">
        <v>156</v>
      </c>
      <c r="F11" s="5" t="s">
        <v>309</v>
      </c>
      <c r="G11" s="5">
        <v>1088</v>
      </c>
      <c r="H11" s="10" t="s">
        <v>145</v>
      </c>
      <c r="I11" s="5" t="s">
        <v>54</v>
      </c>
      <c r="J11" s="5">
        <v>27</v>
      </c>
      <c r="K11" s="5" t="s">
        <v>124</v>
      </c>
      <c r="L11" s="5" t="s">
        <v>65</v>
      </c>
      <c r="M11" s="5">
        <v>2</v>
      </c>
      <c r="N11" s="11">
        <f t="shared" si="0"/>
        <v>0.97560975609756095</v>
      </c>
    </row>
    <row r="12" spans="1:14" x14ac:dyDescent="0.3">
      <c r="A12" s="8" t="s">
        <v>310</v>
      </c>
      <c r="B12" s="5" t="s">
        <v>23</v>
      </c>
      <c r="C12" s="5" t="s">
        <v>24</v>
      </c>
      <c r="D12" s="5" t="s">
        <v>279</v>
      </c>
      <c r="G12" s="5">
        <v>1087</v>
      </c>
      <c r="I12" s="2" t="s">
        <v>292</v>
      </c>
      <c r="K12" s="5" t="s">
        <v>30</v>
      </c>
      <c r="L12" s="2" t="s">
        <v>65</v>
      </c>
      <c r="M12" s="5">
        <v>3</v>
      </c>
      <c r="N12" s="11">
        <f t="shared" si="0"/>
        <v>1.4634146341463417</v>
      </c>
    </row>
    <row r="22" spans="4:4" x14ac:dyDescent="0.3">
      <c r="D22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E974-3EBD-4C9F-8D16-E78A7BE53DB8}">
  <dimension ref="A1:N15"/>
  <sheetViews>
    <sheetView workbookViewId="0">
      <selection activeCell="J28" sqref="J28"/>
    </sheetView>
  </sheetViews>
  <sheetFormatPr defaultRowHeight="14" x14ac:dyDescent="0.3"/>
  <cols>
    <col min="1" max="1" width="8.6640625" customWidth="1"/>
    <col min="2" max="4" width="0" hidden="1" customWidth="1"/>
  </cols>
  <sheetData>
    <row r="1" spans="1:14" s="2" customFormat="1" x14ac:dyDescent="0.3">
      <c r="A1" s="2" t="s">
        <v>8</v>
      </c>
      <c r="B1" s="2" t="s">
        <v>15</v>
      </c>
      <c r="C1" s="2" t="s">
        <v>16</v>
      </c>
      <c r="D1" s="2" t="s">
        <v>14</v>
      </c>
      <c r="E1" s="2" t="s">
        <v>35</v>
      </c>
      <c r="F1" s="2" t="s">
        <v>17</v>
      </c>
      <c r="G1" s="2" t="s">
        <v>18</v>
      </c>
      <c r="H1" s="2" t="s">
        <v>20</v>
      </c>
      <c r="I1" s="2" t="s">
        <v>19</v>
      </c>
      <c r="J1" s="2" t="s">
        <v>21</v>
      </c>
      <c r="K1" s="2" t="s">
        <v>22</v>
      </c>
      <c r="L1" s="2" t="s">
        <v>62</v>
      </c>
      <c r="M1" s="2" t="s">
        <v>78</v>
      </c>
      <c r="N1" s="3" t="s">
        <v>63</v>
      </c>
    </row>
    <row r="2" spans="1:14" s="5" customFormat="1" x14ac:dyDescent="0.3">
      <c r="A2" s="5" t="s">
        <v>296</v>
      </c>
      <c r="B2" s="5" t="s">
        <v>23</v>
      </c>
      <c r="C2" s="5" t="s">
        <v>24</v>
      </c>
      <c r="D2" s="5" t="s">
        <v>279</v>
      </c>
      <c r="E2" s="2" t="s">
        <v>37</v>
      </c>
      <c r="F2" s="2" t="s">
        <v>32</v>
      </c>
      <c r="G2" s="2">
        <v>1107</v>
      </c>
      <c r="H2" s="2" t="s">
        <v>319</v>
      </c>
      <c r="I2" s="2" t="s">
        <v>44</v>
      </c>
      <c r="J2" s="2">
        <v>20</v>
      </c>
      <c r="K2" s="5" t="s">
        <v>45</v>
      </c>
      <c r="L2" s="5" t="s">
        <v>64</v>
      </c>
      <c r="M2" s="5">
        <v>12</v>
      </c>
      <c r="N2" s="11">
        <f xml:space="preserve"> M2/141*100</f>
        <v>8.5106382978723403</v>
      </c>
    </row>
    <row r="3" spans="1:14" x14ac:dyDescent="0.3">
      <c r="A3" s="8" t="s">
        <v>314</v>
      </c>
      <c r="B3" s="5" t="s">
        <v>23</v>
      </c>
      <c r="C3" s="5" t="s">
        <v>24</v>
      </c>
      <c r="D3" s="5" t="s">
        <v>279</v>
      </c>
      <c r="E3" s="5" t="s">
        <v>156</v>
      </c>
      <c r="F3" s="5" t="s">
        <v>321</v>
      </c>
      <c r="G3">
        <v>1127</v>
      </c>
      <c r="H3" t="s">
        <v>40</v>
      </c>
      <c r="I3" t="s">
        <v>44</v>
      </c>
      <c r="J3">
        <v>35</v>
      </c>
      <c r="K3" s="5" t="s">
        <v>45</v>
      </c>
      <c r="L3" s="5" t="s">
        <v>65</v>
      </c>
      <c r="M3">
        <v>39</v>
      </c>
      <c r="N3" s="11">
        <f t="shared" ref="N3:N15" si="0" xml:space="preserve"> M3/141*100</f>
        <v>27.659574468085108</v>
      </c>
    </row>
    <row r="4" spans="1:14" s="5" customFormat="1" x14ac:dyDescent="0.3">
      <c r="A4" s="8" t="s">
        <v>278</v>
      </c>
      <c r="B4" s="5" t="s">
        <v>23</v>
      </c>
      <c r="C4" s="5" t="s">
        <v>24</v>
      </c>
      <c r="D4" s="5" t="s">
        <v>279</v>
      </c>
      <c r="E4" s="5" t="s">
        <v>37</v>
      </c>
      <c r="F4" s="5" t="s">
        <v>295</v>
      </c>
      <c r="G4" s="5">
        <v>1103</v>
      </c>
      <c r="I4" s="2" t="s">
        <v>292</v>
      </c>
      <c r="J4" s="5">
        <v>20</v>
      </c>
      <c r="K4" s="5" t="s">
        <v>320</v>
      </c>
      <c r="L4" s="5" t="s">
        <v>65</v>
      </c>
      <c r="M4" s="5">
        <v>1</v>
      </c>
      <c r="N4" s="11">
        <f t="shared" si="0"/>
        <v>0.70921985815602839</v>
      </c>
    </row>
    <row r="5" spans="1:14" s="5" customFormat="1" x14ac:dyDescent="0.3">
      <c r="A5" s="8" t="s">
        <v>312</v>
      </c>
      <c r="B5" s="5" t="s">
        <v>23</v>
      </c>
      <c r="C5" s="5" t="s">
        <v>24</v>
      </c>
      <c r="D5" s="5" t="s">
        <v>279</v>
      </c>
      <c r="E5" s="5" t="s">
        <v>158</v>
      </c>
      <c r="F5" s="5" t="s">
        <v>308</v>
      </c>
      <c r="G5" s="5">
        <v>1090</v>
      </c>
      <c r="I5" s="5" t="s">
        <v>54</v>
      </c>
      <c r="J5" s="5">
        <v>25</v>
      </c>
      <c r="L5" s="5" t="s">
        <v>64</v>
      </c>
      <c r="M5" s="5">
        <v>3</v>
      </c>
      <c r="N5" s="11">
        <f t="shared" si="0"/>
        <v>2.1276595744680851</v>
      </c>
    </row>
    <row r="6" spans="1:14" x14ac:dyDescent="0.3">
      <c r="A6" s="8" t="s">
        <v>270</v>
      </c>
      <c r="B6" s="5" t="s">
        <v>23</v>
      </c>
      <c r="C6" s="5" t="s">
        <v>24</v>
      </c>
      <c r="D6" s="5" t="s">
        <v>279</v>
      </c>
      <c r="E6" s="5" t="s">
        <v>163</v>
      </c>
      <c r="F6" s="5" t="s">
        <v>287</v>
      </c>
      <c r="G6" s="5">
        <v>1097</v>
      </c>
      <c r="H6" s="10" t="s">
        <v>108</v>
      </c>
      <c r="I6" s="5" t="s">
        <v>54</v>
      </c>
      <c r="J6" s="5">
        <v>21</v>
      </c>
      <c r="K6" s="5" t="s">
        <v>124</v>
      </c>
      <c r="L6" s="5" t="s">
        <v>65</v>
      </c>
      <c r="M6" s="5">
        <v>27</v>
      </c>
      <c r="N6" s="11">
        <f t="shared" si="0"/>
        <v>19.148936170212767</v>
      </c>
    </row>
    <row r="7" spans="1:14" x14ac:dyDescent="0.3">
      <c r="A7" s="8" t="s">
        <v>315</v>
      </c>
      <c r="B7" s="5" t="s">
        <v>23</v>
      </c>
      <c r="C7" s="5" t="s">
        <v>24</v>
      </c>
      <c r="D7" s="5" t="s">
        <v>279</v>
      </c>
      <c r="E7" s="5" t="s">
        <v>156</v>
      </c>
      <c r="F7" s="5" t="s">
        <v>322</v>
      </c>
      <c r="G7" s="5">
        <v>1106</v>
      </c>
      <c r="H7" s="5" t="s">
        <v>263</v>
      </c>
      <c r="I7" s="5" t="s">
        <v>54</v>
      </c>
      <c r="J7" s="5">
        <v>38</v>
      </c>
      <c r="K7" s="5" t="s">
        <v>124</v>
      </c>
      <c r="L7" s="5" t="s">
        <v>66</v>
      </c>
      <c r="M7">
        <v>8</v>
      </c>
      <c r="N7" s="11">
        <f t="shared" si="0"/>
        <v>5.6737588652482271</v>
      </c>
    </row>
    <row r="8" spans="1:14" x14ac:dyDescent="0.3">
      <c r="A8" s="8" t="s">
        <v>332</v>
      </c>
      <c r="B8" s="5" t="s">
        <v>23</v>
      </c>
      <c r="C8" s="5" t="s">
        <v>24</v>
      </c>
      <c r="D8" s="5" t="s">
        <v>279</v>
      </c>
      <c r="E8" s="5" t="s">
        <v>154</v>
      </c>
      <c r="F8" s="5" t="s">
        <v>323</v>
      </c>
      <c r="G8" s="5">
        <v>1097</v>
      </c>
      <c r="H8" s="5" t="s">
        <v>331</v>
      </c>
      <c r="I8" s="5" t="s">
        <v>54</v>
      </c>
      <c r="J8" s="5">
        <v>24</v>
      </c>
      <c r="K8" s="5" t="s">
        <v>124</v>
      </c>
      <c r="L8" s="5" t="s">
        <v>65</v>
      </c>
      <c r="M8">
        <v>4</v>
      </c>
      <c r="N8" s="11">
        <f t="shared" si="0"/>
        <v>2.8368794326241136</v>
      </c>
    </row>
    <row r="9" spans="1:14" x14ac:dyDescent="0.3">
      <c r="A9" s="8" t="s">
        <v>316</v>
      </c>
      <c r="B9" s="5" t="s">
        <v>23</v>
      </c>
      <c r="C9" s="5" t="s">
        <v>24</v>
      </c>
      <c r="D9" s="5" t="s">
        <v>279</v>
      </c>
      <c r="E9" s="5" t="s">
        <v>290</v>
      </c>
      <c r="F9" s="5" t="s">
        <v>324</v>
      </c>
      <c r="G9" s="5">
        <v>1102</v>
      </c>
      <c r="H9" s="5" t="s">
        <v>333</v>
      </c>
      <c r="I9" s="2" t="s">
        <v>292</v>
      </c>
      <c r="J9" s="5">
        <v>26</v>
      </c>
      <c r="K9" s="5" t="s">
        <v>30</v>
      </c>
      <c r="L9" s="5" t="s">
        <v>65</v>
      </c>
      <c r="M9">
        <v>3</v>
      </c>
      <c r="N9" s="11">
        <f t="shared" si="0"/>
        <v>2.1276595744680851</v>
      </c>
    </row>
    <row r="10" spans="1:14" x14ac:dyDescent="0.3">
      <c r="A10" s="8" t="s">
        <v>325</v>
      </c>
      <c r="B10" s="5" t="s">
        <v>23</v>
      </c>
      <c r="C10" s="5" t="s">
        <v>24</v>
      </c>
      <c r="D10" s="5" t="s">
        <v>279</v>
      </c>
      <c r="E10" s="5" t="s">
        <v>114</v>
      </c>
      <c r="F10" s="5" t="s">
        <v>326</v>
      </c>
      <c r="G10" s="5">
        <v>1109</v>
      </c>
      <c r="H10" s="10" t="s">
        <v>334</v>
      </c>
      <c r="I10" s="2" t="s">
        <v>292</v>
      </c>
      <c r="K10" s="5" t="s">
        <v>30</v>
      </c>
      <c r="L10" s="5" t="s">
        <v>65</v>
      </c>
      <c r="M10">
        <v>14</v>
      </c>
      <c r="N10" s="11">
        <f t="shared" si="0"/>
        <v>9.9290780141843982</v>
      </c>
    </row>
    <row r="11" spans="1:14" x14ac:dyDescent="0.3">
      <c r="A11" s="8" t="s">
        <v>327</v>
      </c>
      <c r="B11" s="5" t="s">
        <v>23</v>
      </c>
      <c r="C11" s="5" t="s">
        <v>24</v>
      </c>
      <c r="D11" s="5" t="s">
        <v>279</v>
      </c>
      <c r="H11" s="10" t="s">
        <v>335</v>
      </c>
      <c r="K11" s="5" t="s">
        <v>30</v>
      </c>
      <c r="L11" s="5" t="s">
        <v>65</v>
      </c>
      <c r="M11">
        <v>8</v>
      </c>
      <c r="N11" s="11">
        <f t="shared" si="0"/>
        <v>5.6737588652482271</v>
      </c>
    </row>
    <row r="12" spans="1:14" x14ac:dyDescent="0.3">
      <c r="A12" s="8" t="s">
        <v>336</v>
      </c>
      <c r="B12" s="5" t="s">
        <v>23</v>
      </c>
      <c r="C12" s="5" t="s">
        <v>24</v>
      </c>
      <c r="D12" s="5" t="s">
        <v>279</v>
      </c>
      <c r="E12" s="5" t="s">
        <v>156</v>
      </c>
      <c r="F12" s="5" t="s">
        <v>328</v>
      </c>
      <c r="G12">
        <v>1117</v>
      </c>
      <c r="H12" s="5" t="s">
        <v>263</v>
      </c>
      <c r="I12" t="s">
        <v>54</v>
      </c>
      <c r="J12">
        <v>37</v>
      </c>
      <c r="K12" s="5" t="s">
        <v>124</v>
      </c>
      <c r="L12" t="s">
        <v>64</v>
      </c>
      <c r="M12">
        <v>13</v>
      </c>
      <c r="N12" s="11">
        <f t="shared" si="0"/>
        <v>9.2198581560283674</v>
      </c>
    </row>
    <row r="13" spans="1:14" x14ac:dyDescent="0.3">
      <c r="A13" s="8" t="s">
        <v>317</v>
      </c>
      <c r="B13" s="5" t="s">
        <v>23</v>
      </c>
      <c r="C13" s="5" t="s">
        <v>232</v>
      </c>
      <c r="D13" s="5" t="s">
        <v>231</v>
      </c>
      <c r="E13" s="5" t="s">
        <v>233</v>
      </c>
      <c r="F13" s="5" t="s">
        <v>234</v>
      </c>
      <c r="G13">
        <v>1123</v>
      </c>
      <c r="H13" s="5" t="s">
        <v>40</v>
      </c>
      <c r="I13" t="s">
        <v>44</v>
      </c>
      <c r="J13">
        <v>38</v>
      </c>
      <c r="K13" s="5" t="s">
        <v>45</v>
      </c>
      <c r="L13" t="s">
        <v>75</v>
      </c>
      <c r="M13">
        <v>2</v>
      </c>
      <c r="N13" s="11">
        <f t="shared" si="0"/>
        <v>1.4184397163120568</v>
      </c>
    </row>
    <row r="14" spans="1:14" x14ac:dyDescent="0.3">
      <c r="A14" s="8" t="s">
        <v>329</v>
      </c>
      <c r="B14" s="5" t="s">
        <v>23</v>
      </c>
      <c r="C14" s="5" t="s">
        <v>232</v>
      </c>
      <c r="D14" s="5" t="s">
        <v>231</v>
      </c>
      <c r="E14" s="5" t="s">
        <v>233</v>
      </c>
      <c r="F14" s="5" t="s">
        <v>330</v>
      </c>
      <c r="G14">
        <v>1115</v>
      </c>
      <c r="H14" s="10" t="s">
        <v>337</v>
      </c>
      <c r="I14" s="2" t="s">
        <v>292</v>
      </c>
      <c r="J14">
        <v>16</v>
      </c>
      <c r="K14" s="5" t="s">
        <v>30</v>
      </c>
      <c r="L14" t="s">
        <v>75</v>
      </c>
      <c r="M14">
        <v>5</v>
      </c>
      <c r="N14" s="11">
        <f t="shared" si="0"/>
        <v>3.5460992907801421</v>
      </c>
    </row>
    <row r="15" spans="1:14" x14ac:dyDescent="0.3">
      <c r="A15" s="8" t="s">
        <v>318</v>
      </c>
      <c r="B15" s="5" t="s">
        <v>23</v>
      </c>
      <c r="C15" s="5" t="s">
        <v>232</v>
      </c>
      <c r="D15" s="5" t="s">
        <v>231</v>
      </c>
      <c r="E15" s="5" t="s">
        <v>233</v>
      </c>
      <c r="F15" s="5" t="s">
        <v>330</v>
      </c>
      <c r="H15" s="10" t="s">
        <v>338</v>
      </c>
      <c r="I15" s="2" t="s">
        <v>26</v>
      </c>
      <c r="K15" s="5" t="s">
        <v>30</v>
      </c>
      <c r="L15" t="s">
        <v>75</v>
      </c>
      <c r="M15">
        <v>2</v>
      </c>
      <c r="N15" s="11">
        <f t="shared" si="0"/>
        <v>1.4184397163120568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2DDE-F6F1-4B87-A31B-905E56705488}">
  <dimension ref="A1:N16"/>
  <sheetViews>
    <sheetView workbookViewId="0">
      <selection activeCell="E16" sqref="E16:K16"/>
    </sheetView>
  </sheetViews>
  <sheetFormatPr defaultRowHeight="14" x14ac:dyDescent="0.3"/>
  <cols>
    <col min="1" max="1" width="8.6640625" style="5"/>
    <col min="2" max="4" width="8.6640625" style="5" customWidth="1"/>
    <col min="5" max="16384" width="8.6640625" style="5"/>
  </cols>
  <sheetData>
    <row r="1" spans="1:14" s="2" customFormat="1" x14ac:dyDescent="0.3">
      <c r="A1" s="2" t="s">
        <v>8</v>
      </c>
      <c r="B1" s="2" t="s">
        <v>15</v>
      </c>
      <c r="C1" s="2" t="s">
        <v>16</v>
      </c>
      <c r="D1" s="2" t="s">
        <v>14</v>
      </c>
      <c r="E1" s="2" t="s">
        <v>35</v>
      </c>
      <c r="F1" s="2" t="s">
        <v>17</v>
      </c>
      <c r="G1" s="2" t="s">
        <v>18</v>
      </c>
      <c r="H1" s="2" t="s">
        <v>20</v>
      </c>
      <c r="I1" s="2" t="s">
        <v>19</v>
      </c>
      <c r="J1" s="2" t="s">
        <v>21</v>
      </c>
      <c r="K1" s="2" t="s">
        <v>22</v>
      </c>
      <c r="L1" s="2" t="s">
        <v>62</v>
      </c>
      <c r="M1" s="2" t="s">
        <v>78</v>
      </c>
      <c r="N1" s="3" t="s">
        <v>63</v>
      </c>
    </row>
    <row r="2" spans="1:14" x14ac:dyDescent="0.3">
      <c r="A2" s="8" t="s">
        <v>339</v>
      </c>
      <c r="B2" s="5" t="s">
        <v>23</v>
      </c>
      <c r="C2" s="5" t="s">
        <v>341</v>
      </c>
      <c r="D2" s="5" t="s">
        <v>353</v>
      </c>
      <c r="F2" s="5" t="s">
        <v>354</v>
      </c>
      <c r="G2" s="5">
        <v>1215</v>
      </c>
      <c r="H2" s="5" t="s">
        <v>40</v>
      </c>
      <c r="I2" s="5" t="s">
        <v>57</v>
      </c>
      <c r="J2" s="5">
        <v>56</v>
      </c>
      <c r="K2" s="5" t="s">
        <v>45</v>
      </c>
      <c r="L2" s="5" t="s">
        <v>64</v>
      </c>
      <c r="M2" s="5">
        <v>6</v>
      </c>
      <c r="N2" s="11">
        <f>M2/79*100</f>
        <v>7.59493670886076</v>
      </c>
    </row>
    <row r="3" spans="1:14" x14ac:dyDescent="0.3">
      <c r="A3" s="8" t="s">
        <v>340</v>
      </c>
      <c r="B3" s="5" t="s">
        <v>23</v>
      </c>
      <c r="C3" s="5" t="s">
        <v>24</v>
      </c>
      <c r="D3" s="5" t="s">
        <v>353</v>
      </c>
      <c r="E3" s="5" t="s">
        <v>37</v>
      </c>
      <c r="F3" s="5" t="s">
        <v>355</v>
      </c>
      <c r="G3" s="5">
        <v>1212</v>
      </c>
      <c r="H3" s="5" t="s">
        <v>356</v>
      </c>
      <c r="I3" s="5" t="s">
        <v>117</v>
      </c>
      <c r="J3" s="5">
        <v>49</v>
      </c>
      <c r="K3" s="5" t="s">
        <v>268</v>
      </c>
      <c r="L3" s="5" t="s">
        <v>64</v>
      </c>
      <c r="M3" s="5">
        <v>8</v>
      </c>
      <c r="N3" s="11">
        <f t="shared" ref="N3:N16" si="0">M3/79*100</f>
        <v>10.126582278481013</v>
      </c>
    </row>
    <row r="4" spans="1:14" x14ac:dyDescent="0.3">
      <c r="A4" s="8" t="s">
        <v>357</v>
      </c>
      <c r="B4" s="5" t="s">
        <v>23</v>
      </c>
      <c r="C4" s="5" t="s">
        <v>341</v>
      </c>
      <c r="D4" s="5" t="s">
        <v>353</v>
      </c>
      <c r="E4" s="5" t="s">
        <v>358</v>
      </c>
      <c r="F4" s="5" t="s">
        <v>359</v>
      </c>
      <c r="G4" s="5">
        <v>1234</v>
      </c>
      <c r="H4" s="8" t="s">
        <v>342</v>
      </c>
      <c r="I4" s="5" t="s">
        <v>121</v>
      </c>
      <c r="J4" s="5">
        <v>37</v>
      </c>
      <c r="K4" s="5" t="s">
        <v>30</v>
      </c>
      <c r="L4" s="5" t="s">
        <v>64</v>
      </c>
      <c r="M4" s="5">
        <v>4</v>
      </c>
      <c r="N4" s="11">
        <f t="shared" si="0"/>
        <v>5.0632911392405067</v>
      </c>
    </row>
    <row r="5" spans="1:14" x14ac:dyDescent="0.3">
      <c r="A5" s="8" t="s">
        <v>352</v>
      </c>
      <c r="B5" s="5" t="s">
        <v>23</v>
      </c>
      <c r="C5" s="5" t="s">
        <v>362</v>
      </c>
      <c r="D5" s="5" t="s">
        <v>353</v>
      </c>
      <c r="E5" s="5" t="s">
        <v>360</v>
      </c>
      <c r="F5" s="5" t="s">
        <v>361</v>
      </c>
      <c r="G5" s="5">
        <v>1227</v>
      </c>
      <c r="H5" s="5" t="s">
        <v>363</v>
      </c>
      <c r="I5" s="5" t="s">
        <v>26</v>
      </c>
      <c r="J5" s="5">
        <v>37</v>
      </c>
      <c r="K5" s="5" t="s">
        <v>30</v>
      </c>
      <c r="L5" s="5" t="s">
        <v>64</v>
      </c>
      <c r="M5" s="5">
        <v>3</v>
      </c>
      <c r="N5" s="11">
        <f t="shared" si="0"/>
        <v>3.79746835443038</v>
      </c>
    </row>
    <row r="6" spans="1:14" x14ac:dyDescent="0.3">
      <c r="A6" s="8" t="s">
        <v>364</v>
      </c>
      <c r="B6" s="5" t="s">
        <v>23</v>
      </c>
      <c r="C6" s="5" t="s">
        <v>24</v>
      </c>
      <c r="D6" s="5" t="s">
        <v>279</v>
      </c>
      <c r="E6" s="5" t="s">
        <v>156</v>
      </c>
      <c r="F6" s="5" t="s">
        <v>157</v>
      </c>
      <c r="G6" s="5">
        <v>1240</v>
      </c>
      <c r="H6" s="8" t="s">
        <v>40</v>
      </c>
      <c r="I6" s="5" t="s">
        <v>44</v>
      </c>
      <c r="J6" s="5">
        <v>24</v>
      </c>
      <c r="K6" s="5" t="s">
        <v>45</v>
      </c>
      <c r="L6" s="5" t="s">
        <v>65</v>
      </c>
      <c r="M6" s="5">
        <v>4</v>
      </c>
      <c r="N6" s="11">
        <f t="shared" si="0"/>
        <v>5.0632911392405067</v>
      </c>
    </row>
    <row r="7" spans="1:14" x14ac:dyDescent="0.3">
      <c r="A7" s="8" t="s">
        <v>345</v>
      </c>
      <c r="B7" s="5" t="s">
        <v>23</v>
      </c>
      <c r="C7" s="5" t="s">
        <v>24</v>
      </c>
      <c r="D7" s="5" t="s">
        <v>279</v>
      </c>
      <c r="E7" s="5" t="s">
        <v>214</v>
      </c>
      <c r="F7" s="5" t="s">
        <v>365</v>
      </c>
      <c r="H7" s="2" t="s">
        <v>366</v>
      </c>
      <c r="I7" s="5" t="s">
        <v>26</v>
      </c>
      <c r="K7" s="5" t="s">
        <v>30</v>
      </c>
      <c r="L7" s="5" t="s">
        <v>66</v>
      </c>
      <c r="M7" s="5">
        <v>6</v>
      </c>
      <c r="N7" s="11">
        <f t="shared" si="0"/>
        <v>7.59493670886076</v>
      </c>
    </row>
    <row r="8" spans="1:14" x14ac:dyDescent="0.3">
      <c r="A8" s="8" t="s">
        <v>346</v>
      </c>
      <c r="B8" s="5" t="s">
        <v>23</v>
      </c>
      <c r="C8" s="5" t="s">
        <v>24</v>
      </c>
      <c r="D8" s="5" t="s">
        <v>279</v>
      </c>
      <c r="E8" s="5" t="s">
        <v>214</v>
      </c>
      <c r="F8" s="5" t="s">
        <v>365</v>
      </c>
      <c r="H8" s="2" t="s">
        <v>367</v>
      </c>
      <c r="I8" s="5" t="s">
        <v>26</v>
      </c>
      <c r="K8" s="5" t="s">
        <v>30</v>
      </c>
      <c r="L8" s="5" t="s">
        <v>75</v>
      </c>
      <c r="M8" s="5">
        <v>7</v>
      </c>
      <c r="N8" s="11">
        <f t="shared" si="0"/>
        <v>8.8607594936708853</v>
      </c>
    </row>
    <row r="9" spans="1:14" x14ac:dyDescent="0.3">
      <c r="A9" s="8" t="s">
        <v>343</v>
      </c>
      <c r="B9" s="5" t="s">
        <v>23</v>
      </c>
      <c r="C9" s="5" t="s">
        <v>24</v>
      </c>
      <c r="D9" s="5" t="s">
        <v>279</v>
      </c>
      <c r="E9" s="5" t="s">
        <v>36</v>
      </c>
      <c r="F9" s="5" t="s">
        <v>118</v>
      </c>
      <c r="H9" s="2" t="s">
        <v>344</v>
      </c>
      <c r="I9" s="5" t="s">
        <v>292</v>
      </c>
      <c r="K9" s="5" t="s">
        <v>30</v>
      </c>
      <c r="L9" s="5" t="s">
        <v>75</v>
      </c>
      <c r="M9" s="5">
        <v>1</v>
      </c>
      <c r="N9" s="11">
        <f t="shared" si="0"/>
        <v>1.2658227848101267</v>
      </c>
    </row>
    <row r="10" spans="1:14" x14ac:dyDescent="0.3">
      <c r="A10" s="8" t="s">
        <v>347</v>
      </c>
      <c r="B10" s="5" t="s">
        <v>23</v>
      </c>
      <c r="C10" s="5" t="s">
        <v>24</v>
      </c>
      <c r="D10" s="5" t="s">
        <v>279</v>
      </c>
      <c r="E10" s="5" t="s">
        <v>214</v>
      </c>
      <c r="F10" s="5" t="s">
        <v>215</v>
      </c>
      <c r="G10" s="5">
        <v>1197</v>
      </c>
      <c r="H10" s="2" t="s">
        <v>370</v>
      </c>
      <c r="I10" s="5" t="s">
        <v>292</v>
      </c>
      <c r="J10" s="5">
        <v>37</v>
      </c>
      <c r="K10" s="5" t="s">
        <v>268</v>
      </c>
      <c r="L10" s="5" t="s">
        <v>207</v>
      </c>
      <c r="M10" s="5">
        <v>2</v>
      </c>
      <c r="N10" s="11">
        <f t="shared" si="0"/>
        <v>2.5316455696202533</v>
      </c>
    </row>
    <row r="11" spans="1:14" x14ac:dyDescent="0.3">
      <c r="A11" s="8" t="s">
        <v>348</v>
      </c>
      <c r="B11" s="5" t="s">
        <v>23</v>
      </c>
      <c r="C11" s="5" t="s">
        <v>24</v>
      </c>
      <c r="D11" s="5" t="s">
        <v>279</v>
      </c>
      <c r="E11" s="5" t="s">
        <v>204</v>
      </c>
      <c r="F11" s="5" t="s">
        <v>368</v>
      </c>
      <c r="G11" s="5">
        <v>1219</v>
      </c>
      <c r="H11" s="2" t="s">
        <v>369</v>
      </c>
      <c r="I11" s="5" t="s">
        <v>54</v>
      </c>
      <c r="J11" s="5">
        <v>22</v>
      </c>
      <c r="K11" s="5" t="s">
        <v>30</v>
      </c>
      <c r="L11" s="5" t="s">
        <v>75</v>
      </c>
      <c r="M11" s="5">
        <v>4</v>
      </c>
      <c r="N11" s="11">
        <f t="shared" si="0"/>
        <v>5.0632911392405067</v>
      </c>
    </row>
    <row r="12" spans="1:14" x14ac:dyDescent="0.3">
      <c r="A12" s="8" t="s">
        <v>371</v>
      </c>
      <c r="B12" s="5" t="s">
        <v>23</v>
      </c>
      <c r="C12" s="5" t="s">
        <v>24</v>
      </c>
      <c r="D12" s="5" t="s">
        <v>279</v>
      </c>
      <c r="E12" s="5" t="s">
        <v>154</v>
      </c>
      <c r="F12" s="5" t="s">
        <v>372</v>
      </c>
      <c r="H12" s="2" t="s">
        <v>373</v>
      </c>
      <c r="K12" s="5" t="s">
        <v>30</v>
      </c>
      <c r="L12" s="5" t="s">
        <v>66</v>
      </c>
      <c r="M12" s="5">
        <v>8</v>
      </c>
      <c r="N12" s="11">
        <f t="shared" si="0"/>
        <v>10.126582278481013</v>
      </c>
    </row>
    <row r="13" spans="1:14" x14ac:dyDescent="0.3">
      <c r="A13" s="8" t="s">
        <v>349</v>
      </c>
      <c r="B13" s="5" t="s">
        <v>23</v>
      </c>
      <c r="C13" s="5" t="s">
        <v>24</v>
      </c>
      <c r="D13" s="5" t="s">
        <v>279</v>
      </c>
      <c r="E13" s="5" t="s">
        <v>156</v>
      </c>
      <c r="F13" s="5" t="s">
        <v>374</v>
      </c>
      <c r="G13" s="5">
        <v>1213</v>
      </c>
      <c r="H13" s="2" t="s">
        <v>55</v>
      </c>
      <c r="I13" s="5" t="s">
        <v>54</v>
      </c>
      <c r="J13" s="5">
        <v>25</v>
      </c>
      <c r="K13" s="5" t="s">
        <v>30</v>
      </c>
      <c r="L13" s="5" t="s">
        <v>66</v>
      </c>
      <c r="M13" s="5">
        <v>10</v>
      </c>
      <c r="N13" s="11">
        <f t="shared" si="0"/>
        <v>12.658227848101266</v>
      </c>
    </row>
    <row r="14" spans="1:14" x14ac:dyDescent="0.3">
      <c r="A14" s="8" t="s">
        <v>350</v>
      </c>
      <c r="B14" s="5" t="s">
        <v>23</v>
      </c>
      <c r="C14" s="5" t="s">
        <v>24</v>
      </c>
      <c r="D14" s="5" t="s">
        <v>279</v>
      </c>
      <c r="H14" s="2" t="s">
        <v>375</v>
      </c>
      <c r="I14" s="5" t="s">
        <v>292</v>
      </c>
      <c r="K14" s="5" t="s">
        <v>30</v>
      </c>
      <c r="L14" s="5" t="s">
        <v>75</v>
      </c>
      <c r="M14" s="5">
        <v>5</v>
      </c>
      <c r="N14" s="11">
        <f t="shared" si="0"/>
        <v>6.3291139240506329</v>
      </c>
    </row>
    <row r="15" spans="1:14" x14ac:dyDescent="0.3">
      <c r="A15" s="8" t="s">
        <v>376</v>
      </c>
      <c r="B15" s="5" t="s">
        <v>23</v>
      </c>
      <c r="C15" s="5" t="s">
        <v>24</v>
      </c>
      <c r="D15" s="5" t="s">
        <v>279</v>
      </c>
      <c r="H15" s="2" t="s">
        <v>375</v>
      </c>
      <c r="I15" s="5" t="s">
        <v>292</v>
      </c>
      <c r="K15" s="5" t="s">
        <v>30</v>
      </c>
      <c r="L15" s="5" t="s">
        <v>75</v>
      </c>
      <c r="M15" s="5">
        <v>10</v>
      </c>
      <c r="N15" s="11">
        <f t="shared" si="0"/>
        <v>12.658227848101266</v>
      </c>
    </row>
    <row r="16" spans="1:14" x14ac:dyDescent="0.3">
      <c r="A16" s="8" t="s">
        <v>351</v>
      </c>
      <c r="B16" s="5" t="s">
        <v>23</v>
      </c>
      <c r="C16" s="5" t="s">
        <v>24</v>
      </c>
      <c r="D16" s="5" t="s">
        <v>353</v>
      </c>
      <c r="E16" s="5" t="s">
        <v>36</v>
      </c>
      <c r="F16" s="5" t="s">
        <v>171</v>
      </c>
      <c r="G16" s="5">
        <v>1238</v>
      </c>
      <c r="H16" s="5" t="s">
        <v>377</v>
      </c>
      <c r="I16" s="5" t="s">
        <v>26</v>
      </c>
      <c r="J16" s="5">
        <v>24</v>
      </c>
      <c r="K16" s="5" t="s">
        <v>30</v>
      </c>
      <c r="L16" s="5" t="s">
        <v>75</v>
      </c>
      <c r="M16" s="5">
        <v>1</v>
      </c>
      <c r="N16" s="11">
        <f t="shared" si="0"/>
        <v>1.2658227848101267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陈桥兵变</vt:lpstr>
      <vt:lpstr>雍熙北伐</vt:lpstr>
      <vt:lpstr>庆历新政</vt:lpstr>
      <vt:lpstr>王安石变法</vt:lpstr>
      <vt:lpstr>靖康之变</vt:lpstr>
      <vt:lpstr>建炎南渡</vt:lpstr>
      <vt:lpstr>绍兴和议</vt:lpstr>
      <vt:lpstr>隆兴北伐</vt:lpstr>
      <vt:lpstr>襄樊之战</vt:lpstr>
      <vt:lpstr>崖山海战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吉奥</dc:creator>
  <cp:lastModifiedBy>吉奥</cp:lastModifiedBy>
  <dcterms:created xsi:type="dcterms:W3CDTF">2021-05-31T14:45:36Z</dcterms:created>
  <dcterms:modified xsi:type="dcterms:W3CDTF">2021-06-07T14:49:02Z</dcterms:modified>
</cp:coreProperties>
</file>