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ël\Dropbox\Opleidingen\Elektrotechniek (voltijd)\Jaar 2014-2015\Compleet overzicht\PROENT - Project energietechniek\dachoppah\15v_groep\"/>
    </mc:Choice>
  </mc:AlternateContent>
  <bookViews>
    <workbookView xWindow="0" yWindow="0" windowWidth="20520" windowHeight="6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H9" i="1"/>
  <c r="H8" i="1"/>
  <c r="H7" i="1"/>
  <c r="H6" i="1"/>
  <c r="H5" i="1"/>
  <c r="H4" i="1"/>
  <c r="G9" i="1"/>
  <c r="G8" i="1"/>
  <c r="G7" i="1"/>
  <c r="G6" i="1"/>
  <c r="F9" i="1"/>
  <c r="F8" i="1"/>
  <c r="F7" i="1"/>
  <c r="F6" i="1"/>
  <c r="G5" i="1"/>
  <c r="F5" i="1"/>
  <c r="F4" i="1"/>
  <c r="F3" i="1"/>
  <c r="G4" i="1"/>
  <c r="G3" i="1"/>
  <c r="B5" i="1" l="1"/>
  <c r="C4" i="1"/>
  <c r="B4" i="1"/>
  <c r="H3" i="1" s="1"/>
  <c r="B3" i="1" s="1"/>
</calcChain>
</file>

<file path=xl/sharedStrings.xml><?xml version="1.0" encoding="utf-8"?>
<sst xmlns="http://schemas.openxmlformats.org/spreadsheetml/2006/main" count="20" uniqueCount="19">
  <si>
    <t>Al</t>
  </si>
  <si>
    <t>Amin</t>
  </si>
  <si>
    <t>L</t>
  </si>
  <si>
    <t>B</t>
  </si>
  <si>
    <t>I</t>
  </si>
  <si>
    <t>Kern</t>
  </si>
  <si>
    <t>ETD29</t>
  </si>
  <si>
    <t>Lp</t>
  </si>
  <si>
    <t>Ls</t>
  </si>
  <si>
    <t xml:space="preserve">B(Lp) </t>
  </si>
  <si>
    <t>B(Ls)</t>
  </si>
  <si>
    <t>2, 4</t>
  </si>
  <si>
    <t>ETD29/16/10</t>
  </si>
  <si>
    <t>ETD34/17/11</t>
  </si>
  <si>
    <t>ETD39/20/13</t>
  </si>
  <si>
    <t>ETD44/22/15</t>
  </si>
  <si>
    <t>ETD49/25/16</t>
  </si>
  <si>
    <t>ETD54/28/19</t>
  </si>
  <si>
    <t>ETD59/31/22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</si>
</sst>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H11" sqref="H11"/>
    </sheetView>
  </sheetViews>
  <sheetFormatPr defaultRowHeight="15" x14ac:dyDescent="0.25"/>
  <cols>
    <col min="2" max="2" width="11.85546875" customWidth="1"/>
    <col min="5" max="6" width="12" bestFit="1" customWidth="1"/>
    <col min="7" max="7" width="10" bestFit="1" customWidth="1"/>
    <col min="9" max="9" width="10.5703125" bestFit="1" customWidth="1"/>
  </cols>
  <sheetData>
    <row r="1" spans="1:9" x14ac:dyDescent="0.25">
      <c r="A1" t="s">
        <v>5</v>
      </c>
      <c r="B1" t="s">
        <v>7</v>
      </c>
      <c r="C1" t="s">
        <v>8</v>
      </c>
    </row>
    <row r="2" spans="1:9" x14ac:dyDescent="0.25">
      <c r="A2" t="s">
        <v>6</v>
      </c>
      <c r="E2" t="s">
        <v>5</v>
      </c>
      <c r="F2" t="s">
        <v>0</v>
      </c>
      <c r="G2" t="s">
        <v>1</v>
      </c>
      <c r="H2" t="s">
        <v>9</v>
      </c>
      <c r="I2" t="s">
        <v>10</v>
      </c>
    </row>
    <row r="3" spans="1:9" x14ac:dyDescent="0.25">
      <c r="A3" t="s">
        <v>3</v>
      </c>
      <c r="B3" t="e">
        <f>H3=((A4*A5)/((SQRT(A4/A6))*A7))</f>
        <v>#VALUE!</v>
      </c>
      <c r="E3" t="s">
        <v>12</v>
      </c>
      <c r="F3">
        <f>621*10^-9</f>
        <v>6.2100000000000007E-7</v>
      </c>
      <c r="G3">
        <f>71*10^-6</f>
        <v>7.0999999999999991E-5</v>
      </c>
      <c r="H3">
        <f>((B4*B5)/((SQRT(B4/F3)*G3)))</f>
        <v>0.29451702576688865</v>
      </c>
      <c r="I3">
        <f>((B4*B5)/((SQRT(B4/G3)*H3)))</f>
        <v>7.5917469384918117E-4</v>
      </c>
    </row>
    <row r="4" spans="1:9" x14ac:dyDescent="0.25">
      <c r="A4" t="s">
        <v>2</v>
      </c>
      <c r="B4">
        <f>3.1875*10^-3</f>
        <v>3.1875000000000002E-3</v>
      </c>
      <c r="C4">
        <f>102.23*10^-6</f>
        <v>1.0223E-4</v>
      </c>
      <c r="E4" t="s">
        <v>13</v>
      </c>
      <c r="F4">
        <f>790*10^-9</f>
        <v>7.9000000000000006E-7</v>
      </c>
      <c r="G4">
        <f>91.6*10^-6</f>
        <v>9.159999999999999E-5</v>
      </c>
      <c r="H4">
        <f>((B4*B5)/((SQRT(B4/F4)*G4)))</f>
        <v>0.25747853334979665</v>
      </c>
      <c r="I4">
        <f>((B4*B5)/((SQRT(B4/G4)*H4)))</f>
        <v>9.863468565971035E-4</v>
      </c>
    </row>
    <row r="5" spans="1:9" x14ac:dyDescent="0.25">
      <c r="A5" t="s">
        <v>4</v>
      </c>
      <c r="B5">
        <f>0.47</f>
        <v>0.47</v>
      </c>
      <c r="C5" t="s">
        <v>11</v>
      </c>
      <c r="E5" t="s">
        <v>14</v>
      </c>
      <c r="F5">
        <f>1062*10^-9</f>
        <v>1.0620000000000002E-6</v>
      </c>
      <c r="G5">
        <f>123*10^-6</f>
        <v>1.2299999999999998E-4</v>
      </c>
      <c r="H5">
        <f>((B4*B4)/((SQRT(B4/F5)*G5)))</f>
        <v>1.5077607622167582E-3</v>
      </c>
      <c r="I5">
        <f>((B4*B4)/((SQRT(B4/G5)*H5)))</f>
        <v>1.3237177998196297E-3</v>
      </c>
    </row>
    <row r="6" spans="1:9" x14ac:dyDescent="0.25">
      <c r="E6" t="s">
        <v>15</v>
      </c>
      <c r="F6">
        <f>862*10^-9</f>
        <v>8.6200000000000007E-7</v>
      </c>
      <c r="G6">
        <f>172*10^-6</f>
        <v>1.7199999999999998E-4</v>
      </c>
      <c r="H6">
        <f>((B4*B5)/((SQRT(B4/F6)*G6)))</f>
        <v>0.14323466631934409</v>
      </c>
      <c r="I6">
        <f>((B4*B5)/((SQRT(B4/G6)*H6)))</f>
        <v>2.4296238239188512E-3</v>
      </c>
    </row>
    <row r="7" spans="1:9" x14ac:dyDescent="0.25">
      <c r="E7" t="s">
        <v>16</v>
      </c>
      <c r="F7">
        <f>1035*10^-9</f>
        <v>1.035E-6</v>
      </c>
      <c r="G7">
        <f>209*10^-6</f>
        <v>2.0899999999999998E-4</v>
      </c>
      <c r="H7">
        <f>((B4*B5)/((SQRT(B4/F7)*G7)))</f>
        <v>0.12916559338731853</v>
      </c>
      <c r="I7">
        <f>((B4*B5)/((SQRT(B4/G7)*H7)))</f>
        <v>2.9699507957992493E-3</v>
      </c>
    </row>
    <row r="8" spans="1:9" x14ac:dyDescent="0.25">
      <c r="E8" t="s">
        <v>17</v>
      </c>
      <c r="F8">
        <f>1377*10^-9</f>
        <v>1.3770000000000001E-6</v>
      </c>
      <c r="G8">
        <f>280*10^-6</f>
        <v>2.7999999999999998E-4</v>
      </c>
      <c r="H8">
        <f>((B4*B5)/((SQRT(B4/F8)*G8)))</f>
        <v>0.11120694068953391</v>
      </c>
      <c r="I8">
        <f>((B4*B5)/((SQRT(B4/G8)*H8)))</f>
        <v>3.9927312315006531E-3</v>
      </c>
    </row>
    <row r="9" spans="1:9" x14ac:dyDescent="0.25">
      <c r="E9" t="s">
        <v>18</v>
      </c>
      <c r="F9">
        <f>1588*10^-9</f>
        <v>1.5880000000000001E-6</v>
      </c>
      <c r="G9">
        <f>368*10^-6</f>
        <v>3.68E-4</v>
      </c>
      <c r="H9">
        <f>((B4*B5)/((SQRT(B5/F9)*G9)))</f>
        <v>7.483013914449283E-3</v>
      </c>
      <c r="I9">
        <f>((B4*B5)/((SQRT(B5/G9)*H9)))</f>
        <v>5.6020435278260226E-3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Martoredjo</dc:creator>
  <cp:lastModifiedBy>Daniël Martoredjo</cp:lastModifiedBy>
  <cp:lastPrinted>2015-01-08T15:52:37Z</cp:lastPrinted>
  <dcterms:created xsi:type="dcterms:W3CDTF">2015-01-08T15:30:58Z</dcterms:created>
  <dcterms:modified xsi:type="dcterms:W3CDTF">2015-01-08T22:17:45Z</dcterms:modified>
</cp:coreProperties>
</file>