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DDBEBD8E-81DC-4905-92CA-AA74A4DA745D}" xr6:coauthVersionLast="45" xr6:coauthVersionMax="45" xr10:uidLastSave="{00000000-0000-0000-0000-000000000000}"/>
  <bookViews>
    <workbookView xWindow="26175" yWindow="2880" windowWidth="21600" windowHeight="15435" xr2:uid="{3CD32A36-874F-4E10-86F5-54D371F3F17A}"/>
  </bookViews>
  <sheets>
    <sheet name="F-14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H30" i="1"/>
  <c r="G30" i="1"/>
  <c r="H28" i="1"/>
  <c r="G28" i="1"/>
  <c r="H27" i="1"/>
  <c r="G27" i="1"/>
  <c r="H26" i="1"/>
  <c r="G26" i="1"/>
  <c r="H24" i="1"/>
  <c r="G24" i="1"/>
  <c r="H23" i="1"/>
  <c r="G23" i="1"/>
  <c r="H22" i="1"/>
  <c r="G22" i="1"/>
  <c r="H21" i="1"/>
  <c r="G21" i="1"/>
  <c r="H19" i="1"/>
  <c r="G19" i="1"/>
  <c r="H18" i="1"/>
  <c r="G18" i="1"/>
  <c r="H17" i="1"/>
  <c r="G17" i="1"/>
  <c r="H16" i="1"/>
  <c r="G16" i="1"/>
  <c r="H15" i="1"/>
  <c r="G15" i="1"/>
  <c r="H14" i="1"/>
  <c r="G14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H33" i="1" s="1"/>
  <c r="G5" i="1"/>
  <c r="G33" i="1" s="1"/>
</calcChain>
</file>

<file path=xl/sharedStrings.xml><?xml version="1.0" encoding="utf-8"?>
<sst xmlns="http://schemas.openxmlformats.org/spreadsheetml/2006/main" count="44" uniqueCount="37">
  <si>
    <t>Air to Air Weapons</t>
  </si>
  <si>
    <t xml:space="preserve">Cost </t>
  </si>
  <si>
    <t xml:space="preserve">Weight (kg) </t>
  </si>
  <si>
    <t xml:space="preserve">Number of Weapons </t>
  </si>
  <si>
    <t>Cost Total</t>
  </si>
  <si>
    <t xml:space="preserve">Weight Total (kg) </t>
  </si>
  <si>
    <t>AIM-54A-Mk47</t>
  </si>
  <si>
    <t>AIM-54A-Mk60</t>
  </si>
  <si>
    <t>AIM-54C-Mk47</t>
  </si>
  <si>
    <t>AIM-7F</t>
  </si>
  <si>
    <t>AIM-7M</t>
  </si>
  <si>
    <t>AIM-7MH</t>
  </si>
  <si>
    <t>AIM-9L</t>
  </si>
  <si>
    <t>AIM-9M</t>
  </si>
  <si>
    <t>Air to Ground Weapons</t>
  </si>
  <si>
    <t>Cost</t>
  </si>
  <si>
    <t>Weight (kg)</t>
  </si>
  <si>
    <t>Number of Weapons</t>
  </si>
  <si>
    <t>Mk-81</t>
  </si>
  <si>
    <t>Mk-82</t>
  </si>
  <si>
    <t>Mk-82 AIR</t>
  </si>
  <si>
    <t>Mk-82 AIR w/ ballute</t>
  </si>
  <si>
    <t>Mk-83</t>
  </si>
  <si>
    <t>Mk-84</t>
  </si>
  <si>
    <t>GBU-12</t>
  </si>
  <si>
    <t>GBU-16</t>
  </si>
  <si>
    <t>GBU-10</t>
  </si>
  <si>
    <t>GBU-24</t>
  </si>
  <si>
    <t>MK-20</t>
  </si>
  <si>
    <t>Zuni Mk71</t>
  </si>
  <si>
    <t>ADM-141A</t>
  </si>
  <si>
    <t>Miscellaneous</t>
  </si>
  <si>
    <t>LANTIRN pod</t>
  </si>
  <si>
    <t>Fuel Drop Tanks</t>
  </si>
  <si>
    <t>TOTAL</t>
  </si>
  <si>
    <t>Max Cost Allowed: $100,000,000</t>
  </si>
  <si>
    <t>Max Weight Allowed: 120,000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</si>
</sst>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2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190899</xdr:colOff>
      <xdr:row>2</xdr:row>
      <xdr:rowOff>57149</xdr:rowOff>
    </xdr:from>
    <xdr:to>
      <xdr:col>16</xdr:col>
      <xdr:colOff>161924</xdr:colOff>
      <xdr:row>32</xdr:row>
      <xdr:rowOff>114740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C20C8-62EE-4188-812B-24CB9506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824" y="438149"/>
          <a:ext cx="4847825" cy="578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EAF2-CF4C-408C-B3A8-6B582A11DCF7}">
  <dimension ref="A1:V46"/>
  <sheetViews>
    <sheetView tabSelected="1" workbookViewId="0">
      <selection activeCell="K49" sqref="K49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13.28515625" customWidth="1"/>
    <col min="8" max="8" width="16.7109375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5" t="s">
        <v>6</v>
      </c>
      <c r="D5" s="6">
        <v>470000</v>
      </c>
      <c r="E5" s="7">
        <v>447</v>
      </c>
      <c r="F5" s="7"/>
      <c r="G5" s="8">
        <f t="shared" ref="G5:G12" si="0">D5*F5</f>
        <v>0</v>
      </c>
      <c r="H5" s="9">
        <f t="shared" ref="H5:H12" si="1">F5*E5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5" t="s">
        <v>7</v>
      </c>
      <c r="D6" s="6">
        <v>500000</v>
      </c>
      <c r="E6" s="7">
        <v>471</v>
      </c>
      <c r="F6" s="7"/>
      <c r="G6" s="8">
        <f t="shared" si="0"/>
        <v>0</v>
      </c>
      <c r="H6" s="9">
        <f t="shared" si="1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5" t="s">
        <v>8</v>
      </c>
      <c r="D7" s="6">
        <v>600000</v>
      </c>
      <c r="E7" s="7">
        <v>465</v>
      </c>
      <c r="F7" s="7"/>
      <c r="G7" s="8">
        <f t="shared" si="0"/>
        <v>0</v>
      </c>
      <c r="H7" s="9">
        <f t="shared" si="1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5" t="s">
        <v>9</v>
      </c>
      <c r="D8" s="6">
        <v>100000</v>
      </c>
      <c r="E8" s="7">
        <v>230</v>
      </c>
      <c r="F8" s="7"/>
      <c r="G8" s="8">
        <f t="shared" si="0"/>
        <v>0</v>
      </c>
      <c r="H8" s="9">
        <f t="shared" si="1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5" t="s">
        <v>10</v>
      </c>
      <c r="D9" s="6">
        <v>120000</v>
      </c>
      <c r="E9" s="7">
        <v>230</v>
      </c>
      <c r="F9" s="7"/>
      <c r="G9" s="8">
        <f t="shared" si="0"/>
        <v>0</v>
      </c>
      <c r="H9" s="9">
        <f t="shared" si="1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5" t="s">
        <v>11</v>
      </c>
      <c r="D10" s="6">
        <v>125000</v>
      </c>
      <c r="E10" s="7">
        <v>230</v>
      </c>
      <c r="F10" s="7"/>
      <c r="G10" s="8">
        <f t="shared" si="0"/>
        <v>0</v>
      </c>
      <c r="H10" s="9">
        <f t="shared" si="1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5" t="s">
        <v>12</v>
      </c>
      <c r="D11" s="6">
        <v>190000</v>
      </c>
      <c r="E11" s="7">
        <v>86</v>
      </c>
      <c r="F11" s="7"/>
      <c r="G11" s="8">
        <f t="shared" si="0"/>
        <v>0</v>
      </c>
      <c r="H11" s="9">
        <f t="shared" si="1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5" t="s">
        <v>13</v>
      </c>
      <c r="D12" s="6">
        <v>200000</v>
      </c>
      <c r="E12" s="7">
        <v>86</v>
      </c>
      <c r="F12" s="7"/>
      <c r="G12" s="8">
        <f t="shared" si="0"/>
        <v>0</v>
      </c>
      <c r="H12" s="9">
        <f t="shared" si="1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2" t="s">
        <v>14</v>
      </c>
      <c r="D13" s="3" t="s">
        <v>15</v>
      </c>
      <c r="E13" s="3" t="s">
        <v>16</v>
      </c>
      <c r="F13" s="3" t="s">
        <v>17</v>
      </c>
      <c r="G13" s="10" t="s">
        <v>15</v>
      </c>
      <c r="H13" s="4" t="s">
        <v>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5" t="s">
        <v>18</v>
      </c>
      <c r="D14" s="6">
        <v>1700</v>
      </c>
      <c r="E14" s="7">
        <v>119</v>
      </c>
      <c r="F14" s="7"/>
      <c r="G14" s="8">
        <f t="shared" ref="G14:G19" si="2">D14*F14</f>
        <v>0</v>
      </c>
      <c r="H14" s="9">
        <f t="shared" ref="H14:H19" si="3">F14*E14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5" t="s">
        <v>19</v>
      </c>
      <c r="D15" s="6">
        <v>2000</v>
      </c>
      <c r="E15" s="7">
        <v>241</v>
      </c>
      <c r="F15" s="7"/>
      <c r="G15" s="8">
        <f t="shared" si="2"/>
        <v>0</v>
      </c>
      <c r="H15" s="9">
        <f t="shared" si="3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5" t="s">
        <v>20</v>
      </c>
      <c r="D16" s="6">
        <v>2300</v>
      </c>
      <c r="E16" s="7">
        <v>258</v>
      </c>
      <c r="F16" s="7"/>
      <c r="G16" s="8">
        <f t="shared" si="2"/>
        <v>0</v>
      </c>
      <c r="H16" s="9">
        <f t="shared" si="3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5" t="s">
        <v>21</v>
      </c>
      <c r="D17" s="6">
        <v>2300</v>
      </c>
      <c r="E17" s="7">
        <v>241</v>
      </c>
      <c r="F17" s="7"/>
      <c r="G17" s="8">
        <f t="shared" si="2"/>
        <v>0</v>
      </c>
      <c r="H17" s="9">
        <f t="shared" si="3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5" t="s">
        <v>22</v>
      </c>
      <c r="D18" s="6">
        <v>2800</v>
      </c>
      <c r="E18" s="7">
        <v>447</v>
      </c>
      <c r="F18" s="7"/>
      <c r="G18" s="8">
        <f t="shared" si="2"/>
        <v>0</v>
      </c>
      <c r="H18" s="9">
        <f t="shared" si="3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5" t="s">
        <v>23</v>
      </c>
      <c r="D19" s="6">
        <v>3100</v>
      </c>
      <c r="E19" s="7">
        <v>925</v>
      </c>
      <c r="F19" s="7"/>
      <c r="G19" s="8">
        <f t="shared" si="2"/>
        <v>0</v>
      </c>
      <c r="H19" s="9">
        <f t="shared" si="3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5"/>
      <c r="D20" s="7"/>
      <c r="E20" s="7"/>
      <c r="F20" s="7"/>
      <c r="G20" s="8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5" t="s">
        <v>24</v>
      </c>
      <c r="D21" s="6">
        <v>21000</v>
      </c>
      <c r="E21" s="7">
        <v>225</v>
      </c>
      <c r="F21" s="7"/>
      <c r="G21" s="8">
        <f>D21*F21</f>
        <v>0</v>
      </c>
      <c r="H21" s="9">
        <f>F21*E21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5" t="s">
        <v>25</v>
      </c>
      <c r="D22" s="6">
        <v>30000</v>
      </c>
      <c r="E22" s="7">
        <v>454</v>
      </c>
      <c r="F22" s="7"/>
      <c r="G22" s="8">
        <f>D22*F22</f>
        <v>0</v>
      </c>
      <c r="H22" s="9">
        <f>F22*E22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5" t="s">
        <v>26</v>
      </c>
      <c r="D23" s="6">
        <v>35000</v>
      </c>
      <c r="E23" s="7">
        <v>900</v>
      </c>
      <c r="F23" s="7"/>
      <c r="G23" s="8">
        <f>D23*F23</f>
        <v>0</v>
      </c>
      <c r="H23" s="9">
        <f>F23*E23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5" t="s">
        <v>27</v>
      </c>
      <c r="D24" s="6">
        <v>38000</v>
      </c>
      <c r="E24" s="7">
        <v>1000</v>
      </c>
      <c r="F24" s="7"/>
      <c r="G24" s="8">
        <f>D24*F24</f>
        <v>0</v>
      </c>
      <c r="H24" s="9">
        <f>F24*E24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5"/>
      <c r="D25" s="7"/>
      <c r="E25" s="7"/>
      <c r="F25" s="7"/>
      <c r="G25" s="8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5" t="s">
        <v>28</v>
      </c>
      <c r="D26" s="6">
        <v>60000</v>
      </c>
      <c r="E26" s="7">
        <v>222</v>
      </c>
      <c r="F26" s="7"/>
      <c r="G26" s="8">
        <f>D26*F26</f>
        <v>0</v>
      </c>
      <c r="H26" s="9">
        <f>F26*E26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5" t="s">
        <v>29</v>
      </c>
      <c r="D27" s="6">
        <v>35000</v>
      </c>
      <c r="E27" s="7">
        <v>200</v>
      </c>
      <c r="F27" s="7"/>
      <c r="G27" s="8">
        <f>D27*F27</f>
        <v>0</v>
      </c>
      <c r="H27" s="9">
        <f>F27*E27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5" t="s">
        <v>30</v>
      </c>
      <c r="D28" s="6">
        <v>100000</v>
      </c>
      <c r="E28" s="7">
        <v>180</v>
      </c>
      <c r="F28" s="7"/>
      <c r="G28" s="8">
        <f>D28*F28</f>
        <v>0</v>
      </c>
      <c r="H28" s="9">
        <f>F28*E28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1" t="s">
        <v>31</v>
      </c>
      <c r="D29" s="3" t="s">
        <v>15</v>
      </c>
      <c r="E29" s="3" t="s">
        <v>16</v>
      </c>
      <c r="F29" s="3" t="s">
        <v>17</v>
      </c>
      <c r="G29" s="10" t="s">
        <v>15</v>
      </c>
      <c r="H29" s="4" t="s">
        <v>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5" t="s">
        <v>32</v>
      </c>
      <c r="D30" s="6">
        <v>1400000</v>
      </c>
      <c r="E30" s="7">
        <v>300</v>
      </c>
      <c r="F30" s="7"/>
      <c r="G30" s="8">
        <f>D30*F30</f>
        <v>0</v>
      </c>
      <c r="H30" s="9">
        <f>F30*E30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2" t="s">
        <v>33</v>
      </c>
      <c r="D31" s="13">
        <v>5000</v>
      </c>
      <c r="E31" s="14">
        <v>125</v>
      </c>
      <c r="F31" s="14"/>
      <c r="G31" s="15">
        <f>D31*F31</f>
        <v>0</v>
      </c>
      <c r="H31" s="16">
        <f>F31*E31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thickBot="1" x14ac:dyDescent="0.3">
      <c r="A32" s="1"/>
      <c r="B32" s="1"/>
      <c r="C32" s="17"/>
      <c r="D32" s="17"/>
      <c r="E32" s="17"/>
      <c r="F32" s="17"/>
      <c r="G32" s="17"/>
      <c r="H32" s="1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 x14ac:dyDescent="0.3">
      <c r="A33" s="1"/>
      <c r="B33" s="1"/>
      <c r="C33" s="17"/>
      <c r="D33" s="17"/>
      <c r="E33" s="17"/>
      <c r="F33" s="18" t="s">
        <v>34</v>
      </c>
      <c r="G33" s="19">
        <f>SUM(G5:G31)</f>
        <v>0</v>
      </c>
      <c r="H33" s="20">
        <f>SUM(H5:H32)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thickBot="1" x14ac:dyDescent="0.3">
      <c r="A34" s="1"/>
      <c r="B34" s="1"/>
      <c r="C34" s="17"/>
      <c r="D34" s="17"/>
      <c r="E34" s="17"/>
      <c r="F34" s="17"/>
      <c r="G34" s="17"/>
      <c r="H34" s="1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21" t="s">
        <v>35</v>
      </c>
      <c r="D35" s="22"/>
      <c r="E35" s="23"/>
      <c r="F35" s="17"/>
      <c r="G35" s="17"/>
      <c r="H35" s="1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thickBot="1" x14ac:dyDescent="0.3">
      <c r="A36" s="1"/>
      <c r="B36" s="1"/>
      <c r="C36" s="24" t="s">
        <v>36</v>
      </c>
      <c r="D36" s="25"/>
      <c r="E36" s="26"/>
      <c r="F36" s="17"/>
      <c r="G36" s="17"/>
      <c r="H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2">
    <mergeCell ref="C35:E35"/>
    <mergeCell ref="C36:E36"/>
  </mergeCells>
  <conditionalFormatting sqref="G33">
    <cfRule type="cellIs" dxfId="3" priority="3" operator="lessThanOrEqual">
      <formula>100000000</formula>
    </cfRule>
    <cfRule type="cellIs" priority="4" operator="lessThanOrEqual">
      <formula>100000000</formula>
    </cfRule>
    <cfRule type="cellIs" dxfId="2" priority="5" operator="greaterThan">
      <formula>100000000</formula>
    </cfRule>
  </conditionalFormatting>
  <conditionalFormatting sqref="H33">
    <cfRule type="cellIs" dxfId="1" priority="1" operator="lessThanOrEqual">
      <formula>120000</formula>
    </cfRule>
    <cfRule type="cellIs" dxfId="0" priority="2" operator="greaterThan">
      <formula>120000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F-14B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2020-06-15T08:00:38Z</dcterms:created>
  <dcterms:modified xsi:type="dcterms:W3CDTF">2020-06-15T08:00:57Z</dcterms:modified>
</cp:coreProperties>
</file>