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8705" windowHeight="8325" activeTab="1"/>
  </bookViews>
  <sheets>
    <sheet name="OpenSAMM1.5" sheetId="3" r:id="rId1"/>
    <sheet name="Mapping" sheetId="5" r:id="rId2"/>
    <sheet name="Not Mapped" sheetId="9" r:id="rId3"/>
    <sheet name="BSIMM8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2" i="5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2" i="9"/>
  <c r="P3" i="5"/>
  <c r="Q3" i="5"/>
  <c r="R3" i="5"/>
  <c r="S3" i="5"/>
  <c r="T3" i="5"/>
  <c r="U3" i="5"/>
  <c r="V3" i="5"/>
  <c r="W3" i="5"/>
  <c r="P4" i="5"/>
  <c r="Q4" i="5"/>
  <c r="R4" i="5"/>
  <c r="S4" i="5"/>
  <c r="T4" i="5"/>
  <c r="U4" i="5"/>
  <c r="V4" i="5"/>
  <c r="W4" i="5"/>
  <c r="P5" i="5"/>
  <c r="Q5" i="5"/>
  <c r="R5" i="5"/>
  <c r="S5" i="5"/>
  <c r="T5" i="5"/>
  <c r="U5" i="5"/>
  <c r="V5" i="5"/>
  <c r="W5" i="5"/>
  <c r="P6" i="5"/>
  <c r="Q6" i="5"/>
  <c r="R6" i="5"/>
  <c r="S6" i="5"/>
  <c r="T6" i="5"/>
  <c r="U6" i="5"/>
  <c r="V6" i="5"/>
  <c r="W6" i="5"/>
  <c r="P7" i="5"/>
  <c r="Q7" i="5"/>
  <c r="R7" i="5"/>
  <c r="S7" i="5"/>
  <c r="T7" i="5"/>
  <c r="U7" i="5"/>
  <c r="V7" i="5"/>
  <c r="W7" i="5"/>
  <c r="P8" i="5"/>
  <c r="Q8" i="5"/>
  <c r="R8" i="5"/>
  <c r="S8" i="5"/>
  <c r="T8" i="5"/>
  <c r="U8" i="5"/>
  <c r="V8" i="5"/>
  <c r="W8" i="5"/>
  <c r="P9" i="5"/>
  <c r="Q9" i="5"/>
  <c r="R9" i="5"/>
  <c r="S9" i="5"/>
  <c r="T9" i="5"/>
  <c r="U9" i="5"/>
  <c r="V9" i="5"/>
  <c r="W9" i="5"/>
  <c r="P10" i="5"/>
  <c r="Q10" i="5"/>
  <c r="R10" i="5"/>
  <c r="S10" i="5"/>
  <c r="T10" i="5"/>
  <c r="U10" i="5"/>
  <c r="V10" i="5"/>
  <c r="W10" i="5"/>
  <c r="P11" i="5"/>
  <c r="Q11" i="5"/>
  <c r="R11" i="5"/>
  <c r="S11" i="5"/>
  <c r="T11" i="5"/>
  <c r="U11" i="5"/>
  <c r="V11" i="5"/>
  <c r="W11" i="5"/>
  <c r="P12" i="5"/>
  <c r="Q12" i="5"/>
  <c r="R12" i="5"/>
  <c r="S12" i="5"/>
  <c r="T12" i="5"/>
  <c r="U12" i="5"/>
  <c r="V12" i="5"/>
  <c r="W12" i="5"/>
  <c r="P13" i="5"/>
  <c r="Q13" i="5"/>
  <c r="R13" i="5"/>
  <c r="S13" i="5"/>
  <c r="T13" i="5"/>
  <c r="U13" i="5"/>
  <c r="V13" i="5"/>
  <c r="W13" i="5"/>
  <c r="P14" i="5"/>
  <c r="Q14" i="5"/>
  <c r="R14" i="5"/>
  <c r="S14" i="5"/>
  <c r="T14" i="5"/>
  <c r="U14" i="5"/>
  <c r="V14" i="5"/>
  <c r="W14" i="5"/>
  <c r="P15" i="5"/>
  <c r="Q15" i="5"/>
  <c r="R15" i="5"/>
  <c r="S15" i="5"/>
  <c r="T15" i="5"/>
  <c r="U15" i="5"/>
  <c r="V15" i="5"/>
  <c r="W15" i="5"/>
  <c r="P16" i="5"/>
  <c r="Q16" i="5"/>
  <c r="R16" i="5"/>
  <c r="S16" i="5"/>
  <c r="T16" i="5"/>
  <c r="U16" i="5"/>
  <c r="V16" i="5"/>
  <c r="W16" i="5"/>
  <c r="P17" i="5"/>
  <c r="Q17" i="5"/>
  <c r="R17" i="5"/>
  <c r="S17" i="5"/>
  <c r="T17" i="5"/>
  <c r="U17" i="5"/>
  <c r="V17" i="5"/>
  <c r="W17" i="5"/>
  <c r="P18" i="5"/>
  <c r="Q18" i="5"/>
  <c r="R18" i="5"/>
  <c r="S18" i="5"/>
  <c r="T18" i="5"/>
  <c r="U18" i="5"/>
  <c r="V18" i="5"/>
  <c r="W18" i="5"/>
  <c r="P19" i="5"/>
  <c r="Q19" i="5"/>
  <c r="R19" i="5"/>
  <c r="S19" i="5"/>
  <c r="T19" i="5"/>
  <c r="U19" i="5"/>
  <c r="V19" i="5"/>
  <c r="W19" i="5"/>
  <c r="P20" i="5"/>
  <c r="Q20" i="5"/>
  <c r="R20" i="5"/>
  <c r="S20" i="5"/>
  <c r="T20" i="5"/>
  <c r="U20" i="5"/>
  <c r="V20" i="5"/>
  <c r="W20" i="5"/>
  <c r="P21" i="5"/>
  <c r="Q21" i="5"/>
  <c r="R21" i="5"/>
  <c r="S21" i="5"/>
  <c r="T21" i="5"/>
  <c r="U21" i="5"/>
  <c r="V21" i="5"/>
  <c r="W21" i="5"/>
  <c r="P22" i="5"/>
  <c r="Q22" i="5"/>
  <c r="R22" i="5"/>
  <c r="S22" i="5"/>
  <c r="T22" i="5"/>
  <c r="U22" i="5"/>
  <c r="V22" i="5"/>
  <c r="W22" i="5"/>
  <c r="P23" i="5"/>
  <c r="Q23" i="5"/>
  <c r="R23" i="5"/>
  <c r="S23" i="5"/>
  <c r="T23" i="5"/>
  <c r="U23" i="5"/>
  <c r="V23" i="5"/>
  <c r="W23" i="5"/>
  <c r="P24" i="5"/>
  <c r="Q24" i="5"/>
  <c r="R24" i="5"/>
  <c r="S24" i="5"/>
  <c r="T24" i="5"/>
  <c r="U24" i="5"/>
  <c r="V24" i="5"/>
  <c r="W24" i="5"/>
  <c r="P25" i="5"/>
  <c r="Q25" i="5"/>
  <c r="R25" i="5"/>
  <c r="S25" i="5"/>
  <c r="T25" i="5"/>
  <c r="U25" i="5"/>
  <c r="V25" i="5"/>
  <c r="W25" i="5"/>
  <c r="P26" i="5"/>
  <c r="Q26" i="5"/>
  <c r="R26" i="5"/>
  <c r="S26" i="5"/>
  <c r="T26" i="5"/>
  <c r="U26" i="5"/>
  <c r="V26" i="5"/>
  <c r="W26" i="5"/>
  <c r="P27" i="5"/>
  <c r="Q27" i="5"/>
  <c r="R27" i="5"/>
  <c r="S27" i="5"/>
  <c r="T27" i="5"/>
  <c r="U27" i="5"/>
  <c r="V27" i="5"/>
  <c r="W27" i="5"/>
  <c r="P28" i="5"/>
  <c r="Q28" i="5"/>
  <c r="R28" i="5"/>
  <c r="S28" i="5"/>
  <c r="T28" i="5"/>
  <c r="U28" i="5"/>
  <c r="V28" i="5"/>
  <c r="W28" i="5"/>
  <c r="P29" i="5"/>
  <c r="Q29" i="5"/>
  <c r="R29" i="5"/>
  <c r="S29" i="5"/>
  <c r="T29" i="5"/>
  <c r="U29" i="5"/>
  <c r="V29" i="5"/>
  <c r="W29" i="5"/>
  <c r="P30" i="5"/>
  <c r="Q30" i="5"/>
  <c r="R30" i="5"/>
  <c r="S30" i="5"/>
  <c r="T30" i="5"/>
  <c r="U30" i="5"/>
  <c r="V30" i="5"/>
  <c r="W30" i="5"/>
  <c r="P31" i="5"/>
  <c r="Q31" i="5"/>
  <c r="R31" i="5"/>
  <c r="S31" i="5"/>
  <c r="T31" i="5"/>
  <c r="U31" i="5"/>
  <c r="V31" i="5"/>
  <c r="W31" i="5"/>
  <c r="P32" i="5"/>
  <c r="Q32" i="5"/>
  <c r="R32" i="5"/>
  <c r="S32" i="5"/>
  <c r="T32" i="5"/>
  <c r="U32" i="5"/>
  <c r="V32" i="5"/>
  <c r="W32" i="5"/>
  <c r="P33" i="5"/>
  <c r="Q33" i="5"/>
  <c r="R33" i="5"/>
  <c r="S33" i="5"/>
  <c r="T33" i="5"/>
  <c r="U33" i="5"/>
  <c r="V33" i="5"/>
  <c r="W33" i="5"/>
  <c r="P34" i="5"/>
  <c r="Q34" i="5"/>
  <c r="R34" i="5"/>
  <c r="S34" i="5"/>
  <c r="T34" i="5"/>
  <c r="U34" i="5"/>
  <c r="V34" i="5"/>
  <c r="W34" i="5"/>
  <c r="P35" i="5"/>
  <c r="Q35" i="5"/>
  <c r="R35" i="5"/>
  <c r="S35" i="5"/>
  <c r="T35" i="5"/>
  <c r="U35" i="5"/>
  <c r="V35" i="5"/>
  <c r="W35" i="5"/>
  <c r="P36" i="5"/>
  <c r="Q36" i="5"/>
  <c r="R36" i="5"/>
  <c r="S36" i="5"/>
  <c r="T36" i="5"/>
  <c r="U36" i="5"/>
  <c r="V36" i="5"/>
  <c r="W36" i="5"/>
  <c r="P37" i="5"/>
  <c r="Q37" i="5"/>
  <c r="R37" i="5"/>
  <c r="S37" i="5"/>
  <c r="T37" i="5"/>
  <c r="U37" i="5"/>
  <c r="V37" i="5"/>
  <c r="W37" i="5"/>
  <c r="P38" i="5"/>
  <c r="Q38" i="5"/>
  <c r="R38" i="5"/>
  <c r="S38" i="5"/>
  <c r="T38" i="5"/>
  <c r="U38" i="5"/>
  <c r="V38" i="5"/>
  <c r="W38" i="5"/>
  <c r="P39" i="5"/>
  <c r="Q39" i="5"/>
  <c r="R39" i="5"/>
  <c r="S39" i="5"/>
  <c r="T39" i="5"/>
  <c r="U39" i="5"/>
  <c r="V39" i="5"/>
  <c r="W39" i="5"/>
  <c r="P40" i="5"/>
  <c r="Q40" i="5"/>
  <c r="R40" i="5"/>
  <c r="S40" i="5"/>
  <c r="T40" i="5"/>
  <c r="U40" i="5"/>
  <c r="V40" i="5"/>
  <c r="W40" i="5"/>
  <c r="P41" i="5"/>
  <c r="Q41" i="5"/>
  <c r="R41" i="5"/>
  <c r="S41" i="5"/>
  <c r="T41" i="5"/>
  <c r="U41" i="5"/>
  <c r="V41" i="5"/>
  <c r="W41" i="5"/>
  <c r="P42" i="5"/>
  <c r="Q42" i="5"/>
  <c r="R42" i="5"/>
  <c r="S42" i="5"/>
  <c r="T42" i="5"/>
  <c r="U42" i="5"/>
  <c r="V42" i="5"/>
  <c r="W42" i="5"/>
  <c r="P43" i="5"/>
  <c r="Q43" i="5"/>
  <c r="R43" i="5"/>
  <c r="S43" i="5"/>
  <c r="T43" i="5"/>
  <c r="U43" i="5"/>
  <c r="V43" i="5"/>
  <c r="W43" i="5"/>
  <c r="P44" i="5"/>
  <c r="Q44" i="5"/>
  <c r="R44" i="5"/>
  <c r="S44" i="5"/>
  <c r="T44" i="5"/>
  <c r="U44" i="5"/>
  <c r="V44" i="5"/>
  <c r="W44" i="5"/>
  <c r="P45" i="5"/>
  <c r="Q45" i="5"/>
  <c r="R45" i="5"/>
  <c r="S45" i="5"/>
  <c r="T45" i="5"/>
  <c r="U45" i="5"/>
  <c r="V45" i="5"/>
  <c r="W45" i="5"/>
  <c r="P46" i="5"/>
  <c r="Q46" i="5"/>
  <c r="R46" i="5"/>
  <c r="S46" i="5"/>
  <c r="T46" i="5"/>
  <c r="U46" i="5"/>
  <c r="V46" i="5"/>
  <c r="W46" i="5"/>
  <c r="P47" i="5"/>
  <c r="Q47" i="5"/>
  <c r="R47" i="5"/>
  <c r="S47" i="5"/>
  <c r="T47" i="5"/>
  <c r="U47" i="5"/>
  <c r="V47" i="5"/>
  <c r="W47" i="5"/>
  <c r="P48" i="5"/>
  <c r="Q48" i="5"/>
  <c r="R48" i="5"/>
  <c r="S48" i="5"/>
  <c r="T48" i="5"/>
  <c r="U48" i="5"/>
  <c r="V48" i="5"/>
  <c r="W48" i="5"/>
  <c r="P49" i="5"/>
  <c r="Q49" i="5"/>
  <c r="R49" i="5"/>
  <c r="S49" i="5"/>
  <c r="T49" i="5"/>
  <c r="U49" i="5"/>
  <c r="V49" i="5"/>
  <c r="W49" i="5"/>
  <c r="P50" i="5"/>
  <c r="Q50" i="5"/>
  <c r="R50" i="5"/>
  <c r="S50" i="5"/>
  <c r="T50" i="5"/>
  <c r="U50" i="5"/>
  <c r="V50" i="5"/>
  <c r="W50" i="5"/>
  <c r="P51" i="5"/>
  <c r="Q51" i="5"/>
  <c r="R51" i="5"/>
  <c r="S51" i="5"/>
  <c r="T51" i="5"/>
  <c r="U51" i="5"/>
  <c r="V51" i="5"/>
  <c r="W51" i="5"/>
  <c r="P52" i="5"/>
  <c r="Q52" i="5"/>
  <c r="R52" i="5"/>
  <c r="S52" i="5"/>
  <c r="T52" i="5"/>
  <c r="U52" i="5"/>
  <c r="V52" i="5"/>
  <c r="W52" i="5"/>
  <c r="P53" i="5"/>
  <c r="Q53" i="5"/>
  <c r="R53" i="5"/>
  <c r="S53" i="5"/>
  <c r="T53" i="5"/>
  <c r="U53" i="5"/>
  <c r="V53" i="5"/>
  <c r="W53" i="5"/>
  <c r="P54" i="5"/>
  <c r="Q54" i="5"/>
  <c r="R54" i="5"/>
  <c r="S54" i="5"/>
  <c r="T54" i="5"/>
  <c r="U54" i="5"/>
  <c r="V54" i="5"/>
  <c r="W54" i="5"/>
  <c r="P55" i="5"/>
  <c r="Q55" i="5"/>
  <c r="R55" i="5"/>
  <c r="S55" i="5"/>
  <c r="T55" i="5"/>
  <c r="U55" i="5"/>
  <c r="V55" i="5"/>
  <c r="W55" i="5"/>
  <c r="P56" i="5"/>
  <c r="Q56" i="5"/>
  <c r="R56" i="5"/>
  <c r="S56" i="5"/>
  <c r="T56" i="5"/>
  <c r="U56" i="5"/>
  <c r="V56" i="5"/>
  <c r="W56" i="5"/>
  <c r="P57" i="5"/>
  <c r="Q57" i="5"/>
  <c r="R57" i="5"/>
  <c r="S57" i="5"/>
  <c r="T57" i="5"/>
  <c r="U57" i="5"/>
  <c r="V57" i="5"/>
  <c r="W57" i="5"/>
  <c r="P58" i="5"/>
  <c r="Q58" i="5"/>
  <c r="R58" i="5"/>
  <c r="S58" i="5"/>
  <c r="T58" i="5"/>
  <c r="U58" i="5"/>
  <c r="V58" i="5"/>
  <c r="W58" i="5"/>
  <c r="P59" i="5"/>
  <c r="Q59" i="5"/>
  <c r="R59" i="5"/>
  <c r="S59" i="5"/>
  <c r="T59" i="5"/>
  <c r="U59" i="5"/>
  <c r="V59" i="5"/>
  <c r="W59" i="5"/>
  <c r="P60" i="5"/>
  <c r="Q60" i="5"/>
  <c r="R60" i="5"/>
  <c r="S60" i="5"/>
  <c r="T60" i="5"/>
  <c r="U60" i="5"/>
  <c r="V60" i="5"/>
  <c r="W60" i="5"/>
  <c r="P61" i="5"/>
  <c r="Q61" i="5"/>
  <c r="R61" i="5"/>
  <c r="S61" i="5"/>
  <c r="T61" i="5"/>
  <c r="U61" i="5"/>
  <c r="V61" i="5"/>
  <c r="W61" i="5"/>
  <c r="P62" i="5"/>
  <c r="Q62" i="5"/>
  <c r="R62" i="5"/>
  <c r="S62" i="5"/>
  <c r="T62" i="5"/>
  <c r="U62" i="5"/>
  <c r="V62" i="5"/>
  <c r="W62" i="5"/>
  <c r="P63" i="5"/>
  <c r="Q63" i="5"/>
  <c r="R63" i="5"/>
  <c r="S63" i="5"/>
  <c r="T63" i="5"/>
  <c r="U63" i="5"/>
  <c r="V63" i="5"/>
  <c r="W63" i="5"/>
  <c r="P64" i="5"/>
  <c r="Q64" i="5"/>
  <c r="R64" i="5"/>
  <c r="S64" i="5"/>
  <c r="T64" i="5"/>
  <c r="U64" i="5"/>
  <c r="V64" i="5"/>
  <c r="W64" i="5"/>
  <c r="P65" i="5"/>
  <c r="Q65" i="5"/>
  <c r="R65" i="5"/>
  <c r="S65" i="5"/>
  <c r="T65" i="5"/>
  <c r="U65" i="5"/>
  <c r="V65" i="5"/>
  <c r="W65" i="5"/>
  <c r="P66" i="5"/>
  <c r="Q66" i="5"/>
  <c r="R66" i="5"/>
  <c r="S66" i="5"/>
  <c r="T66" i="5"/>
  <c r="U66" i="5"/>
  <c r="V66" i="5"/>
  <c r="W66" i="5"/>
  <c r="P67" i="5"/>
  <c r="Q67" i="5"/>
  <c r="R67" i="5"/>
  <c r="S67" i="5"/>
  <c r="T67" i="5"/>
  <c r="U67" i="5"/>
  <c r="V67" i="5"/>
  <c r="W67" i="5"/>
  <c r="P68" i="5"/>
  <c r="Q68" i="5"/>
  <c r="R68" i="5"/>
  <c r="S68" i="5"/>
  <c r="T68" i="5"/>
  <c r="U68" i="5"/>
  <c r="V68" i="5"/>
  <c r="W68" i="5"/>
  <c r="P69" i="5"/>
  <c r="Q69" i="5"/>
  <c r="R69" i="5"/>
  <c r="S69" i="5"/>
  <c r="T69" i="5"/>
  <c r="U69" i="5"/>
  <c r="V69" i="5"/>
  <c r="W69" i="5"/>
  <c r="P70" i="5"/>
  <c r="Q70" i="5"/>
  <c r="R70" i="5"/>
  <c r="S70" i="5"/>
  <c r="T70" i="5"/>
  <c r="U70" i="5"/>
  <c r="V70" i="5"/>
  <c r="W70" i="5"/>
  <c r="P71" i="5"/>
  <c r="Q71" i="5"/>
  <c r="R71" i="5"/>
  <c r="S71" i="5"/>
  <c r="T71" i="5"/>
  <c r="U71" i="5"/>
  <c r="V71" i="5"/>
  <c r="W71" i="5"/>
  <c r="P72" i="5"/>
  <c r="Q72" i="5"/>
  <c r="R72" i="5"/>
  <c r="S72" i="5"/>
  <c r="T72" i="5"/>
  <c r="U72" i="5"/>
  <c r="V72" i="5"/>
  <c r="W72" i="5"/>
  <c r="P73" i="5"/>
  <c r="Q73" i="5"/>
  <c r="R73" i="5"/>
  <c r="S73" i="5"/>
  <c r="T73" i="5"/>
  <c r="U73" i="5"/>
  <c r="V73" i="5"/>
  <c r="W73" i="5"/>
  <c r="Q2" i="5"/>
  <c r="R2" i="5"/>
  <c r="S2" i="5"/>
  <c r="T2" i="5"/>
  <c r="U2" i="5"/>
  <c r="V2" i="5"/>
  <c r="W2" i="5"/>
  <c r="P2" i="5"/>
  <c r="E73" i="5" l="1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1" i="5"/>
  <c r="E10" i="5"/>
  <c r="E9" i="5"/>
  <c r="E8" i="5"/>
  <c r="E7" i="5"/>
  <c r="E6" i="5"/>
  <c r="E5" i="5"/>
  <c r="E4" i="5"/>
  <c r="E3" i="5"/>
  <c r="E12" i="5"/>
  <c r="E2" i="5"/>
  <c r="A73" i="3" l="1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<sst xmlns="http://schemas.openxmlformats.org/spreadsheetml/2006/main" count="1179" uniqueCount="636">
  <si>
    <t>Maturity Level</t>
  </si>
  <si>
    <t>SM1.1</t>
  </si>
  <si>
    <t>SM1.2</t>
  </si>
  <si>
    <t>SM1.3</t>
  </si>
  <si>
    <t>SM1.4</t>
  </si>
  <si>
    <t>SM2.1</t>
  </si>
  <si>
    <t>SM2.2</t>
  </si>
  <si>
    <t>SM2.3</t>
  </si>
  <si>
    <t>SM2.5</t>
  </si>
  <si>
    <t>SM2.6</t>
  </si>
  <si>
    <t>SM3.1</t>
  </si>
  <si>
    <t>SM3.2</t>
  </si>
  <si>
    <t>CP1.1</t>
  </si>
  <si>
    <t>CP1.2</t>
  </si>
  <si>
    <t>CP1.3</t>
  </si>
  <si>
    <t>CP2.1</t>
  </si>
  <si>
    <t>CP2.2</t>
  </si>
  <si>
    <t>CP2.3</t>
  </si>
  <si>
    <t>CP2.4</t>
  </si>
  <si>
    <t>CP2.5</t>
  </si>
  <si>
    <t>CP3.1</t>
  </si>
  <si>
    <t>CP3.2</t>
  </si>
  <si>
    <t>CP3.3</t>
  </si>
  <si>
    <t>T1.1</t>
  </si>
  <si>
    <t>T1.5</t>
  </si>
  <si>
    <t>T1.6</t>
  </si>
  <si>
    <t>T1.7</t>
  </si>
  <si>
    <t>T2.5</t>
  </si>
  <si>
    <t>T2.6</t>
  </si>
  <si>
    <t>T2.7</t>
  </si>
  <si>
    <t>T3.1</t>
  </si>
  <si>
    <t>T3.2</t>
  </si>
  <si>
    <t>T3.3</t>
  </si>
  <si>
    <t>T3.4</t>
  </si>
  <si>
    <t>T3.5</t>
  </si>
  <si>
    <t>AM1.2</t>
  </si>
  <si>
    <t>AM1.3</t>
  </si>
  <si>
    <t>AM1.5</t>
  </si>
  <si>
    <t>AM2.1</t>
  </si>
  <si>
    <t>AM2.2</t>
  </si>
  <si>
    <t>AM3.2</t>
  </si>
  <si>
    <t>SFD1.1</t>
  </si>
  <si>
    <t>SFD1.2</t>
  </si>
  <si>
    <t>SFD2.1</t>
  </si>
  <si>
    <t>SFD2.2</t>
  </si>
  <si>
    <t>SFD3.1</t>
  </si>
  <si>
    <t>SFD3.2</t>
  </si>
  <si>
    <t>SFD3.3</t>
  </si>
  <si>
    <t>SR1.1</t>
  </si>
  <si>
    <t>SR1.2</t>
  </si>
  <si>
    <t>SR1.3</t>
  </si>
  <si>
    <t>SR2.2</t>
  </si>
  <si>
    <t>SR2.3</t>
  </si>
  <si>
    <t>SR2.4</t>
  </si>
  <si>
    <t>SR2.5</t>
  </si>
  <si>
    <t>SR2.6</t>
  </si>
  <si>
    <t>SR3.1</t>
  </si>
  <si>
    <t>SR3.2</t>
  </si>
  <si>
    <t>AA1.1</t>
  </si>
  <si>
    <t>AA1.2</t>
  </si>
  <si>
    <t>AA1.3</t>
  </si>
  <si>
    <t>AA1.4</t>
  </si>
  <si>
    <t>AA2.1</t>
  </si>
  <si>
    <t>AA2.2</t>
  </si>
  <si>
    <t>AA3.1</t>
  </si>
  <si>
    <t>AA3.2</t>
  </si>
  <si>
    <t>CR1.1</t>
  </si>
  <si>
    <t>CR1.2</t>
  </si>
  <si>
    <t>CR1.4</t>
  </si>
  <si>
    <t>CR1.5</t>
  </si>
  <si>
    <t>CR1.6</t>
  </si>
  <si>
    <t>CR2.5</t>
  </si>
  <si>
    <t>CR2.6</t>
  </si>
  <si>
    <t>CR3.2</t>
  </si>
  <si>
    <t>CR3.3</t>
  </si>
  <si>
    <t>CR3.4</t>
  </si>
  <si>
    <t>ST1.1</t>
  </si>
  <si>
    <t>ST1.3</t>
  </si>
  <si>
    <t>ST2.1</t>
  </si>
  <si>
    <t>ST2.4</t>
  </si>
  <si>
    <t>ST2.5</t>
  </si>
  <si>
    <t>ST2.6</t>
  </si>
  <si>
    <t>ST3.3</t>
  </si>
  <si>
    <t>ST3.4</t>
  </si>
  <si>
    <t>ST3.5</t>
  </si>
  <si>
    <t>PT1.1</t>
  </si>
  <si>
    <t>PT1.2</t>
  </si>
  <si>
    <t>PT1.3</t>
  </si>
  <si>
    <t>PT2.2</t>
  </si>
  <si>
    <t>PT2.3</t>
  </si>
  <si>
    <t>PT3.1</t>
  </si>
  <si>
    <t>SE1.1</t>
  </si>
  <si>
    <t>SE1.2</t>
  </si>
  <si>
    <t>SE2.4</t>
  </si>
  <si>
    <t>SE2.2</t>
  </si>
  <si>
    <t>SE3.2</t>
  </si>
  <si>
    <t>SE3.3</t>
  </si>
  <si>
    <t>CMVM1.1</t>
  </si>
  <si>
    <t>CMVM2.1</t>
  </si>
  <si>
    <t>CMVM2.2</t>
  </si>
  <si>
    <t>CMVM2.3</t>
  </si>
  <si>
    <t>CMVM3.1</t>
  </si>
  <si>
    <t>CMVM3.2</t>
  </si>
  <si>
    <t>CMVM3.3</t>
  </si>
  <si>
    <t>CMVM3.4</t>
  </si>
  <si>
    <t>GOVERNANCE</t>
  </si>
  <si>
    <t>PT3.2</t>
  </si>
  <si>
    <t>Code</t>
    <phoneticPr fontId="1" type="noConversion"/>
  </si>
  <si>
    <t>Biz Function</t>
    <phoneticPr fontId="1" type="noConversion"/>
  </si>
  <si>
    <t>Security Practice</t>
    <phoneticPr fontId="1" type="noConversion"/>
  </si>
  <si>
    <t>Practice Abbrv</t>
    <phoneticPr fontId="1" type="noConversion"/>
  </si>
  <si>
    <t xml:space="preserve">Objective </t>
  </si>
  <si>
    <t xml:space="preserve">Activity </t>
  </si>
  <si>
    <t>Item #</t>
  </si>
  <si>
    <t>Strategy &amp; Metrics</t>
    <phoneticPr fontId="1" type="noConversion"/>
  </si>
  <si>
    <t>SM</t>
    <phoneticPr fontId="1" type="noConversion"/>
  </si>
  <si>
    <t>Establish unified strategic roadmap for software security within the organization</t>
    <phoneticPr fontId="1" type="noConversion"/>
  </si>
  <si>
    <t>Estimate overall business risk profile</t>
    <phoneticPr fontId="1" type="noConversion"/>
  </si>
  <si>
    <t>A</t>
    <phoneticPr fontId="1" type="noConversion"/>
  </si>
  <si>
    <t>Build and maintain assurance program roadmap</t>
    <phoneticPr fontId="1" type="noConversion"/>
  </si>
  <si>
    <t>B</t>
    <phoneticPr fontId="1" type="noConversion"/>
  </si>
  <si>
    <t>Measure relative value of data and software assets and choose risk tolerance</t>
    <phoneticPr fontId="1" type="noConversion"/>
  </si>
  <si>
    <t>Classify data and applications based on business risk</t>
    <phoneticPr fontId="1" type="noConversion"/>
  </si>
  <si>
    <t>Establish and measure per-classification security goals</t>
    <phoneticPr fontId="1" type="noConversion"/>
  </si>
  <si>
    <t>Align security expenditure with relevant business indicators and asset value</t>
    <phoneticPr fontId="1" type="noConversion"/>
  </si>
  <si>
    <t>Conduct periodic industry-wide cost comparisons</t>
    <phoneticPr fontId="1" type="noConversion"/>
  </si>
  <si>
    <t>Collect metrics for historic security spend</t>
    <phoneticPr fontId="1" type="noConversion"/>
  </si>
  <si>
    <t>Policy &amp; Compliance</t>
    <phoneticPr fontId="1" type="noConversion"/>
  </si>
  <si>
    <t>PC</t>
    <phoneticPr fontId="1" type="noConversion"/>
  </si>
  <si>
    <t>Understand relevant governance and compliance drivers to the organization</t>
    <phoneticPr fontId="1" type="noConversion"/>
  </si>
  <si>
    <t>Identify and monitor external compliance drivers</t>
    <phoneticPr fontId="1" type="noConversion"/>
  </si>
  <si>
    <t>Build and maintain compliance guidelines</t>
    <phoneticPr fontId="1" type="noConversion"/>
  </si>
  <si>
    <t>Establish security and compliance baseline and understand per-project risks</t>
    <phoneticPr fontId="1" type="noConversion"/>
  </si>
  <si>
    <t>Build policies and standards for security and compliance</t>
    <phoneticPr fontId="1" type="noConversion"/>
  </si>
  <si>
    <t>Establish project audit practice</t>
    <phoneticPr fontId="1" type="noConversion"/>
  </si>
  <si>
    <t>Require compliance and measure projects against organization-wide policies and standards</t>
    <phoneticPr fontId="1" type="noConversion"/>
  </si>
  <si>
    <t>Create compliance gates for projects</t>
    <phoneticPr fontId="1" type="noConversion"/>
  </si>
  <si>
    <t>Adopt solution for audit data collection</t>
    <phoneticPr fontId="1" type="noConversion"/>
  </si>
  <si>
    <t>Education &amp; Guidance</t>
    <phoneticPr fontId="1" type="noConversion"/>
  </si>
  <si>
    <t>EG</t>
    <phoneticPr fontId="1" type="noConversion"/>
  </si>
  <si>
    <t>Offer development staff access to resources around the topics of secure programming and deployment</t>
  </si>
  <si>
    <t>Conduct technical security awareness training</t>
  </si>
  <si>
    <t>Build and maintain technical guidelines</t>
  </si>
  <si>
    <t>Educate all personnel in the software life-cycle with role-specific guidance on secure development</t>
  </si>
  <si>
    <t>Conduct role-specific application security training</t>
  </si>
  <si>
    <t>Utilize security coaches to enhance project teams</t>
  </si>
  <si>
    <t>Mandate comprehensive security training and certify personnel for baseline knowledge</t>
  </si>
  <si>
    <t>Create formal application security support portal</t>
  </si>
  <si>
    <t>Establish role-based examination/certification</t>
  </si>
  <si>
    <t>CONSTRUCTION</t>
    <phoneticPr fontId="1" type="noConversion"/>
  </si>
  <si>
    <t>Threat Assessment</t>
    <phoneticPr fontId="1" type="noConversion"/>
  </si>
  <si>
    <t>TA</t>
    <phoneticPr fontId="1" type="noConversion"/>
  </si>
  <si>
    <t>Identify and understand high-level threats to the organization and individual projects</t>
  </si>
  <si>
    <t>Build and maintain application-specific threat models</t>
  </si>
  <si>
    <t>Develop attacker profile from software architecture</t>
  </si>
  <si>
    <t>Increase accuracy of threat assessment and improve granularity of per-project understanding</t>
  </si>
  <si>
    <t>Build and maintain abuse-case models per project</t>
  </si>
  <si>
    <t>Adopt a weighting system for measurement of threats</t>
  </si>
  <si>
    <t>Concretely tie compensating controls to each threat against internal and third-party software</t>
  </si>
  <si>
    <t>Explicitly evaluate risk from third-party components</t>
  </si>
  <si>
    <t>Elaborate threat models with compensating controls</t>
  </si>
  <si>
    <t>Security Requirements</t>
    <phoneticPr fontId="1" type="noConversion"/>
  </si>
  <si>
    <t>SR</t>
    <phoneticPr fontId="1" type="noConversion"/>
  </si>
  <si>
    <t>Consider security explicitly during the software requirements process</t>
  </si>
  <si>
    <t>Derive security requirements from business functionality</t>
  </si>
  <si>
    <t>Evaluate security and compliance guidance for requirements</t>
  </si>
  <si>
    <t>Increase granularity of security requirements derived from business logic and known risks</t>
  </si>
  <si>
    <t>Build an access control matrix for resources and capabilities</t>
  </si>
  <si>
    <t>Specify security requirements based on known risks</t>
  </si>
  <si>
    <t>Mandate security requirements process for all software projects and third-party dependencies</t>
  </si>
  <si>
    <t>Build security requirements into supplier agreements</t>
  </si>
  <si>
    <t>Expand audit program for security requirements</t>
  </si>
  <si>
    <t>Secure Architecture</t>
    <phoneticPr fontId="1" type="noConversion"/>
  </si>
  <si>
    <t>SA</t>
    <phoneticPr fontId="1" type="noConversion"/>
  </si>
  <si>
    <t>Insert consideration of proactive security guidance into the software design process</t>
  </si>
  <si>
    <t>Maintain list of recommended software frameworks</t>
  </si>
  <si>
    <t>Explicitly apply security principles to design</t>
  </si>
  <si>
    <t>Direct the software design process toward known-secure services and secure-by-default designs</t>
  </si>
  <si>
    <t>Identify and promote security services and infrastructure</t>
  </si>
  <si>
    <t>Identify security design patterns from architecture</t>
  </si>
  <si>
    <t>Formally control the software design process and validate utilization of secure components</t>
  </si>
  <si>
    <t>Establish formal reference architectures and platforms</t>
  </si>
  <si>
    <t>Validate usage of frameworks, patterns, and platforms</t>
  </si>
  <si>
    <t>VERIFICATION</t>
    <phoneticPr fontId="1" type="noConversion"/>
  </si>
  <si>
    <t>Design Review</t>
    <phoneticPr fontId="1" type="noConversion"/>
  </si>
  <si>
    <t>DR</t>
    <phoneticPr fontId="1" type="noConversion"/>
  </si>
  <si>
    <t>Support ad hoc reviews of software design to ensure baseline mitigations for known risks</t>
  </si>
  <si>
    <t>Identify software attack surface</t>
  </si>
  <si>
    <t>Analyze design against known security requirements</t>
  </si>
  <si>
    <t>Offer assessment services to review software design against comprehensive best practices for security</t>
  </si>
  <si>
    <t>Inspect for complete provision of security mechanisms</t>
  </si>
  <si>
    <t>Deploy design review service for project teams</t>
  </si>
  <si>
    <t>Require assessments and validate artifacts to develop detailed understanding of protection mechanisms</t>
  </si>
  <si>
    <t>Develop data-flow diagrams for sensitive resources</t>
  </si>
  <si>
    <t>Establish release gates for design review</t>
  </si>
  <si>
    <t>Opportunistically find basic code-level vulnerabilities and other high-risk security issues</t>
  </si>
  <si>
    <t>Create review checklists from known security requirements</t>
  </si>
  <si>
    <t>Perform point-review of high-risk code</t>
  </si>
  <si>
    <t>Make code review during development more accurate and efficient through automation</t>
  </si>
  <si>
    <t>Utilize automated code analysis tools</t>
  </si>
  <si>
    <t>Integrate code analysis into development process</t>
  </si>
  <si>
    <t>Mandate comprehensive code review process to discover language-level and application-specific risks</t>
  </si>
  <si>
    <t>Customize code analysis for application-specific concerns</t>
  </si>
  <si>
    <t>Establish release gates for code review</t>
  </si>
  <si>
    <t>Security Testing</t>
    <phoneticPr fontId="1" type="noConversion"/>
  </si>
  <si>
    <t>ST</t>
    <phoneticPr fontId="1" type="noConversion"/>
  </si>
  <si>
    <t>Establish process to perform basic security tests based on implementation and software requirements</t>
  </si>
  <si>
    <t>Derive test cases from known security requirements</t>
  </si>
  <si>
    <t>Conduct penetration testing on software releases</t>
  </si>
  <si>
    <t>Make security testing during development more complete and efficient through automation</t>
  </si>
  <si>
    <t>Utilize automated security testing tools</t>
  </si>
  <si>
    <t>Integrate security testing into development process</t>
  </si>
  <si>
    <t>Require application-specific security testing to ensure baseline security before deployment</t>
  </si>
  <si>
    <t>Employ application-specific security testing automation</t>
  </si>
  <si>
    <t>Establish release gates for security testing</t>
  </si>
  <si>
    <t>Identify point of contact for security issues</t>
  </si>
  <si>
    <t>Create informal security response team(s)</t>
  </si>
  <si>
    <t>Elaborate expectations for response process to improve consistency and communications</t>
  </si>
  <si>
    <t>Adopt a security issue disclosure process</t>
  </si>
  <si>
    <t>Improve analysis and data gathering within response process for feedback into proactive planning</t>
  </si>
  <si>
    <t>Environment Hardening</t>
    <phoneticPr fontId="1" type="noConversion"/>
  </si>
  <si>
    <t>EH</t>
    <phoneticPr fontId="1" type="noConversion"/>
  </si>
  <si>
    <t>Understand baseline operational environment for applications and software components</t>
  </si>
  <si>
    <t>Maintain operational environment specification</t>
  </si>
  <si>
    <t>Identify and install critical security upgrades and patches</t>
  </si>
  <si>
    <t>Improve confidence in application operations by hardening the operating environment</t>
  </si>
  <si>
    <t>Establish routine patch management process</t>
  </si>
  <si>
    <t>Monitor baseline environment configuration status</t>
  </si>
  <si>
    <t>Validate application health and status of operational environment against known best practices</t>
  </si>
  <si>
    <t>Identify and deploy relevant operations protection tools</t>
  </si>
  <si>
    <t>Expand audit program for environment configuration</t>
  </si>
  <si>
    <t>Operational Enablement</t>
    <phoneticPr fontId="1" type="noConversion"/>
  </si>
  <si>
    <t>OE</t>
    <phoneticPr fontId="1" type="noConversion"/>
  </si>
  <si>
    <t>Enable communications between development teams and operators for critical security-relevant data</t>
  </si>
  <si>
    <t>Capture critical security information for deployment</t>
  </si>
  <si>
    <t>Document procedures for typical application alerts</t>
  </si>
  <si>
    <t>Improve expectations for continuous secure operations through provision of detailed procedures</t>
  </si>
  <si>
    <t>Create per-release change management procedures</t>
  </si>
  <si>
    <t>Maintain formal operational security guides</t>
  </si>
  <si>
    <t>Mandate communication of security information and validate artifacts for completeness</t>
  </si>
  <si>
    <t>Expand audit program for operational information</t>
  </si>
  <si>
    <t>Perform code signing for application components</t>
  </si>
  <si>
    <t>Open SAMM Activity</t>
  </si>
  <si>
    <t>BSIMM Activity</t>
  </si>
  <si>
    <t>SM 1.B</t>
  </si>
  <si>
    <t>SM 2.A</t>
  </si>
  <si>
    <t>SM 2.B</t>
  </si>
  <si>
    <t>SM 3.A</t>
  </si>
  <si>
    <t>SM 3.B</t>
  </si>
  <si>
    <t>PC 1.A</t>
  </si>
  <si>
    <t>PC 1.B</t>
  </si>
  <si>
    <t>PC 2.A</t>
  </si>
  <si>
    <t>PC 2.B</t>
  </si>
  <si>
    <t>PC 3.A</t>
  </si>
  <si>
    <t>PC 3.B</t>
  </si>
  <si>
    <t>EG 1.A</t>
  </si>
  <si>
    <t>EG 1.B</t>
  </si>
  <si>
    <t>EG 2.A</t>
  </si>
  <si>
    <t>EG 2.B</t>
  </si>
  <si>
    <t>EG 3.A</t>
  </si>
  <si>
    <t>EG 3.B</t>
  </si>
  <si>
    <t>TA 1.A</t>
  </si>
  <si>
    <t>TA 1.B</t>
  </si>
  <si>
    <t>TA 2.A</t>
  </si>
  <si>
    <t>TA 2.B</t>
  </si>
  <si>
    <t>TA 3.A</t>
  </si>
  <si>
    <t>TA 3.B</t>
  </si>
  <si>
    <t>SR 1.A</t>
  </si>
  <si>
    <t>SR 1.B</t>
  </si>
  <si>
    <t>SR 2.A</t>
  </si>
  <si>
    <t>SR 2.B</t>
  </si>
  <si>
    <t>SR 3.A</t>
  </si>
  <si>
    <t>SR 3.B</t>
  </si>
  <si>
    <t>SA 1.A</t>
  </si>
  <si>
    <t>SA 1.B</t>
  </si>
  <si>
    <t>SA 2.A</t>
  </si>
  <si>
    <t>SA 2.B</t>
  </si>
  <si>
    <t>SA 3.A</t>
  </si>
  <si>
    <t>SA 3.B</t>
  </si>
  <si>
    <t>DR 1.A</t>
  </si>
  <si>
    <t>DR 1.B</t>
  </si>
  <si>
    <t>DR 2.A</t>
  </si>
  <si>
    <t>DR 2.B</t>
  </si>
  <si>
    <t>DR 3.A</t>
  </si>
  <si>
    <t>DR 3.B</t>
  </si>
  <si>
    <t>CR 3.B</t>
  </si>
  <si>
    <t>ST 1.A</t>
  </si>
  <si>
    <t>ST 1.B</t>
  </si>
  <si>
    <t>ST 2.A</t>
  </si>
  <si>
    <t>ST 2.B</t>
  </si>
  <si>
    <t>ST 3.A</t>
  </si>
  <si>
    <t>ST 3.B</t>
  </si>
  <si>
    <t>EH 1.A</t>
  </si>
  <si>
    <t>EH 1.B</t>
  </si>
  <si>
    <t>EH 2.A</t>
  </si>
  <si>
    <t>EH 2.B</t>
  </si>
  <si>
    <t>EH 3.A</t>
  </si>
  <si>
    <t>EH 3.B</t>
  </si>
  <si>
    <t>OE 1.A</t>
  </si>
  <si>
    <t>OE 1.B</t>
  </si>
  <si>
    <t>OE 2.A</t>
  </si>
  <si>
    <t>OE 2.B</t>
  </si>
  <si>
    <t>OE 3.A</t>
  </si>
  <si>
    <t>OE 3.B</t>
  </si>
  <si>
    <t>SAMM Code</t>
  </si>
  <si>
    <t>SM1.1, SM1.3</t>
  </si>
  <si>
    <t>CP1.1, CP1.2</t>
  </si>
  <si>
    <t>AM1.1, AM1.3, AM1.4, AM1.5, AM1.6, AM2.1, AM2.2</t>
  </si>
  <si>
    <t>SM2.1, SM2.5</t>
  </si>
  <si>
    <t>SM1.4, SM2.2, CP2.2</t>
  </si>
  <si>
    <t>T1.5, T1.7, T2.6, T3.2</t>
  </si>
  <si>
    <t>T1.5, T1.7, T2.6, T3.1, T3.2</t>
  </si>
  <si>
    <t>CP2.3, AM2.1, AM2.2, AA1.2</t>
  </si>
  <si>
    <t>AM1.3, AM2.1, AM2.2</t>
  </si>
  <si>
    <t>AM1.4, AM2.2</t>
  </si>
  <si>
    <t>AM2.2, SFD3.2</t>
  </si>
  <si>
    <t xml:space="preserve">AM1.6, </t>
  </si>
  <si>
    <t>SR2.2, SR2.3, SR2.6</t>
  </si>
  <si>
    <t>AA1.1, AA1.2</t>
  </si>
  <si>
    <t>CP2.4, CP3.2, SR3.2</t>
  </si>
  <si>
    <t>CP2.3, SR1.3</t>
  </si>
  <si>
    <t>SFD2.1, SFD3.2, SR2.6</t>
  </si>
  <si>
    <t>AA1.2, AA2.1, AA3.2, SFD3.3</t>
  </si>
  <si>
    <t>AA1.3, AM1.6, CR1.2, CR1.4, CMCM3.4, T1.1</t>
  </si>
  <si>
    <t>CR2.6, CR3.3</t>
  </si>
  <si>
    <t>ST1.1, ST1.3, ST2.4</t>
  </si>
  <si>
    <t>PT1.2, PT1.3, ST3.1</t>
  </si>
  <si>
    <t>CMVM3.1, CMVM3.2</t>
  </si>
  <si>
    <t>CMVM1.2, SE1.2</t>
  </si>
  <si>
    <t>CMVM2.3, SR2.4</t>
  </si>
  <si>
    <t>SE1.1. SE3.3</t>
  </si>
  <si>
    <t>SE2.4, SE3.2</t>
  </si>
  <si>
    <t>SFD1.2, SFD2.1, SFD2.2</t>
  </si>
  <si>
    <t>SFD3.3,</t>
  </si>
  <si>
    <t>SFD3.1, SFD3.2, SFD3.3</t>
  </si>
  <si>
    <t>AM1.3, AM1.4, AM2.1, AM2.2</t>
  </si>
  <si>
    <t>AA1.1, AA1.2, AA2.1</t>
  </si>
  <si>
    <t>CR1.2, CR1.5</t>
  </si>
  <si>
    <t>CR1.5, SM1.4, SM2.2</t>
  </si>
  <si>
    <t>PT1.1, PT1.3</t>
  </si>
  <si>
    <t>PT1.3, ST2.1</t>
  </si>
  <si>
    <t>AM3.1, AM3.2, PT3.1, PT3.2, ST2.5, ST2.6, ST3.3, ST3.4, ST3.5</t>
  </si>
  <si>
    <t>PT2.3, SM1.4, SM2.2</t>
  </si>
  <si>
    <t>SM1.1, T2.7</t>
  </si>
  <si>
    <t>CMVM1.2, CMVM2.2, CMVM3.4</t>
  </si>
  <si>
    <t>CMVM1.2, CMVM2.1</t>
  </si>
  <si>
    <t>SE1.2, SE2.2</t>
  </si>
  <si>
    <t>SE3.4</t>
  </si>
  <si>
    <t>AM2.5</t>
  </si>
  <si>
    <t>AM2.6</t>
  </si>
  <si>
    <t>AM2.7</t>
  </si>
  <si>
    <t>CR2.7</t>
  </si>
  <si>
    <t>CR3.5</t>
  </si>
  <si>
    <t>Related
BSIMM6 Code(s)</t>
  </si>
  <si>
    <t>Related
BSIMM7 Code(s)</t>
  </si>
  <si>
    <t>AM1.3, AM1.5, AM2.1, AM2.2,AM2.5, AM2.6, AM2.7</t>
  </si>
  <si>
    <t>Related
BSIMM8 Code(s)</t>
  </si>
  <si>
    <t>CMVM1.2</t>
  </si>
  <si>
    <r>
      <rPr>
        <b/>
        <sz val="21"/>
        <color rgb="FF8FC741"/>
        <rFont val="Arial"/>
        <family val="2"/>
      </rPr>
      <t>Governance</t>
    </r>
  </si>
  <si>
    <r>
      <rPr>
        <b/>
        <sz val="13"/>
        <color rgb="FFFFFFFF"/>
        <rFont val="Arial"/>
        <family val="2"/>
      </rPr>
      <t xml:space="preserve"> STRATEGY &amp; METRICS (SM)</t>
    </r>
  </si>
  <si>
    <r>
      <rPr>
        <sz val="11"/>
        <color rgb="FFFFFFFF"/>
        <rFont val="Times New Roman"/>
        <family val="1"/>
      </rPr>
      <t xml:space="preserve"> </t>
    </r>
    <r>
      <rPr>
        <b/>
        <sz val="11"/>
        <color rgb="FFFFFFFF"/>
        <rFont val="Arial"/>
        <family val="2"/>
      </rPr>
      <t>LEVEL 1</t>
    </r>
  </si>
  <si>
    <r>
      <rPr>
        <sz val="10"/>
        <color rgb="FF7E7E7E"/>
        <rFont val="Arial"/>
        <family val="2"/>
      </rPr>
      <t>ACTIVITY</t>
    </r>
  </si>
  <si>
    <r>
      <rPr>
        <sz val="10"/>
        <color rgb="FF7E7E7E"/>
        <rFont val="Arial"/>
        <family val="2"/>
      </rPr>
      <t>ACTIVITY DESCRIPTION</t>
    </r>
  </si>
  <si>
    <t>PARTICIPANT</t>
  </si>
  <si>
    <r>
      <rPr>
        <sz val="10"/>
        <color rgb="FF7E7E7E"/>
        <rFont val="Arial"/>
        <family val="2"/>
      </rPr>
      <t>PARTICIPANT %</t>
    </r>
  </si>
  <si>
    <r>
      <rPr>
        <sz val="9"/>
        <color rgb="FF020302"/>
        <rFont val="Arial"/>
        <family val="2"/>
      </rPr>
      <t>Publish process (roles, responsibilities, plan), evolve as necessary.</t>
    </r>
  </si>
  <si>
    <r>
      <rPr>
        <sz val="9"/>
        <color rgb="FF231F20"/>
        <rFont val="Arial"/>
        <family val="2"/>
      </rPr>
      <t>SM1.2</t>
    </r>
  </si>
  <si>
    <r>
      <rPr>
        <sz val="9"/>
        <color rgb="FF020302"/>
        <rFont val="Arial"/>
        <family val="2"/>
      </rPr>
      <t>Create evangelism role and perform internal marketing.</t>
    </r>
  </si>
  <si>
    <r>
      <rPr>
        <sz val="9"/>
        <color rgb="FF231F20"/>
        <rFont val="Arial"/>
        <family val="2"/>
      </rPr>
      <t>SM1.3</t>
    </r>
  </si>
  <si>
    <r>
      <rPr>
        <sz val="9"/>
        <color rgb="FF020302"/>
        <rFont val="Arial"/>
        <family val="2"/>
      </rPr>
      <t>Educate executives.</t>
    </r>
  </si>
  <si>
    <r>
      <rPr>
        <sz val="9"/>
        <color rgb="FF231F20"/>
        <rFont val="Arial"/>
        <family val="2"/>
      </rPr>
      <t>SM1.4</t>
    </r>
  </si>
  <si>
    <r>
      <rPr>
        <sz val="9"/>
        <color rgb="FF020302"/>
        <rFont val="Arial"/>
        <family val="2"/>
      </rPr>
      <t>Identify gate locations, gather necessary artifacts.</t>
    </r>
  </si>
  <si>
    <r>
      <rPr>
        <b/>
        <sz val="11"/>
        <color rgb="FFFFFFFF"/>
        <rFont val="Arial"/>
        <family val="2"/>
      </rPr>
      <t>LEVEL 2</t>
    </r>
  </si>
  <si>
    <r>
      <rPr>
        <sz val="9"/>
        <color rgb="FF231F20"/>
        <rFont val="Arial"/>
        <family val="2"/>
      </rPr>
      <t>SM2.1</t>
    </r>
  </si>
  <si>
    <r>
      <rPr>
        <sz val="9"/>
        <color rgb="FF020302"/>
        <rFont val="Arial"/>
        <family val="2"/>
      </rPr>
      <t>Publish data about software security internally.</t>
    </r>
  </si>
  <si>
    <r>
      <rPr>
        <sz val="9"/>
        <color rgb="FF231F20"/>
        <rFont val="Arial"/>
        <family val="2"/>
      </rPr>
      <t>SM2.2</t>
    </r>
  </si>
  <si>
    <r>
      <rPr>
        <sz val="9"/>
        <color rgb="FF020302"/>
        <rFont val="Arial"/>
        <family val="2"/>
      </rPr>
      <t>Enforce gates with measurements and track exceptions.</t>
    </r>
  </si>
  <si>
    <r>
      <rPr>
        <sz val="9"/>
        <color rgb="FF231F20"/>
        <rFont val="Arial"/>
        <family val="2"/>
      </rPr>
      <t>SM2.3</t>
    </r>
  </si>
  <si>
    <r>
      <rPr>
        <sz val="9"/>
        <color rgb="FF020302"/>
        <rFont val="Arial"/>
        <family val="2"/>
      </rPr>
      <t>Create or grow a satellite.</t>
    </r>
  </si>
  <si>
    <r>
      <rPr>
        <sz val="9"/>
        <color rgb="FF231F20"/>
        <rFont val="Arial"/>
        <family val="2"/>
      </rPr>
      <t>SM2.5</t>
    </r>
  </si>
  <si>
    <r>
      <rPr>
        <sz val="9"/>
        <color rgb="FF020302"/>
        <rFont val="Arial"/>
        <family val="2"/>
      </rPr>
      <t>Identify metrics and use them to drive budgets.</t>
    </r>
  </si>
  <si>
    <r>
      <rPr>
        <sz val="9"/>
        <color rgb="FF231F20"/>
        <rFont val="Arial"/>
        <family val="2"/>
      </rPr>
      <t>SM2.6</t>
    </r>
  </si>
  <si>
    <r>
      <rPr>
        <sz val="9"/>
        <color rgb="FF020302"/>
        <rFont val="Arial"/>
        <family val="2"/>
      </rPr>
      <t>Require security sign-off.</t>
    </r>
  </si>
  <si>
    <r>
      <rPr>
        <b/>
        <sz val="11"/>
        <color rgb="FFFFFFFF"/>
        <rFont val="Arial"/>
        <family val="2"/>
      </rPr>
      <t>LEVEL 3</t>
    </r>
  </si>
  <si>
    <r>
      <rPr>
        <sz val="9"/>
        <color rgb="FF231F20"/>
        <rFont val="Arial"/>
        <family val="2"/>
      </rPr>
      <t>SM3.1</t>
    </r>
  </si>
  <si>
    <r>
      <rPr>
        <sz val="9"/>
        <color rgb="FF020302"/>
        <rFont val="Arial"/>
        <family val="2"/>
      </rPr>
      <t>Use an internal tracking application with portfolio view.</t>
    </r>
  </si>
  <si>
    <r>
      <rPr>
        <sz val="9"/>
        <color rgb="FF231F20"/>
        <rFont val="Arial"/>
        <family val="2"/>
      </rPr>
      <t>SM3.2</t>
    </r>
  </si>
  <si>
    <r>
      <rPr>
        <sz val="9"/>
        <color rgb="FF020302"/>
        <rFont val="Arial"/>
        <family val="2"/>
      </rPr>
      <t>Run an external marketing program.</t>
    </r>
  </si>
  <si>
    <r>
      <rPr>
        <b/>
        <sz val="13"/>
        <color rgb="FFFFFFFF"/>
        <rFont val="Arial"/>
        <family val="2"/>
      </rPr>
      <t xml:space="preserve"> COMPLIANCE &amp; POLICY (CP)</t>
    </r>
  </si>
  <si>
    <r>
      <rPr>
        <sz val="9"/>
        <color rgb="FF231F20"/>
        <rFont val="Arial"/>
        <family val="2"/>
      </rPr>
      <t>CP1.1</t>
    </r>
  </si>
  <si>
    <r>
      <rPr>
        <sz val="9"/>
        <color rgb="FF020302"/>
        <rFont val="Arial"/>
        <family val="2"/>
      </rPr>
      <t>Unify regulatory pressures.</t>
    </r>
  </si>
  <si>
    <r>
      <rPr>
        <sz val="9"/>
        <color rgb="FF231F20"/>
        <rFont val="Arial"/>
        <family val="2"/>
      </rPr>
      <t>CP1.2</t>
    </r>
  </si>
  <si>
    <r>
      <rPr>
        <sz val="9"/>
        <color rgb="FF020302"/>
        <rFont val="Arial"/>
        <family val="2"/>
      </rPr>
      <t>Identify PII obligations.</t>
    </r>
  </si>
  <si>
    <r>
      <rPr>
        <sz val="9"/>
        <color rgb="FF231F20"/>
        <rFont val="Arial"/>
        <family val="2"/>
      </rPr>
      <t>CP1.3</t>
    </r>
  </si>
  <si>
    <r>
      <rPr>
        <sz val="9"/>
        <color rgb="FF020302"/>
        <rFont val="Arial"/>
        <family val="2"/>
      </rPr>
      <t>Create policy.</t>
    </r>
  </si>
  <si>
    <r>
      <rPr>
        <sz val="9"/>
        <color rgb="FF020302"/>
        <rFont val="Arial"/>
        <family val="2"/>
      </rPr>
      <t>CP2.1</t>
    </r>
  </si>
  <si>
    <r>
      <rPr>
        <sz val="9"/>
        <color rgb="FF020302"/>
        <rFont val="Arial"/>
        <family val="2"/>
      </rPr>
      <t>Identify PII data inventory.</t>
    </r>
  </si>
  <si>
    <r>
      <rPr>
        <sz val="9"/>
        <color rgb="FF020302"/>
        <rFont val="Arial"/>
        <family val="2"/>
      </rPr>
      <t>CP2.2</t>
    </r>
  </si>
  <si>
    <r>
      <rPr>
        <sz val="9"/>
        <color rgb="FF020302"/>
        <rFont val="Arial"/>
        <family val="2"/>
      </rPr>
      <t>Require security sign-off for compliance-related risk.</t>
    </r>
  </si>
  <si>
    <r>
      <rPr>
        <sz val="9"/>
        <color rgb="FF020302"/>
        <rFont val="Arial"/>
        <family val="2"/>
      </rPr>
      <t>CP2.3</t>
    </r>
  </si>
  <si>
    <r>
      <rPr>
        <sz val="9"/>
        <color rgb="FF020302"/>
        <rFont val="Arial"/>
        <family val="2"/>
      </rPr>
      <t>Implement and track controls for compliance.</t>
    </r>
  </si>
  <si>
    <r>
      <rPr>
        <sz val="9"/>
        <color rgb="FF020302"/>
        <rFont val="Arial"/>
        <family val="2"/>
      </rPr>
      <t>CP2.4</t>
    </r>
  </si>
  <si>
    <r>
      <rPr>
        <sz val="9"/>
        <color rgb="FF020302"/>
        <rFont val="Arial"/>
        <family val="2"/>
      </rPr>
      <t>Include software security SLAs in all vendor contracts.</t>
    </r>
  </si>
  <si>
    <r>
      <rPr>
        <sz val="9"/>
        <color rgb="FF020302"/>
        <rFont val="Arial"/>
        <family val="2"/>
      </rPr>
      <t>CP2.5</t>
    </r>
  </si>
  <si>
    <r>
      <rPr>
        <sz val="9"/>
        <color rgb="FF020302"/>
        <rFont val="Arial"/>
        <family val="2"/>
      </rPr>
      <t>Ensure executive awareness of compliance and privacy obligations.</t>
    </r>
  </si>
  <si>
    <r>
      <rPr>
        <sz val="9"/>
        <color rgb="FF020302"/>
        <rFont val="Arial"/>
        <family val="2"/>
      </rPr>
      <t>CP3.1</t>
    </r>
  </si>
  <si>
    <r>
      <rPr>
        <sz val="9"/>
        <color rgb="FF020302"/>
        <rFont val="Arial"/>
        <family val="2"/>
      </rPr>
      <t>Create a regulator compliance story.</t>
    </r>
  </si>
  <si>
    <r>
      <rPr>
        <sz val="9"/>
        <color rgb="FF020302"/>
        <rFont val="Arial"/>
        <family val="2"/>
      </rPr>
      <t>CP3.2</t>
    </r>
  </si>
  <si>
    <r>
      <rPr>
        <sz val="9"/>
        <color rgb="FF020302"/>
        <rFont val="Arial"/>
        <family val="2"/>
      </rPr>
      <t>Impose policy on vendors.</t>
    </r>
  </si>
  <si>
    <r>
      <rPr>
        <sz val="9"/>
        <color rgb="FF020302"/>
        <rFont val="Arial"/>
        <family val="2"/>
      </rPr>
      <t>CP3.3</t>
    </r>
  </si>
  <si>
    <r>
      <rPr>
        <sz val="9"/>
        <color rgb="FF020302"/>
        <rFont val="Arial"/>
        <family val="2"/>
      </rPr>
      <t>Drive feedback from SSDL data back to policy.</t>
    </r>
  </si>
  <si>
    <r>
      <rPr>
        <b/>
        <sz val="13"/>
        <color rgb="FFFFFFFF"/>
        <rFont val="Arial"/>
        <family val="2"/>
      </rPr>
      <t>TRAINING (T)</t>
    </r>
  </si>
  <si>
    <r>
      <rPr>
        <b/>
        <sz val="11"/>
        <color rgb="FFFFFFFF"/>
        <rFont val="Arial"/>
        <family val="2"/>
      </rPr>
      <t>LEVEL 1</t>
    </r>
  </si>
  <si>
    <r>
      <rPr>
        <sz val="9"/>
        <color rgb="FF020302"/>
        <rFont val="Arial"/>
        <family val="2"/>
      </rPr>
      <t>T1.1</t>
    </r>
  </si>
  <si>
    <r>
      <rPr>
        <sz val="9"/>
        <color rgb="FF020302"/>
        <rFont val="Arial"/>
        <family val="2"/>
      </rPr>
      <t>Provide awareness training.</t>
    </r>
  </si>
  <si>
    <r>
      <rPr>
        <sz val="9"/>
        <color rgb="FF020302"/>
        <rFont val="Arial"/>
        <family val="2"/>
      </rPr>
      <t>T1.5</t>
    </r>
  </si>
  <si>
    <r>
      <rPr>
        <sz val="9"/>
        <color rgb="FF020302"/>
        <rFont val="Arial"/>
        <family val="2"/>
      </rPr>
      <t>Deliver role-specific advanced curriculum (tools, technology stacks, and bug parade).</t>
    </r>
  </si>
  <si>
    <r>
      <rPr>
        <sz val="9"/>
        <color rgb="FF020302"/>
        <rFont val="Arial"/>
        <family val="2"/>
      </rPr>
      <t>T1.6</t>
    </r>
  </si>
  <si>
    <r>
      <rPr>
        <sz val="9"/>
        <color rgb="FF020302"/>
        <rFont val="Arial"/>
        <family val="2"/>
      </rPr>
      <t>Create and use material specific to company history.</t>
    </r>
  </si>
  <si>
    <r>
      <rPr>
        <sz val="9"/>
        <color rgb="FF020302"/>
        <rFont val="Arial"/>
        <family val="2"/>
      </rPr>
      <t>T1.7</t>
    </r>
  </si>
  <si>
    <r>
      <rPr>
        <sz val="9"/>
        <color rgb="FF020302"/>
        <rFont val="Arial"/>
        <family val="2"/>
      </rPr>
      <t>Deliver on-demand individual training.</t>
    </r>
  </si>
  <si>
    <r>
      <rPr>
        <sz val="9"/>
        <color rgb="FF020302"/>
        <rFont val="Arial"/>
        <family val="2"/>
      </rPr>
      <t>T2.5</t>
    </r>
  </si>
  <si>
    <r>
      <rPr>
        <sz val="9"/>
        <color rgb="FF020302"/>
        <rFont val="Arial"/>
        <family val="2"/>
      </rPr>
      <t>Enhance satellite through training and events.</t>
    </r>
  </si>
  <si>
    <r>
      <rPr>
        <sz val="9"/>
        <color rgb="FF020302"/>
        <rFont val="Arial"/>
        <family val="2"/>
      </rPr>
      <t>T2.6</t>
    </r>
  </si>
  <si>
    <r>
      <rPr>
        <sz val="9"/>
        <color rgb="FF020302"/>
        <rFont val="Arial"/>
        <family val="2"/>
      </rPr>
      <t>Include security resources in onboarding.</t>
    </r>
  </si>
  <si>
    <r>
      <rPr>
        <sz val="9"/>
        <color rgb="FF020302"/>
        <rFont val="Arial"/>
        <family val="2"/>
      </rPr>
      <t>T3.1</t>
    </r>
  </si>
  <si>
    <r>
      <rPr>
        <sz val="9"/>
        <color rgb="FF020302"/>
        <rFont val="Arial"/>
        <family val="2"/>
      </rPr>
      <t>Reward progression through curriculum (certification or HR).</t>
    </r>
  </si>
  <si>
    <r>
      <rPr>
        <sz val="9"/>
        <color rgb="FF020302"/>
        <rFont val="Arial"/>
        <family val="2"/>
      </rPr>
      <t>T3.2</t>
    </r>
  </si>
  <si>
    <r>
      <rPr>
        <sz val="9"/>
        <color rgb="FF020302"/>
        <rFont val="Arial"/>
        <family val="2"/>
      </rPr>
      <t>Provide training for vendors or outsourced workers.</t>
    </r>
  </si>
  <si>
    <r>
      <rPr>
        <sz val="9"/>
        <color rgb="FF020302"/>
        <rFont val="Arial"/>
        <family val="2"/>
      </rPr>
      <t>T3.3</t>
    </r>
  </si>
  <si>
    <r>
      <rPr>
        <sz val="9"/>
        <color rgb="FF020302"/>
        <rFont val="Arial"/>
        <family val="2"/>
      </rPr>
      <t>Host external software security events.</t>
    </r>
  </si>
  <si>
    <r>
      <rPr>
        <sz val="9"/>
        <color rgb="FF020302"/>
        <rFont val="Arial"/>
        <family val="2"/>
      </rPr>
      <t>T3.4</t>
    </r>
  </si>
  <si>
    <r>
      <rPr>
        <sz val="9"/>
        <color rgb="FF020302"/>
        <rFont val="Arial"/>
        <family val="2"/>
      </rPr>
      <t>Require an annual refresher.</t>
    </r>
  </si>
  <si>
    <r>
      <rPr>
        <sz val="9"/>
        <color rgb="FF020302"/>
        <rFont val="Arial"/>
        <family val="2"/>
      </rPr>
      <t>T3.5</t>
    </r>
  </si>
  <si>
    <r>
      <rPr>
        <sz val="9"/>
        <color rgb="FF020302"/>
        <rFont val="Arial"/>
        <family val="2"/>
      </rPr>
      <t>Establish SSG office hours.</t>
    </r>
  </si>
  <si>
    <r>
      <rPr>
        <sz val="9"/>
        <color rgb="FF020302"/>
        <rFont val="Arial"/>
        <family val="2"/>
      </rPr>
      <t>T3.6</t>
    </r>
  </si>
  <si>
    <r>
      <rPr>
        <sz val="9"/>
        <color rgb="FF020302"/>
        <rFont val="Arial"/>
        <family val="2"/>
      </rPr>
      <t>Identify a satellite through training.</t>
    </r>
  </si>
  <si>
    <r>
      <rPr>
        <b/>
        <sz val="21"/>
        <color rgb="FFE07626"/>
        <rFont val="Arial"/>
        <family val="2"/>
      </rPr>
      <t>Intelligence</t>
    </r>
  </si>
  <si>
    <r>
      <rPr>
        <b/>
        <sz val="13"/>
        <color rgb="FFFFFFFF"/>
        <rFont val="Arial"/>
        <family val="2"/>
      </rPr>
      <t>ATTACK MODELS (AM)</t>
    </r>
  </si>
  <si>
    <r>
      <rPr>
        <sz val="9"/>
        <color rgb="FF020302"/>
        <rFont val="Arial"/>
        <family val="2"/>
      </rPr>
      <t>AM1.2</t>
    </r>
  </si>
  <si>
    <r>
      <rPr>
        <sz val="9"/>
        <color rgb="FF020302"/>
        <rFont val="Arial"/>
        <family val="2"/>
      </rPr>
      <t>Create a data classification scheme and inventory.</t>
    </r>
  </si>
  <si>
    <r>
      <rPr>
        <sz val="9"/>
        <color rgb="FF020302"/>
        <rFont val="Arial"/>
        <family val="2"/>
      </rPr>
      <t>AM1.3</t>
    </r>
  </si>
  <si>
    <r>
      <rPr>
        <sz val="9"/>
        <color rgb="FF020302"/>
        <rFont val="Arial"/>
        <family val="2"/>
      </rPr>
      <t>Identify potential attackers.</t>
    </r>
  </si>
  <si>
    <r>
      <rPr>
        <sz val="9"/>
        <color rgb="FF020302"/>
        <rFont val="Arial"/>
        <family val="2"/>
      </rPr>
      <t>AM1.5</t>
    </r>
  </si>
  <si>
    <r>
      <rPr>
        <sz val="9"/>
        <color rgb="FF020302"/>
        <rFont val="Arial"/>
        <family val="2"/>
      </rPr>
      <t>Gather and use attack intelligence.</t>
    </r>
  </si>
  <si>
    <r>
      <rPr>
        <sz val="9"/>
        <color rgb="FF020302"/>
        <rFont val="Arial"/>
        <family val="2"/>
      </rPr>
      <t>AM2.1</t>
    </r>
  </si>
  <si>
    <r>
      <rPr>
        <sz val="9"/>
        <color rgb="FF020302"/>
        <rFont val="Arial"/>
        <family val="2"/>
      </rPr>
      <t>Build attack patterns and abuse cases tied to potential attackers.</t>
    </r>
  </si>
  <si>
    <r>
      <rPr>
        <sz val="9"/>
        <color rgb="FF020302"/>
        <rFont val="Arial"/>
        <family val="2"/>
      </rPr>
      <t>AM2.2</t>
    </r>
  </si>
  <si>
    <r>
      <rPr>
        <sz val="9"/>
        <color rgb="FF020302"/>
        <rFont val="Arial"/>
        <family val="2"/>
      </rPr>
      <t>Create technology-specific attack patterns.</t>
    </r>
  </si>
  <si>
    <r>
      <rPr>
        <sz val="9"/>
        <color rgb="FF020302"/>
        <rFont val="Arial"/>
        <family val="2"/>
      </rPr>
      <t>AM2.5</t>
    </r>
  </si>
  <si>
    <r>
      <rPr>
        <sz val="9"/>
        <color rgb="FF020302"/>
        <rFont val="Arial"/>
        <family val="2"/>
      </rPr>
      <t xml:space="preserve">Build and maintain a top </t>
    </r>
    <r>
      <rPr>
        <i/>
        <sz val="9"/>
        <color rgb="FF020302"/>
        <rFont val="Arial"/>
        <family val="2"/>
      </rPr>
      <t xml:space="preserve">N </t>
    </r>
    <r>
      <rPr>
        <sz val="9"/>
        <color rgb="FF020302"/>
        <rFont val="Arial"/>
        <family val="2"/>
      </rPr>
      <t>possible attacks list.</t>
    </r>
  </si>
  <si>
    <r>
      <rPr>
        <sz val="9"/>
        <color rgb="FF020302"/>
        <rFont val="Arial"/>
        <family val="2"/>
      </rPr>
      <t>AM2.6</t>
    </r>
  </si>
  <si>
    <r>
      <rPr>
        <sz val="9"/>
        <color rgb="FF020302"/>
        <rFont val="Arial"/>
        <family val="2"/>
      </rPr>
      <t>Collect and publish attack stories.</t>
    </r>
  </si>
  <si>
    <r>
      <rPr>
        <sz val="9"/>
        <color rgb="FF020302"/>
        <rFont val="Arial"/>
        <family val="2"/>
      </rPr>
      <t>AM2.7</t>
    </r>
  </si>
  <si>
    <r>
      <rPr>
        <sz val="9"/>
        <color rgb="FF020302"/>
        <rFont val="Arial"/>
        <family val="2"/>
      </rPr>
      <t>Build an internal forum to discuss attacks.</t>
    </r>
  </si>
  <si>
    <r>
      <rPr>
        <sz val="9"/>
        <color rgb="FF020302"/>
        <rFont val="Arial"/>
        <family val="2"/>
      </rPr>
      <t>AM3.1</t>
    </r>
  </si>
  <si>
    <r>
      <rPr>
        <sz val="9"/>
        <color rgb="FF020302"/>
        <rFont val="Arial"/>
        <family val="2"/>
      </rPr>
      <t>Have a science team that develops new attack methods.</t>
    </r>
  </si>
  <si>
    <r>
      <rPr>
        <sz val="9"/>
        <color rgb="FF020302"/>
        <rFont val="Arial"/>
        <family val="2"/>
      </rPr>
      <t>AM3.2</t>
    </r>
  </si>
  <si>
    <r>
      <rPr>
        <sz val="9"/>
        <color rgb="FF020302"/>
        <rFont val="Arial"/>
        <family val="2"/>
      </rPr>
      <t>Create and use automation to mimic attackers.</t>
    </r>
  </si>
  <si>
    <r>
      <rPr>
        <b/>
        <sz val="13"/>
        <color rgb="FFFFFFFF"/>
        <rFont val="Arial"/>
        <family val="2"/>
      </rPr>
      <t>SECURITY FEATURES &amp; DESIGN (SFD)</t>
    </r>
  </si>
  <si>
    <r>
      <rPr>
        <sz val="9"/>
        <color rgb="FF020302"/>
        <rFont val="Arial"/>
        <family val="2"/>
      </rPr>
      <t>SFD1.1</t>
    </r>
  </si>
  <si>
    <r>
      <rPr>
        <sz val="9"/>
        <color rgb="FF020302"/>
        <rFont val="Arial"/>
        <family val="2"/>
      </rPr>
      <t>Build and publish security features.</t>
    </r>
  </si>
  <si>
    <r>
      <rPr>
        <sz val="9"/>
        <color rgb="FF020302"/>
        <rFont val="Arial"/>
        <family val="2"/>
      </rPr>
      <t>SFD1.2</t>
    </r>
  </si>
  <si>
    <r>
      <rPr>
        <sz val="9"/>
        <color rgb="FF020302"/>
        <rFont val="Arial"/>
        <family val="2"/>
      </rPr>
      <t>Engage SSG with architecture.</t>
    </r>
  </si>
  <si>
    <r>
      <rPr>
        <sz val="9"/>
        <color rgb="FF020302"/>
        <rFont val="Arial"/>
        <family val="2"/>
      </rPr>
      <t>SFD2.1</t>
    </r>
  </si>
  <si>
    <r>
      <rPr>
        <sz val="9"/>
        <color rgb="FF020302"/>
        <rFont val="Arial"/>
        <family val="2"/>
      </rPr>
      <t>Build secure-by-design middleware frameworks and common libraries.</t>
    </r>
  </si>
  <si>
    <r>
      <rPr>
        <sz val="9"/>
        <color rgb="FF020302"/>
        <rFont val="Arial"/>
        <family val="2"/>
      </rPr>
      <t>SFD2.2</t>
    </r>
  </si>
  <si>
    <r>
      <rPr>
        <sz val="9"/>
        <color rgb="FF020302"/>
        <rFont val="Arial"/>
        <family val="2"/>
      </rPr>
      <t>Create SSG capability to solve difficult design problems.</t>
    </r>
  </si>
  <si>
    <r>
      <rPr>
        <sz val="9"/>
        <color rgb="FF020302"/>
        <rFont val="Arial"/>
        <family val="2"/>
      </rPr>
      <t>SFD3.1</t>
    </r>
  </si>
  <si>
    <r>
      <rPr>
        <sz val="9"/>
        <color rgb="FF020302"/>
        <rFont val="Arial"/>
        <family val="2"/>
      </rPr>
      <t>Form a review board or central committee to approve and maintain secure design patterns.</t>
    </r>
  </si>
  <si>
    <r>
      <rPr>
        <sz val="9"/>
        <color rgb="FF020302"/>
        <rFont val="Arial"/>
        <family val="2"/>
      </rPr>
      <t>SFD3.2</t>
    </r>
  </si>
  <si>
    <r>
      <rPr>
        <sz val="9"/>
        <color rgb="FF020302"/>
        <rFont val="Arial"/>
        <family val="2"/>
      </rPr>
      <t>Require use of approved security features and frameworks.</t>
    </r>
  </si>
  <si>
    <r>
      <rPr>
        <sz val="9"/>
        <color rgb="FF020302"/>
        <rFont val="Arial"/>
        <family val="2"/>
      </rPr>
      <t>SFD3.3</t>
    </r>
  </si>
  <si>
    <r>
      <rPr>
        <sz val="9"/>
        <color rgb="FF020302"/>
        <rFont val="Arial"/>
        <family val="2"/>
      </rPr>
      <t>Find and publish mature design patterns from the organization.</t>
    </r>
  </si>
  <si>
    <r>
      <rPr>
        <sz val="18"/>
        <color rgb="FFFFFFFF"/>
        <rFont val="Arial"/>
        <family val="2"/>
      </rPr>
      <t>&lt;/&gt;</t>
    </r>
  </si>
  <si>
    <r>
      <rPr>
        <b/>
        <sz val="21"/>
        <color rgb="FF205E9E"/>
        <rFont val="Arial"/>
        <family val="2"/>
      </rPr>
      <t>SSDL Touchpoints</t>
    </r>
  </si>
  <si>
    <r>
      <rPr>
        <b/>
        <sz val="13"/>
        <color rgb="FFFFFFFF"/>
        <rFont val="Arial"/>
        <family val="2"/>
      </rPr>
      <t>ARCHITECTURE ANALYSIS (AA)</t>
    </r>
  </si>
  <si>
    <r>
      <rPr>
        <sz val="9"/>
        <color rgb="FF020302"/>
        <rFont val="Arial"/>
        <family val="2"/>
      </rPr>
      <t>AA1.1</t>
    </r>
  </si>
  <si>
    <r>
      <rPr>
        <sz val="9"/>
        <color rgb="FF020302"/>
        <rFont val="Arial"/>
        <family val="2"/>
      </rPr>
      <t>Perform security feature review.</t>
    </r>
  </si>
  <si>
    <r>
      <rPr>
        <sz val="9"/>
        <color rgb="FF020302"/>
        <rFont val="Arial"/>
        <family val="2"/>
      </rPr>
      <t>AA1.2</t>
    </r>
  </si>
  <si>
    <r>
      <rPr>
        <sz val="9"/>
        <color rgb="FF020302"/>
        <rFont val="Arial"/>
        <family val="2"/>
      </rPr>
      <t>Perform design review for high-risk applications.</t>
    </r>
  </si>
  <si>
    <r>
      <rPr>
        <sz val="9"/>
        <color rgb="FF020302"/>
        <rFont val="Arial"/>
        <family val="2"/>
      </rPr>
      <t>AA1.3</t>
    </r>
  </si>
  <si>
    <r>
      <rPr>
        <sz val="9"/>
        <color rgb="FF020302"/>
        <rFont val="Arial"/>
        <family val="2"/>
      </rPr>
      <t>Have SSG lead design review efforts.</t>
    </r>
  </si>
  <si>
    <r>
      <rPr>
        <sz val="9"/>
        <color rgb="FF020302"/>
        <rFont val="Arial"/>
        <family val="2"/>
      </rPr>
      <t>AA1.4</t>
    </r>
  </si>
  <si>
    <r>
      <rPr>
        <sz val="9"/>
        <color rgb="FF020302"/>
        <rFont val="Arial"/>
        <family val="2"/>
      </rPr>
      <t>Use a risk questionnaire to rank applications.</t>
    </r>
  </si>
  <si>
    <r>
      <rPr>
        <sz val="9"/>
        <color rgb="FF020302"/>
        <rFont val="Arial"/>
        <family val="2"/>
      </rPr>
      <t>AA2.1</t>
    </r>
  </si>
  <si>
    <r>
      <rPr>
        <sz val="9"/>
        <color rgb="FF020302"/>
        <rFont val="Arial"/>
        <family val="2"/>
      </rPr>
      <t>Define and use AA process.</t>
    </r>
  </si>
  <si>
    <r>
      <rPr>
        <sz val="9"/>
        <color rgb="FF020302"/>
        <rFont val="Arial"/>
        <family val="2"/>
      </rPr>
      <t>AA2.2</t>
    </r>
  </si>
  <si>
    <r>
      <rPr>
        <sz val="9"/>
        <color rgb="FF020302"/>
        <rFont val="Arial"/>
        <family val="2"/>
      </rPr>
      <t>Standardize architectural descriptions (including data flow).</t>
    </r>
  </si>
  <si>
    <r>
      <rPr>
        <sz val="9"/>
        <color rgb="FF020302"/>
        <rFont val="Arial"/>
        <family val="2"/>
      </rPr>
      <t>AA3.1</t>
    </r>
  </si>
  <si>
    <r>
      <rPr>
        <sz val="9"/>
        <color rgb="FF020302"/>
        <rFont val="Arial"/>
        <family val="2"/>
      </rPr>
      <t>Have software architects lead design review efforts.</t>
    </r>
  </si>
  <si>
    <r>
      <rPr>
        <sz val="9"/>
        <color rgb="FF020302"/>
        <rFont val="Arial"/>
        <family val="2"/>
      </rPr>
      <t>AA3.2</t>
    </r>
  </si>
  <si>
    <r>
      <rPr>
        <sz val="9"/>
        <color rgb="FF020302"/>
        <rFont val="Arial"/>
        <family val="2"/>
      </rPr>
      <t>Drive analysis results into standard architecture patterns.</t>
    </r>
  </si>
  <si>
    <r>
      <rPr>
        <sz val="9"/>
        <color rgb="FF020302"/>
        <rFont val="Arial"/>
        <family val="2"/>
      </rPr>
      <t>AA3.3</t>
    </r>
  </si>
  <si>
    <r>
      <rPr>
        <sz val="9"/>
        <color rgb="FF020302"/>
        <rFont val="Arial"/>
        <family val="2"/>
      </rPr>
      <t>Make the SSG available as an AA resource or mentor.</t>
    </r>
  </si>
  <si>
    <r>
      <rPr>
        <b/>
        <sz val="13"/>
        <color rgb="FFFFFFFF"/>
        <rFont val="Arial"/>
        <family val="2"/>
      </rPr>
      <t>CODE REVIEW (CR)</t>
    </r>
  </si>
  <si>
    <r>
      <rPr>
        <sz val="9"/>
        <color rgb="FF020302"/>
        <rFont val="Arial"/>
        <family val="2"/>
      </rPr>
      <t>CR1.2</t>
    </r>
  </si>
  <si>
    <r>
      <rPr>
        <sz val="9"/>
        <color rgb="FF020302"/>
        <rFont val="Arial"/>
        <family val="2"/>
      </rPr>
      <t>Have SSG perform ad hoc review.</t>
    </r>
  </si>
  <si>
    <r>
      <rPr>
        <sz val="9"/>
        <color rgb="FF020302"/>
        <rFont val="Arial"/>
        <family val="2"/>
      </rPr>
      <t>CR1.4</t>
    </r>
  </si>
  <si>
    <r>
      <rPr>
        <sz val="9"/>
        <color rgb="FF020302"/>
        <rFont val="Arial"/>
        <family val="2"/>
      </rPr>
      <t>Use automated tools along with manual review.</t>
    </r>
  </si>
  <si>
    <r>
      <rPr>
        <sz val="9"/>
        <color rgb="FF020302"/>
        <rFont val="Arial"/>
        <family val="2"/>
      </rPr>
      <t>CR1.5</t>
    </r>
  </si>
  <si>
    <r>
      <rPr>
        <sz val="9"/>
        <color rgb="FF020302"/>
        <rFont val="Arial"/>
        <family val="2"/>
      </rPr>
      <t>Make code review mandatory for all projects.</t>
    </r>
  </si>
  <si>
    <r>
      <rPr>
        <sz val="9"/>
        <color rgb="FF020302"/>
        <rFont val="Arial"/>
        <family val="2"/>
      </rPr>
      <t>CR1.6</t>
    </r>
  </si>
  <si>
    <r>
      <rPr>
        <sz val="9"/>
        <color rgb="FF020302"/>
        <rFont val="Arial"/>
        <family val="2"/>
      </rPr>
      <t>Use centralized reporting to close the knowledge loop and drive training.</t>
    </r>
  </si>
  <si>
    <r>
      <rPr>
        <sz val="9"/>
        <color rgb="FF020302"/>
        <rFont val="Arial"/>
        <family val="2"/>
      </rPr>
      <t>CR2.5</t>
    </r>
  </si>
  <si>
    <r>
      <rPr>
        <sz val="9"/>
        <color rgb="FF020302"/>
        <rFont val="Arial"/>
        <family val="2"/>
      </rPr>
      <t>Assign tool mentors.</t>
    </r>
  </si>
  <si>
    <r>
      <rPr>
        <sz val="9"/>
        <color rgb="FF020302"/>
        <rFont val="Arial"/>
        <family val="2"/>
      </rPr>
      <t>CR2.6</t>
    </r>
  </si>
  <si>
    <r>
      <rPr>
        <sz val="9"/>
        <color rgb="FF020302"/>
        <rFont val="Arial"/>
        <family val="2"/>
      </rPr>
      <t>Use automated tools with tailored rules.</t>
    </r>
  </si>
  <si>
    <r>
      <rPr>
        <sz val="9"/>
        <color rgb="FF020302"/>
        <rFont val="Arial"/>
        <family val="2"/>
      </rPr>
      <t>CR2.7</t>
    </r>
  </si>
  <si>
    <r>
      <rPr>
        <sz val="9"/>
        <color rgb="FF020302"/>
        <rFont val="Arial"/>
        <family val="2"/>
      </rPr>
      <t xml:space="preserve">Use a top </t>
    </r>
    <r>
      <rPr>
        <i/>
        <sz val="9"/>
        <color rgb="FF020302"/>
        <rFont val="Arial"/>
        <family val="2"/>
      </rPr>
      <t xml:space="preserve">N </t>
    </r>
    <r>
      <rPr>
        <sz val="9"/>
        <color rgb="FF020302"/>
        <rFont val="Arial"/>
        <family val="2"/>
      </rPr>
      <t>bugs list (real data preferred).</t>
    </r>
  </si>
  <si>
    <r>
      <rPr>
        <sz val="9"/>
        <color rgb="FF020302"/>
        <rFont val="Arial"/>
        <family val="2"/>
      </rPr>
      <t>CR3.2</t>
    </r>
  </si>
  <si>
    <r>
      <rPr>
        <sz val="9"/>
        <color rgb="FF020302"/>
        <rFont val="Arial"/>
        <family val="2"/>
      </rPr>
      <t>Build a factory.</t>
    </r>
  </si>
  <si>
    <r>
      <rPr>
        <sz val="9"/>
        <color rgb="FF020302"/>
        <rFont val="Arial"/>
        <family val="2"/>
      </rPr>
      <t>CR3.3</t>
    </r>
  </si>
  <si>
    <r>
      <rPr>
        <sz val="9"/>
        <color rgb="FF020302"/>
        <rFont val="Arial"/>
        <family val="2"/>
      </rPr>
      <t>Build a capability for eradicating specific bugs from the entire codebase.</t>
    </r>
  </si>
  <si>
    <r>
      <rPr>
        <sz val="9"/>
        <color rgb="FF020302"/>
        <rFont val="Arial"/>
        <family val="2"/>
      </rPr>
      <t>CR3.4</t>
    </r>
  </si>
  <si>
    <r>
      <rPr>
        <sz val="9"/>
        <color rgb="FF020302"/>
        <rFont val="Arial"/>
        <family val="2"/>
      </rPr>
      <t>Automate malicious code detection.</t>
    </r>
  </si>
  <si>
    <r>
      <rPr>
        <sz val="9"/>
        <color rgb="FF020302"/>
        <rFont val="Arial"/>
        <family val="2"/>
      </rPr>
      <t>CR3.5</t>
    </r>
  </si>
  <si>
    <r>
      <rPr>
        <sz val="9"/>
        <color rgb="FF020302"/>
        <rFont val="Arial"/>
        <family val="2"/>
      </rPr>
      <t>Enforce coding standards.</t>
    </r>
  </si>
  <si>
    <r>
      <rPr>
        <b/>
        <sz val="13"/>
        <color rgb="FFFFFFFF"/>
        <rFont val="Arial"/>
        <family val="2"/>
      </rPr>
      <t>SECURITY TESTING (ST)</t>
    </r>
  </si>
  <si>
    <r>
      <rPr>
        <sz val="9"/>
        <color rgb="FF020302"/>
        <rFont val="Arial"/>
        <family val="2"/>
      </rPr>
      <t>ST1.1</t>
    </r>
  </si>
  <si>
    <r>
      <rPr>
        <sz val="9"/>
        <color rgb="FF020302"/>
        <rFont val="Arial"/>
        <family val="2"/>
      </rPr>
      <t>Ensure QA supports edge/boundary value condition testing.</t>
    </r>
  </si>
  <si>
    <r>
      <rPr>
        <sz val="9"/>
        <color rgb="FF020302"/>
        <rFont val="Arial"/>
        <family val="2"/>
      </rPr>
      <t>ST1.3</t>
    </r>
  </si>
  <si>
    <r>
      <rPr>
        <sz val="9"/>
        <color rgb="FF020302"/>
        <rFont val="Arial"/>
        <family val="2"/>
      </rPr>
      <t>Drive tests with security requirements and security features.</t>
    </r>
  </si>
  <si>
    <r>
      <rPr>
        <sz val="9"/>
        <color rgb="FF020302"/>
        <rFont val="Arial"/>
        <family val="2"/>
      </rPr>
      <t>ST2.1</t>
    </r>
  </si>
  <si>
    <r>
      <rPr>
        <sz val="9"/>
        <color rgb="FF020302"/>
        <rFont val="Arial"/>
        <family val="2"/>
      </rPr>
      <t>Integrate black-box security tools into the QA process.</t>
    </r>
  </si>
  <si>
    <r>
      <rPr>
        <sz val="9"/>
        <color rgb="FF020302"/>
        <rFont val="Arial"/>
        <family val="2"/>
      </rPr>
      <t>ST2.4</t>
    </r>
  </si>
  <si>
    <r>
      <rPr>
        <sz val="9"/>
        <color rgb="FF020302"/>
        <rFont val="Arial"/>
        <family val="2"/>
      </rPr>
      <t>Share security results with QA.</t>
    </r>
  </si>
  <si>
    <r>
      <rPr>
        <sz val="9"/>
        <color rgb="FF020302"/>
        <rFont val="Arial"/>
        <family val="2"/>
      </rPr>
      <t>ST2.5</t>
    </r>
  </si>
  <si>
    <r>
      <rPr>
        <sz val="9"/>
        <color rgb="FF020302"/>
        <rFont val="Arial"/>
        <family val="2"/>
      </rPr>
      <t>Include security tests in QA automation.</t>
    </r>
  </si>
  <si>
    <r>
      <rPr>
        <sz val="9"/>
        <color rgb="FF020302"/>
        <rFont val="Arial"/>
        <family val="2"/>
      </rPr>
      <t>ST2.6</t>
    </r>
  </si>
  <si>
    <r>
      <rPr>
        <sz val="9"/>
        <color rgb="FF020302"/>
        <rFont val="Arial"/>
        <family val="2"/>
      </rPr>
      <t>Perform fuzz testing customized to application APIs.</t>
    </r>
  </si>
  <si>
    <r>
      <rPr>
        <sz val="9"/>
        <color rgb="FF020302"/>
        <rFont val="Arial"/>
        <family val="2"/>
      </rPr>
      <t>ST3.3</t>
    </r>
  </si>
  <si>
    <r>
      <rPr>
        <sz val="9"/>
        <color rgb="FF020302"/>
        <rFont val="Arial"/>
        <family val="2"/>
      </rPr>
      <t>Drive tests with risk analysis results.</t>
    </r>
  </si>
  <si>
    <r>
      <rPr>
        <sz val="9"/>
        <color rgb="FF020302"/>
        <rFont val="Arial"/>
        <family val="2"/>
      </rPr>
      <t>ST3.4</t>
    </r>
  </si>
  <si>
    <r>
      <rPr>
        <sz val="9"/>
        <color rgb="FF020302"/>
        <rFont val="Arial"/>
        <family val="2"/>
      </rPr>
      <t>Leverage coverage analysis.</t>
    </r>
  </si>
  <si>
    <r>
      <rPr>
        <sz val="9"/>
        <color rgb="FF020302"/>
        <rFont val="Arial"/>
        <family val="2"/>
      </rPr>
      <t>ST3.5</t>
    </r>
  </si>
  <si>
    <r>
      <rPr>
        <sz val="9"/>
        <color rgb="FF020302"/>
        <rFont val="Arial"/>
        <family val="2"/>
      </rPr>
      <t>Begin to build and apply adversarial security tests (abuse cases).</t>
    </r>
  </si>
  <si>
    <r>
      <rPr>
        <b/>
        <sz val="21"/>
        <color rgb="FF51803B"/>
        <rFont val="Arial"/>
        <family val="2"/>
      </rPr>
      <t>Deployment</t>
    </r>
  </si>
  <si>
    <r>
      <rPr>
        <b/>
        <sz val="13"/>
        <color rgb="FFFFFFFF"/>
        <rFont val="Arial"/>
        <family val="2"/>
      </rPr>
      <t>PENETRATION TESTING (PT)</t>
    </r>
  </si>
  <si>
    <r>
      <rPr>
        <sz val="9"/>
        <color rgb="FF020302"/>
        <rFont val="Arial"/>
        <family val="2"/>
      </rPr>
      <t>PT1.1</t>
    </r>
  </si>
  <si>
    <r>
      <rPr>
        <sz val="9"/>
        <color rgb="FF020302"/>
        <rFont val="Arial"/>
        <family val="2"/>
      </rPr>
      <t>Use external penetration testers to find problems.</t>
    </r>
  </si>
  <si>
    <r>
      <rPr>
        <sz val="9"/>
        <color rgb="FF020302"/>
        <rFont val="Arial"/>
        <family val="2"/>
      </rPr>
      <t>PT1.2</t>
    </r>
  </si>
  <si>
    <r>
      <rPr>
        <sz val="9"/>
        <color rgb="FF020302"/>
        <rFont val="Arial"/>
        <family val="2"/>
      </rPr>
      <t>Feed results to the defect management and mitigation system.</t>
    </r>
  </si>
  <si>
    <r>
      <rPr>
        <sz val="9"/>
        <color rgb="FF020302"/>
        <rFont val="Arial"/>
        <family val="2"/>
      </rPr>
      <t>PT1.3</t>
    </r>
  </si>
  <si>
    <r>
      <rPr>
        <sz val="9"/>
        <color rgb="FF020302"/>
        <rFont val="Arial"/>
        <family val="2"/>
      </rPr>
      <t>Use penetration testing tools internally.</t>
    </r>
  </si>
  <si>
    <r>
      <rPr>
        <sz val="9"/>
        <color rgb="FF020302"/>
        <rFont val="Arial"/>
        <family val="2"/>
      </rPr>
      <t>PT2.2</t>
    </r>
  </si>
  <si>
    <r>
      <rPr>
        <sz val="9"/>
        <color rgb="FF020302"/>
        <rFont val="Arial"/>
        <family val="2"/>
      </rPr>
      <t>Provide penetration testers with all available information.</t>
    </r>
  </si>
  <si>
    <r>
      <rPr>
        <sz val="9"/>
        <color rgb="FF020302"/>
        <rFont val="Arial"/>
        <family val="2"/>
      </rPr>
      <t>PT2.3</t>
    </r>
  </si>
  <si>
    <r>
      <rPr>
        <sz val="9"/>
        <color rgb="FF020302"/>
        <rFont val="Arial"/>
        <family val="2"/>
      </rPr>
      <t>Schedule periodic penetration tests for application coverage.</t>
    </r>
  </si>
  <si>
    <r>
      <rPr>
        <sz val="9"/>
        <color rgb="FF020302"/>
        <rFont val="Arial"/>
        <family val="2"/>
      </rPr>
      <t>PT3.1</t>
    </r>
  </si>
  <si>
    <r>
      <rPr>
        <sz val="9"/>
        <color rgb="FF020302"/>
        <rFont val="Arial"/>
        <family val="2"/>
      </rPr>
      <t>Use external penetration testers to perform deep-dive analysis.</t>
    </r>
  </si>
  <si>
    <r>
      <rPr>
        <sz val="9"/>
        <color rgb="FF020302"/>
        <rFont val="Arial"/>
        <family val="2"/>
      </rPr>
      <t>PT3.2</t>
    </r>
  </si>
  <si>
    <r>
      <rPr>
        <sz val="9"/>
        <color rgb="FF020302"/>
        <rFont val="Arial"/>
        <family val="2"/>
      </rPr>
      <t>Have the SSG customize penetration testing tools and scripts.</t>
    </r>
  </si>
  <si>
    <r>
      <rPr>
        <b/>
        <sz val="13"/>
        <color rgb="FFFFFFFF"/>
        <rFont val="Arial"/>
        <family val="2"/>
      </rPr>
      <t>SOFTWARE ENVIRONMENT (SE)</t>
    </r>
  </si>
  <si>
    <r>
      <rPr>
        <sz val="9"/>
        <color rgb="FF020302"/>
        <rFont val="Arial"/>
        <family val="2"/>
      </rPr>
      <t>SE1.1</t>
    </r>
  </si>
  <si>
    <r>
      <rPr>
        <sz val="9"/>
        <color rgb="FF020302"/>
        <rFont val="Arial"/>
        <family val="2"/>
      </rPr>
      <t>Use application input monitoring.</t>
    </r>
  </si>
  <si>
    <r>
      <rPr>
        <sz val="9"/>
        <color rgb="FF020302"/>
        <rFont val="Arial"/>
        <family val="2"/>
      </rPr>
      <t>SE1.2</t>
    </r>
  </si>
  <si>
    <r>
      <rPr>
        <sz val="9"/>
        <color rgb="FF020302"/>
        <rFont val="Arial"/>
        <family val="2"/>
      </rPr>
      <t>Ensure host and network security basics are in place.</t>
    </r>
  </si>
  <si>
    <r>
      <rPr>
        <sz val="9"/>
        <color rgb="FF020302"/>
        <rFont val="Arial"/>
        <family val="2"/>
      </rPr>
      <t>SE2.2</t>
    </r>
  </si>
  <si>
    <r>
      <rPr>
        <sz val="9"/>
        <color rgb="FF020302"/>
        <rFont val="Arial"/>
        <family val="2"/>
      </rPr>
      <t>Publish installation guides.</t>
    </r>
  </si>
  <si>
    <r>
      <rPr>
        <sz val="9"/>
        <color rgb="FF020302"/>
        <rFont val="Arial"/>
        <family val="2"/>
      </rPr>
      <t>SE2.4</t>
    </r>
  </si>
  <si>
    <r>
      <rPr>
        <sz val="9"/>
        <color rgb="FF020302"/>
        <rFont val="Arial"/>
        <family val="2"/>
      </rPr>
      <t>Use code signing.</t>
    </r>
  </si>
  <si>
    <r>
      <rPr>
        <sz val="9"/>
        <color rgb="FF020302"/>
        <rFont val="Arial"/>
        <family val="2"/>
      </rPr>
      <t>SE3.2</t>
    </r>
  </si>
  <si>
    <r>
      <rPr>
        <sz val="9"/>
        <color rgb="FF020302"/>
        <rFont val="Arial"/>
        <family val="2"/>
      </rPr>
      <t>Use code protection.</t>
    </r>
  </si>
  <si>
    <r>
      <rPr>
        <sz val="9"/>
        <color rgb="FF020302"/>
        <rFont val="Arial"/>
        <family val="2"/>
      </rPr>
      <t>SE3.3</t>
    </r>
  </si>
  <si>
    <r>
      <rPr>
        <sz val="9"/>
        <color rgb="FF020302"/>
        <rFont val="Arial"/>
        <family val="2"/>
      </rPr>
      <t>Use application behavior monitoring and diagnostics.</t>
    </r>
  </si>
  <si>
    <r>
      <rPr>
        <sz val="9"/>
        <color rgb="FF020302"/>
        <rFont val="Arial"/>
        <family val="2"/>
      </rPr>
      <t>SE3.4</t>
    </r>
  </si>
  <si>
    <r>
      <rPr>
        <sz val="9"/>
        <color rgb="FF020302"/>
        <rFont val="Arial"/>
        <family val="2"/>
      </rPr>
      <t>Use application containers.</t>
    </r>
  </si>
  <si>
    <r>
      <rPr>
        <sz val="13"/>
        <color rgb="FFFFFFFF"/>
        <rFont val="Times New Roman"/>
        <family val="1"/>
      </rPr>
      <t xml:space="preserve"> </t>
    </r>
    <r>
      <rPr>
        <b/>
        <sz val="13"/>
        <color rgb="FFFFFFFF"/>
        <rFont val="Arial"/>
        <family val="2"/>
      </rPr>
      <t>CONFIGURATION MANAGEMENT &amp; VULNERABILITY MANAGEMENT (CMVM)</t>
    </r>
  </si>
  <si>
    <r>
      <rPr>
        <sz val="9"/>
        <color rgb="FF020302"/>
        <rFont val="Arial"/>
        <family val="2"/>
      </rPr>
      <t>CMVM1.1</t>
    </r>
  </si>
  <si>
    <r>
      <rPr>
        <sz val="9"/>
        <color rgb="FF020302"/>
        <rFont val="Arial"/>
        <family val="2"/>
      </rPr>
      <t>Create or interface with incident response.</t>
    </r>
  </si>
  <si>
    <r>
      <rPr>
        <sz val="9"/>
        <color rgb="FF020302"/>
        <rFont val="Arial"/>
        <family val="2"/>
      </rPr>
      <t>CMVM1.2</t>
    </r>
  </si>
  <si>
    <r>
      <rPr>
        <sz val="9"/>
        <color rgb="FF020302"/>
        <rFont val="Arial"/>
        <family val="2"/>
      </rPr>
      <t>Identify software defects found in operations monitoring and feed them back to development.</t>
    </r>
  </si>
  <si>
    <r>
      <rPr>
        <sz val="9"/>
        <color rgb="FF020302"/>
        <rFont val="Arial"/>
        <family val="2"/>
      </rPr>
      <t>CMVM2.1</t>
    </r>
  </si>
  <si>
    <r>
      <rPr>
        <sz val="9"/>
        <color rgb="FF020302"/>
        <rFont val="Arial"/>
        <family val="2"/>
      </rPr>
      <t>Have emergency codebase response.</t>
    </r>
  </si>
  <si>
    <r>
      <rPr>
        <sz val="9"/>
        <color rgb="FF020302"/>
        <rFont val="Arial"/>
        <family val="2"/>
      </rPr>
      <t>CMVM2.2</t>
    </r>
  </si>
  <si>
    <r>
      <rPr>
        <sz val="9"/>
        <color rgb="FF020302"/>
        <rFont val="Arial"/>
        <family val="2"/>
      </rPr>
      <t>Track software bugs found in operations through the fix process.</t>
    </r>
  </si>
  <si>
    <r>
      <rPr>
        <sz val="9"/>
        <color rgb="FF020302"/>
        <rFont val="Arial"/>
        <family val="2"/>
      </rPr>
      <t>CMVM2.3</t>
    </r>
  </si>
  <si>
    <r>
      <rPr>
        <sz val="9"/>
        <color rgb="FF020302"/>
        <rFont val="Arial"/>
        <family val="2"/>
      </rPr>
      <t>Develop an operations inventory of applications.</t>
    </r>
  </si>
  <si>
    <r>
      <rPr>
        <sz val="9"/>
        <color rgb="FF020302"/>
        <rFont val="Arial"/>
        <family val="2"/>
      </rPr>
      <t>CMVM3.1</t>
    </r>
  </si>
  <si>
    <r>
      <rPr>
        <sz val="9"/>
        <color rgb="FF020302"/>
        <rFont val="Arial"/>
        <family val="2"/>
      </rPr>
      <t>Fix all occurrences of software bugs found in operations.</t>
    </r>
  </si>
  <si>
    <r>
      <rPr>
        <sz val="9"/>
        <color rgb="FF020302"/>
        <rFont val="Arial"/>
        <family val="2"/>
      </rPr>
      <t>CMVM3.2</t>
    </r>
  </si>
  <si>
    <r>
      <rPr>
        <sz val="9"/>
        <color rgb="FF020302"/>
        <rFont val="Arial"/>
        <family val="2"/>
      </rPr>
      <t>Enhance the SSDL to prevent software bugs found in operations.</t>
    </r>
  </si>
  <si>
    <r>
      <rPr>
        <sz val="9"/>
        <color rgb="FF020302"/>
        <rFont val="Arial"/>
        <family val="2"/>
      </rPr>
      <t>CMVM3.3</t>
    </r>
  </si>
  <si>
    <r>
      <rPr>
        <sz val="9"/>
        <color rgb="FF020302"/>
        <rFont val="Arial"/>
        <family val="2"/>
      </rPr>
      <t>Simulate software crises.</t>
    </r>
  </si>
  <si>
    <r>
      <rPr>
        <sz val="9"/>
        <color rgb="FF020302"/>
        <rFont val="Arial"/>
        <family val="2"/>
      </rPr>
      <t>CMVM3.4</t>
    </r>
  </si>
  <si>
    <r>
      <rPr>
        <sz val="9"/>
        <color rgb="FF020302"/>
        <rFont val="Arial"/>
        <family val="2"/>
      </rPr>
      <t>Operate a bug bounty program.</t>
    </r>
  </si>
  <si>
    <t>BSIMM Code</t>
  </si>
  <si>
    <t>T3.6</t>
  </si>
  <si>
    <r>
      <rPr>
        <b/>
        <sz val="13"/>
        <color rgb="FFFFFFFF"/>
        <rFont val="Arial"/>
        <family val="2"/>
      </rPr>
      <t xml:space="preserve"> STANDARDS &amp; REQUIREMENTS (SR)</t>
    </r>
  </si>
  <si>
    <r>
      <rPr>
        <sz val="9"/>
        <color rgb="FF020302"/>
        <rFont val="Arial"/>
        <family val="2"/>
      </rPr>
      <t>SR1.1</t>
    </r>
  </si>
  <si>
    <r>
      <rPr>
        <sz val="9"/>
        <color rgb="FF020302"/>
        <rFont val="Arial"/>
        <family val="2"/>
      </rPr>
      <t>Create security standards.</t>
    </r>
  </si>
  <si>
    <r>
      <rPr>
        <sz val="9"/>
        <color rgb="FF020302"/>
        <rFont val="Arial"/>
        <family val="2"/>
      </rPr>
      <t>SR1.2</t>
    </r>
  </si>
  <si>
    <r>
      <rPr>
        <sz val="9"/>
        <color rgb="FF020302"/>
        <rFont val="Arial"/>
        <family val="2"/>
      </rPr>
      <t>Create a security portal.</t>
    </r>
  </si>
  <si>
    <r>
      <rPr>
        <sz val="9"/>
        <color rgb="FF020302"/>
        <rFont val="Arial"/>
        <family val="2"/>
      </rPr>
      <t>SR1.3</t>
    </r>
  </si>
  <si>
    <r>
      <rPr>
        <sz val="9"/>
        <color rgb="FF020302"/>
        <rFont val="Arial"/>
        <family val="2"/>
      </rPr>
      <t>Translate compliance constraints to requirements.</t>
    </r>
  </si>
  <si>
    <r>
      <rPr>
        <sz val="9"/>
        <color rgb="FF020302"/>
        <rFont val="Arial"/>
        <family val="2"/>
      </rPr>
      <t>SR2.2</t>
    </r>
  </si>
  <si>
    <r>
      <rPr>
        <sz val="9"/>
        <color rgb="FF020302"/>
        <rFont val="Arial"/>
        <family val="2"/>
      </rPr>
      <t>Create a standards review board.</t>
    </r>
  </si>
  <si>
    <r>
      <rPr>
        <sz val="9"/>
        <color rgb="FF020302"/>
        <rFont val="Arial"/>
        <family val="2"/>
      </rPr>
      <t>SR2.3</t>
    </r>
  </si>
  <si>
    <r>
      <rPr>
        <sz val="9"/>
        <color rgb="FF020302"/>
        <rFont val="Arial"/>
        <family val="2"/>
      </rPr>
      <t>Create standards for technology stacks.</t>
    </r>
  </si>
  <si>
    <r>
      <rPr>
        <sz val="9"/>
        <color rgb="FF020302"/>
        <rFont val="Arial"/>
        <family val="2"/>
      </rPr>
      <t>SR2.4</t>
    </r>
  </si>
  <si>
    <r>
      <rPr>
        <sz val="9"/>
        <color rgb="FF020302"/>
        <rFont val="Arial"/>
        <family val="2"/>
      </rPr>
      <t>Identify open source.</t>
    </r>
  </si>
  <si>
    <r>
      <rPr>
        <sz val="9"/>
        <color rgb="FF020302"/>
        <rFont val="Arial"/>
        <family val="2"/>
      </rPr>
      <t>SR2.5</t>
    </r>
  </si>
  <si>
    <r>
      <rPr>
        <sz val="9"/>
        <color rgb="FF020302"/>
        <rFont val="Arial"/>
        <family val="2"/>
      </rPr>
      <t>Create SLA boilerplate.</t>
    </r>
  </si>
  <si>
    <r>
      <rPr>
        <sz val="9"/>
        <color rgb="FF020302"/>
        <rFont val="Arial"/>
        <family val="2"/>
      </rPr>
      <t>SR2.6</t>
    </r>
  </si>
  <si>
    <r>
      <rPr>
        <sz val="9"/>
        <color rgb="FF020302"/>
        <rFont val="Arial"/>
        <family val="2"/>
      </rPr>
      <t>Use secure coding standards.</t>
    </r>
  </si>
  <si>
    <r>
      <rPr>
        <sz val="9"/>
        <color rgb="FF020302"/>
        <rFont val="Arial"/>
        <family val="2"/>
      </rPr>
      <t>SR3.1</t>
    </r>
  </si>
  <si>
    <r>
      <rPr>
        <sz val="9"/>
        <color rgb="FF020302"/>
        <rFont val="Arial"/>
        <family val="2"/>
      </rPr>
      <t>Control open source risk.</t>
    </r>
  </si>
  <si>
    <r>
      <rPr>
        <sz val="9"/>
        <color rgb="FF020302"/>
        <rFont val="Arial"/>
        <family val="2"/>
      </rPr>
      <t>SR3.2</t>
    </r>
  </si>
  <si>
    <r>
      <rPr>
        <sz val="9"/>
        <color rgb="FF020302"/>
        <rFont val="Arial"/>
        <family val="2"/>
      </rPr>
      <t>Communicate standards to vendors.</t>
    </r>
  </si>
  <si>
    <t>AA3.3</t>
  </si>
  <si>
    <t>IR 1.A</t>
  </si>
  <si>
    <t>IR 1.B</t>
  </si>
  <si>
    <t>IR 2.A</t>
  </si>
  <si>
    <t>IR 2.B</t>
  </si>
  <si>
    <t>IR 3.A</t>
  </si>
  <si>
    <t>IM 1.A</t>
  </si>
  <si>
    <t>IM 1.B</t>
  </si>
  <si>
    <t>IM 2.A</t>
  </si>
  <si>
    <t>IM 2.B</t>
  </si>
  <si>
    <t>IM 3.A</t>
  </si>
  <si>
    <t>IM 3.B</t>
  </si>
  <si>
    <t>Establish consistent issue response process</t>
  </si>
  <si>
    <t>Conduct root cause analysis for issues</t>
  </si>
  <si>
    <t>Collect per-issue metrics</t>
  </si>
  <si>
    <t>Participants</t>
  </si>
  <si>
    <t>Participants (Max)</t>
  </si>
  <si>
    <t>OPERATIONS</t>
  </si>
  <si>
    <t>Issue Management</t>
  </si>
  <si>
    <t>IM</t>
  </si>
  <si>
    <t>Understand high-level plan for responding to issue reports or incidents</t>
  </si>
  <si>
    <t>Implementation Review</t>
  </si>
  <si>
    <t>IR</t>
  </si>
  <si>
    <t>BSIMM Activities</t>
  </si>
  <si>
    <t>BSIMM Participants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</si>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</sst>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1"/>
      <name val="Arial"/>
      <family val="2"/>
    </font>
    <font>
      <b/>
      <sz val="21"/>
      <color rgb="FF8FC741"/>
      <name val="Arial"/>
      <family val="2"/>
    </font>
    <font>
      <b/>
      <sz val="13"/>
      <name val="Arial"/>
      <family val="2"/>
    </font>
    <font>
      <b/>
      <sz val="13"/>
      <color rgb="FFFFFFFF"/>
      <name val="Arial"/>
      <family val="2"/>
    </font>
    <font>
      <sz val="11"/>
      <color rgb="FFFFFFFF"/>
      <name val="Times New Roman"/>
      <family val="1"/>
    </font>
    <font>
      <b/>
      <sz val="11"/>
      <color rgb="FFFFFFFF"/>
      <name val="Arial"/>
      <family val="2"/>
    </font>
    <font>
      <sz val="10"/>
      <name val="Arial"/>
      <family val="2"/>
    </font>
    <font>
      <sz val="10"/>
      <color rgb="FF7E7E7E"/>
      <name val="Arial"/>
      <family val="2"/>
    </font>
    <font>
      <sz val="9"/>
      <name val="Arial"/>
      <family val="2"/>
    </font>
    <font>
      <sz val="9"/>
      <color rgb="FF020302"/>
      <name val="Arial"/>
      <family val="2"/>
    </font>
    <font>
      <sz val="9"/>
      <color rgb="FF231F20"/>
      <name val="Arial"/>
      <family val="2"/>
    </font>
    <font>
      <b/>
      <sz val="11"/>
      <name val="Arial"/>
      <family val="2"/>
    </font>
    <font>
      <b/>
      <sz val="21"/>
      <color rgb="FFE07626"/>
      <name val="Arial"/>
      <family val="2"/>
    </font>
    <font>
      <i/>
      <sz val="9"/>
      <color rgb="FF020302"/>
      <name val="Arial"/>
      <family val="2"/>
    </font>
    <font>
      <sz val="18"/>
      <name val="Arial"/>
      <family val="2"/>
    </font>
    <font>
      <sz val="18"/>
      <color rgb="FFFFFFFF"/>
      <name val="Arial"/>
      <family val="2"/>
    </font>
    <font>
      <b/>
      <sz val="21"/>
      <color rgb="FF205E9E"/>
      <name val="Arial"/>
      <family val="2"/>
    </font>
    <font>
      <b/>
      <sz val="21"/>
      <color rgb="FF51803B"/>
      <name val="Arial"/>
      <family val="2"/>
    </font>
    <font>
      <sz val="13"/>
      <color rgb="FFFFFFFF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7E7E7E"/>
      </patternFill>
    </fill>
    <fill>
      <patternFill patternType="solid">
        <fgColor rgb="FF8FC741"/>
      </patternFill>
    </fill>
    <fill>
      <patternFill patternType="solid">
        <fgColor rgb="FFE07626"/>
      </patternFill>
    </fill>
    <fill>
      <patternFill patternType="solid">
        <fgColor rgb="FF205E9E"/>
      </patternFill>
    </fill>
    <fill>
      <patternFill patternType="solid">
        <fgColor rgb="FF51803B"/>
      </patternFill>
    </fill>
    <fill>
      <patternFill patternType="solid">
        <fgColor rgb="FF7E7E7E"/>
        <bgColor rgb="FFFFFFFF"/>
      </patternFill>
    </fill>
    <fill>
      <patternFill patternType="solid">
        <fgColor rgb="FF51803B"/>
        <bgColor rgb="FFFFFFFF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7E7E7E"/>
      </right>
      <top/>
      <bottom style="thin">
        <color rgb="FF7E7E7E"/>
      </bottom>
      <diagonal/>
    </border>
    <border>
      <left style="thin">
        <color rgb="FF7E7E7E"/>
      </left>
      <right style="thin">
        <color rgb="FF7E7E7E"/>
      </right>
      <top/>
      <bottom style="thin">
        <color rgb="FF7E7E7E"/>
      </bottom>
      <diagonal/>
    </border>
    <border>
      <left style="thin">
        <color rgb="FF7E7E7E"/>
      </left>
      <right/>
      <top/>
      <bottom style="thin">
        <color rgb="FF7E7E7E"/>
      </bottom>
      <diagonal/>
    </border>
    <border>
      <left style="thin">
        <color rgb="FF7E7E7E"/>
      </left>
      <right style="medium">
        <color auto="1"/>
      </right>
      <top/>
      <bottom style="thin">
        <color rgb="FF7E7E7E"/>
      </bottom>
      <diagonal/>
    </border>
    <border>
      <left style="medium">
        <color auto="1"/>
      </left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thin">
        <color rgb="FF7E7E7E"/>
      </left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thin">
        <color rgb="FF7E7E7E"/>
      </left>
      <right/>
      <top style="thin">
        <color rgb="FF7E7E7E"/>
      </top>
      <bottom style="thin">
        <color rgb="FF7E7E7E"/>
      </bottom>
      <diagonal/>
    </border>
    <border>
      <left style="thin">
        <color rgb="FF7E7E7E"/>
      </left>
      <right style="medium">
        <color auto="1"/>
      </right>
      <top style="thin">
        <color rgb="FF7E7E7E"/>
      </top>
      <bottom style="thin">
        <color rgb="FF7E7E7E"/>
      </bottom>
      <diagonal/>
    </border>
    <border>
      <left style="medium">
        <color auto="1"/>
      </left>
      <right/>
      <top style="thin">
        <color rgb="FF7E7E7E"/>
      </top>
      <bottom style="thin">
        <color rgb="FF7E7E7E"/>
      </bottom>
      <diagonal/>
    </border>
    <border>
      <left/>
      <right/>
      <top style="thin">
        <color rgb="FF7E7E7E"/>
      </top>
      <bottom style="thin">
        <color rgb="FF7E7E7E"/>
      </bottom>
      <diagonal/>
    </border>
    <border>
      <left/>
      <right style="medium">
        <color auto="1"/>
      </right>
      <top style="thin">
        <color rgb="FF7E7E7E"/>
      </top>
      <bottom style="thin">
        <color rgb="FF7E7E7E"/>
      </bottom>
      <diagonal/>
    </border>
    <border>
      <left style="medium">
        <color auto="1"/>
      </left>
      <right/>
      <top/>
      <bottom style="thin">
        <color rgb="FF7E7E7E"/>
      </bottom>
      <diagonal/>
    </border>
    <border>
      <left/>
      <right/>
      <top/>
      <bottom style="thin">
        <color rgb="FF7E7E7E"/>
      </bottom>
      <diagonal/>
    </border>
    <border>
      <left/>
      <right style="medium">
        <color auto="1"/>
      </right>
      <top/>
      <bottom style="thin">
        <color rgb="FF7E7E7E"/>
      </bottom>
      <diagonal/>
    </border>
    <border>
      <left style="medium">
        <color auto="1"/>
      </left>
      <right style="thin">
        <color rgb="FF909090"/>
      </right>
      <top style="thin">
        <color rgb="FF7E7E7E"/>
      </top>
      <bottom style="medium">
        <color auto="1"/>
      </bottom>
      <diagonal/>
    </border>
    <border>
      <left style="thin">
        <color rgb="FF909090"/>
      </left>
      <right style="thin">
        <color rgb="FF909090"/>
      </right>
      <top style="thin">
        <color rgb="FF7E7E7E"/>
      </top>
      <bottom style="medium">
        <color auto="1"/>
      </bottom>
      <diagonal/>
    </border>
    <border>
      <left style="thin">
        <color rgb="FF909090"/>
      </left>
      <right/>
      <top style="thin">
        <color rgb="FF7E7E7E"/>
      </top>
      <bottom style="medium">
        <color auto="1"/>
      </bottom>
      <diagonal/>
    </border>
    <border>
      <left style="thin">
        <color rgb="FF909090"/>
      </left>
      <right style="medium">
        <color auto="1"/>
      </right>
      <top style="thin">
        <color rgb="FF7E7E7E"/>
      </top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left" vertical="top" wrapText="1"/>
    </xf>
    <xf numFmtId="0" fontId="12" fillId="0" borderId="12" xfId="0" applyFont="1" applyFill="1" applyBorder="1" applyAlignment="1">
      <alignment horizontal="center" vertical="center" wrapText="1"/>
    </xf>
    <xf numFmtId="9" fontId="13" fillId="0" borderId="13" xfId="0" applyNumberFormat="1" applyFont="1" applyFill="1" applyBorder="1" applyAlignment="1">
      <alignment horizontal="center" vertical="center" shrinkToFit="1"/>
    </xf>
    <xf numFmtId="0" fontId="15" fillId="3" borderId="14" xfId="0" applyFont="1" applyFill="1" applyBorder="1" applyAlignment="1">
      <alignment horizontal="left" vertical="top" wrapText="1"/>
    </xf>
    <xf numFmtId="0" fontId="15" fillId="3" borderId="15" xfId="0" applyFont="1" applyFill="1" applyBorder="1" applyAlignment="1">
      <alignment horizontal="left" vertical="top" wrapText="1"/>
    </xf>
    <xf numFmtId="0" fontId="15" fillId="3" borderId="16" xfId="0" applyFont="1" applyFill="1" applyBorder="1" applyAlignment="1">
      <alignment horizontal="left" vertical="top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center" vertical="center" wrapText="1"/>
    </xf>
    <xf numFmtId="9" fontId="13" fillId="0" borderId="5" xfId="0" applyNumberFormat="1" applyFont="1" applyFill="1" applyBorder="1" applyAlignment="1">
      <alignment horizontal="center" vertical="center" shrinkToFit="1"/>
    </xf>
    <xf numFmtId="0" fontId="12" fillId="0" borderId="11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left" vertical="top" wrapText="1"/>
    </xf>
    <xf numFmtId="0" fontId="15" fillId="3" borderId="18" xfId="0" applyFont="1" applyFill="1" applyBorder="1" applyAlignment="1">
      <alignment horizontal="left" vertical="top" wrapText="1"/>
    </xf>
    <xf numFmtId="0" fontId="15" fillId="3" borderId="19" xfId="0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15" fillId="4" borderId="17" xfId="0" applyFont="1" applyFill="1" applyBorder="1" applyAlignment="1">
      <alignment horizontal="left" vertical="top" wrapText="1"/>
    </xf>
    <xf numFmtId="0" fontId="15" fillId="4" borderId="18" xfId="0" applyFont="1" applyFill="1" applyBorder="1" applyAlignment="1">
      <alignment horizontal="left" vertical="top" wrapText="1"/>
    </xf>
    <xf numFmtId="0" fontId="15" fillId="4" borderId="19" xfId="0" applyFont="1" applyFill="1" applyBorder="1" applyAlignment="1">
      <alignment horizontal="left" vertical="top" wrapText="1"/>
    </xf>
    <xf numFmtId="0" fontId="15" fillId="4" borderId="14" xfId="0" applyFont="1" applyFill="1" applyBorder="1" applyAlignment="1">
      <alignment horizontal="left" vertical="top" wrapText="1"/>
    </xf>
    <xf numFmtId="0" fontId="15" fillId="4" borderId="15" xfId="0" applyFont="1" applyFill="1" applyBorder="1" applyAlignment="1">
      <alignment horizontal="left" vertical="top" wrapText="1"/>
    </xf>
    <xf numFmtId="0" fontId="15" fillId="4" borderId="16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15" fillId="5" borderId="17" xfId="0" applyFont="1" applyFill="1" applyBorder="1" applyAlignment="1">
      <alignment horizontal="left" vertical="top" wrapText="1"/>
    </xf>
    <xf numFmtId="0" fontId="15" fillId="5" borderId="18" xfId="0" applyFont="1" applyFill="1" applyBorder="1" applyAlignment="1">
      <alignment horizontal="left" vertical="top" wrapText="1"/>
    </xf>
    <xf numFmtId="0" fontId="15" fillId="5" borderId="19" xfId="0" applyFont="1" applyFill="1" applyBorder="1" applyAlignment="1">
      <alignment horizontal="left" vertical="top" wrapText="1"/>
    </xf>
    <xf numFmtId="0" fontId="15" fillId="5" borderId="14" xfId="0" applyFont="1" applyFill="1" applyBorder="1" applyAlignment="1">
      <alignment horizontal="left" vertical="top" wrapText="1"/>
    </xf>
    <xf numFmtId="0" fontId="15" fillId="5" borderId="15" xfId="0" applyFont="1" applyFill="1" applyBorder="1" applyAlignment="1">
      <alignment horizontal="left" vertical="top" wrapText="1"/>
    </xf>
    <xf numFmtId="0" fontId="15" fillId="5" borderId="16" xfId="0" applyFont="1" applyFill="1" applyBorder="1" applyAlignment="1">
      <alignment horizontal="left" vertical="top" wrapText="1"/>
    </xf>
    <xf numFmtId="0" fontId="15" fillId="6" borderId="17" xfId="0" applyFont="1" applyFill="1" applyBorder="1" applyAlignment="1">
      <alignment horizontal="left" vertical="top" wrapText="1"/>
    </xf>
    <xf numFmtId="0" fontId="15" fillId="6" borderId="18" xfId="0" applyFont="1" applyFill="1" applyBorder="1" applyAlignment="1">
      <alignment horizontal="left" vertical="top" wrapText="1"/>
    </xf>
    <xf numFmtId="0" fontId="15" fillId="6" borderId="19" xfId="0" applyFont="1" applyFill="1" applyBorder="1" applyAlignment="1">
      <alignment horizontal="left" vertical="top" wrapText="1"/>
    </xf>
    <xf numFmtId="0" fontId="15" fillId="6" borderId="14" xfId="0" applyFont="1" applyFill="1" applyBorder="1" applyAlignment="1">
      <alignment horizontal="left" vertical="top" wrapText="1"/>
    </xf>
    <xf numFmtId="0" fontId="15" fillId="6" borderId="15" xfId="0" applyFont="1" applyFill="1" applyBorder="1" applyAlignment="1">
      <alignment horizontal="left" vertical="top" wrapText="1"/>
    </xf>
    <xf numFmtId="0" fontId="15" fillId="6" borderId="16" xfId="0" applyFont="1" applyFill="1" applyBorder="1" applyAlignment="1">
      <alignment horizontal="left" vertical="top" wrapText="1"/>
    </xf>
    <xf numFmtId="0" fontId="0" fillId="7" borderId="4" xfId="0" applyFont="1" applyFill="1" applyBorder="1" applyAlignment="1">
      <alignment horizontal="left" vertical="top" wrapText="1"/>
    </xf>
    <xf numFmtId="0" fontId="0" fillId="7" borderId="0" xfId="0" applyFont="1" applyFill="1" applyBorder="1" applyAlignment="1">
      <alignment horizontal="left" vertical="top" wrapText="1"/>
    </xf>
    <xf numFmtId="0" fontId="0" fillId="7" borderId="5" xfId="0" applyFont="1" applyFill="1" applyBorder="1" applyAlignment="1">
      <alignment horizontal="left" vertical="top" wrapText="1"/>
    </xf>
    <xf numFmtId="0" fontId="0" fillId="8" borderId="4" xfId="0" applyFont="1" applyFill="1" applyBorder="1" applyAlignment="1">
      <alignment horizontal="left" vertical="top" wrapText="1"/>
    </xf>
    <xf numFmtId="0" fontId="0" fillId="8" borderId="0" xfId="0" applyFont="1" applyFill="1" applyBorder="1" applyAlignment="1">
      <alignment horizontal="left" vertical="top" wrapText="1"/>
    </xf>
    <xf numFmtId="0" fontId="0" fillId="8" borderId="5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center" vertical="top" wrapText="1"/>
    </xf>
    <xf numFmtId="0" fontId="11" fillId="0" borderId="8" xfId="0" applyFont="1" applyFill="1" applyBorder="1" applyAlignment="1">
      <alignment horizontal="center" vertical="top" wrapText="1"/>
    </xf>
    <xf numFmtId="0" fontId="10" fillId="0" borderId="9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center" vertical="top" wrapText="1"/>
    </xf>
    <xf numFmtId="0" fontId="13" fillId="0" borderId="12" xfId="0" applyNumberFormat="1" applyFont="1" applyFill="1" applyBorder="1" applyAlignment="1">
      <alignment horizontal="center" vertical="top" shrinkToFit="1"/>
    </xf>
    <xf numFmtId="9" fontId="13" fillId="0" borderId="13" xfId="0" applyNumberFormat="1" applyFont="1" applyFill="1" applyBorder="1" applyAlignment="1">
      <alignment horizontal="left" vertical="top" shrinkToFit="1"/>
    </xf>
    <xf numFmtId="0" fontId="13" fillId="0" borderId="12" xfId="0" applyNumberFormat="1" applyFont="1" applyFill="1" applyBorder="1" applyAlignment="1">
      <alignment horizontal="center" vertical="center" shrinkToFit="1"/>
    </xf>
    <xf numFmtId="9" fontId="13" fillId="0" borderId="13" xfId="0" applyNumberFormat="1" applyFont="1" applyFill="1" applyBorder="1" applyAlignment="1">
      <alignment horizontal="left" vertical="center" shrinkToFit="1"/>
    </xf>
    <xf numFmtId="0" fontId="15" fillId="8" borderId="14" xfId="0" applyFont="1" applyFill="1" applyBorder="1" applyAlignment="1">
      <alignment horizontal="left" vertical="top" wrapText="1"/>
    </xf>
    <xf numFmtId="0" fontId="15" fillId="8" borderId="15" xfId="0" applyFont="1" applyFill="1" applyBorder="1" applyAlignment="1">
      <alignment horizontal="left" vertical="top" wrapText="1"/>
    </xf>
    <xf numFmtId="0" fontId="15" fillId="8" borderId="16" xfId="0" applyFont="1" applyFill="1" applyBorder="1" applyAlignment="1">
      <alignment horizontal="left" vertical="top" wrapText="1"/>
    </xf>
    <xf numFmtId="0" fontId="12" fillId="0" borderId="20" xfId="0" applyFont="1" applyFill="1" applyBorder="1" applyAlignment="1">
      <alignment horizontal="center" vertical="top" wrapText="1"/>
    </xf>
    <xf numFmtId="0" fontId="12" fillId="0" borderId="21" xfId="0" applyFont="1" applyFill="1" applyBorder="1" applyAlignment="1">
      <alignment horizontal="left" vertical="top" wrapText="1"/>
    </xf>
    <xf numFmtId="0" fontId="13" fillId="0" borderId="22" xfId="0" applyNumberFormat="1" applyFont="1" applyFill="1" applyBorder="1" applyAlignment="1">
      <alignment horizontal="center" vertical="top" shrinkToFit="1"/>
    </xf>
    <xf numFmtId="9" fontId="13" fillId="0" borderId="23" xfId="0" applyNumberFormat="1" applyFont="1" applyFill="1" applyBorder="1" applyAlignment="1">
      <alignment horizontal="left" vertical="top" shrinkToFit="1"/>
    </xf>
    <xf numFmtId="0" fontId="13" fillId="0" borderId="10" xfId="0" applyFont="1" applyFill="1" applyBorder="1" applyAlignment="1">
      <alignment horizontal="center" vertical="center" wrapText="1"/>
    </xf>
    <xf numFmtId="2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1" fillId="0" borderId="0" xfId="0" applyFont="1" applyAlignment="1">
      <alignment horizontal="center" vertical="top" wrapText="1"/>
    </xf>
    <xf numFmtId="1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4" borderId="0" xfId="0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center" vertical="top" wrapText="1"/>
    </xf>
    <xf numFmtId="0" fontId="12" fillId="0" borderId="12" xfId="0" applyFont="1" applyFill="1" applyBorder="1" applyAlignment="1">
      <alignment horizontal="center" vertical="top" wrapText="1"/>
    </xf>
    <xf numFmtId="9" fontId="13" fillId="0" borderId="12" xfId="0" applyNumberFormat="1" applyFont="1" applyFill="1" applyBorder="1" applyAlignment="1">
      <alignment horizontal="center" vertical="top" shrinkToFit="1"/>
    </xf>
    <xf numFmtId="0" fontId="1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 vertical="top" wrapText="1"/>
    </xf>
    <xf numFmtId="9" fontId="13" fillId="0" borderId="0" xfId="0" applyNumberFormat="1" applyFont="1" applyFill="1" applyBorder="1" applyAlignment="1">
      <alignment horizontal="center" vertical="top" shrinkToFit="1"/>
    </xf>
    <xf numFmtId="0" fontId="1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A1FD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E44" sqref="E44"/>
    </sheetView>
  </sheetViews>
  <sheetFormatPr defaultRowHeight="15" x14ac:dyDescent="0.25"/>
  <cols>
    <col min="1" max="1" width="7" bestFit="1" customWidth="1"/>
    <col min="2" max="2" width="15.42578125" bestFit="1" customWidth="1"/>
    <col min="3" max="3" width="24.7109375" bestFit="1" customWidth="1"/>
    <col min="4" max="4" width="10.7109375" customWidth="1"/>
    <col min="5" max="5" width="59.85546875" customWidth="1"/>
    <col min="6" max="6" width="58.42578125" customWidth="1"/>
  </cols>
  <sheetData>
    <row r="1" spans="1:8" ht="30" x14ac:dyDescent="0.25">
      <c r="A1" s="3" t="s">
        <v>107</v>
      </c>
      <c r="B1" s="3" t="s">
        <v>108</v>
      </c>
      <c r="C1" s="3" t="s">
        <v>109</v>
      </c>
      <c r="D1" s="2" t="s">
        <v>110</v>
      </c>
      <c r="E1" s="2" t="s">
        <v>111</v>
      </c>
      <c r="F1" s="2" t="s">
        <v>112</v>
      </c>
      <c r="G1" s="2" t="s">
        <v>0</v>
      </c>
      <c r="H1" s="3" t="s">
        <v>113</v>
      </c>
    </row>
    <row r="2" spans="1:8" ht="30" x14ac:dyDescent="0.25">
      <c r="A2" s="4" t="str">
        <f t="shared" ref="A2:A65" si="0">D2&amp;" "&amp;G2&amp;"."&amp;H2</f>
        <v>SM 1.A</v>
      </c>
      <c r="B2" s="4" t="s">
        <v>105</v>
      </c>
      <c r="C2" s="4" t="s">
        <v>114</v>
      </c>
      <c r="D2" s="4" t="s">
        <v>115</v>
      </c>
      <c r="E2" s="5" t="s">
        <v>116</v>
      </c>
      <c r="F2" s="5" t="s">
        <v>117</v>
      </c>
      <c r="G2" s="4">
        <v>1</v>
      </c>
      <c r="H2" s="4" t="s">
        <v>118</v>
      </c>
    </row>
    <row r="3" spans="1:8" ht="30" x14ac:dyDescent="0.25">
      <c r="A3" s="4" t="str">
        <f t="shared" si="0"/>
        <v>SM 1.B</v>
      </c>
      <c r="B3" s="4" t="s">
        <v>105</v>
      </c>
      <c r="C3" s="4" t="s">
        <v>114</v>
      </c>
      <c r="D3" s="4" t="s">
        <v>115</v>
      </c>
      <c r="E3" s="5" t="s">
        <v>116</v>
      </c>
      <c r="F3" s="5" t="s">
        <v>119</v>
      </c>
      <c r="G3" s="4">
        <v>1</v>
      </c>
      <c r="H3" s="4" t="s">
        <v>120</v>
      </c>
    </row>
    <row r="4" spans="1:8" ht="30" x14ac:dyDescent="0.25">
      <c r="A4" s="4" t="str">
        <f t="shared" si="0"/>
        <v>SM 2.A</v>
      </c>
      <c r="B4" s="4" t="s">
        <v>105</v>
      </c>
      <c r="C4" s="4" t="s">
        <v>114</v>
      </c>
      <c r="D4" s="4" t="s">
        <v>115</v>
      </c>
      <c r="E4" s="5" t="s">
        <v>121</v>
      </c>
      <c r="F4" s="5" t="s">
        <v>122</v>
      </c>
      <c r="G4" s="4">
        <v>2</v>
      </c>
      <c r="H4" s="4" t="s">
        <v>118</v>
      </c>
    </row>
    <row r="5" spans="1:8" ht="30" x14ac:dyDescent="0.25">
      <c r="A5" s="4" t="str">
        <f t="shared" si="0"/>
        <v>SM 2.B</v>
      </c>
      <c r="B5" s="4" t="s">
        <v>105</v>
      </c>
      <c r="C5" s="4" t="s">
        <v>114</v>
      </c>
      <c r="D5" s="4" t="s">
        <v>115</v>
      </c>
      <c r="E5" s="5" t="s">
        <v>121</v>
      </c>
      <c r="F5" s="5" t="s">
        <v>123</v>
      </c>
      <c r="G5" s="4">
        <v>2</v>
      </c>
      <c r="H5" s="4" t="s">
        <v>120</v>
      </c>
    </row>
    <row r="6" spans="1:8" ht="30" x14ac:dyDescent="0.25">
      <c r="A6" s="4" t="str">
        <f t="shared" si="0"/>
        <v>SM 3.A</v>
      </c>
      <c r="B6" s="4" t="s">
        <v>105</v>
      </c>
      <c r="C6" s="4" t="s">
        <v>114</v>
      </c>
      <c r="D6" s="4" t="s">
        <v>115</v>
      </c>
      <c r="E6" s="5" t="s">
        <v>124</v>
      </c>
      <c r="F6" s="5" t="s">
        <v>125</v>
      </c>
      <c r="G6" s="4">
        <v>3</v>
      </c>
      <c r="H6" s="4" t="s">
        <v>118</v>
      </c>
    </row>
    <row r="7" spans="1:8" ht="30" x14ac:dyDescent="0.25">
      <c r="A7" s="4" t="str">
        <f t="shared" si="0"/>
        <v>SM 3.B</v>
      </c>
      <c r="B7" s="4" t="s">
        <v>105</v>
      </c>
      <c r="C7" s="4" t="s">
        <v>114</v>
      </c>
      <c r="D7" s="4" t="s">
        <v>115</v>
      </c>
      <c r="E7" s="5" t="s">
        <v>124</v>
      </c>
      <c r="F7" s="5" t="s">
        <v>126</v>
      </c>
      <c r="G7" s="4">
        <v>3</v>
      </c>
      <c r="H7" s="4" t="s">
        <v>120</v>
      </c>
    </row>
    <row r="8" spans="1:8" ht="30" x14ac:dyDescent="0.25">
      <c r="A8" s="4" t="str">
        <f t="shared" si="0"/>
        <v>PC 1.A</v>
      </c>
      <c r="B8" s="4" t="s">
        <v>105</v>
      </c>
      <c r="C8" s="4" t="s">
        <v>127</v>
      </c>
      <c r="D8" s="4" t="s">
        <v>128</v>
      </c>
      <c r="E8" s="5" t="s">
        <v>129</v>
      </c>
      <c r="F8" s="5" t="s">
        <v>130</v>
      </c>
      <c r="G8" s="4">
        <v>1</v>
      </c>
      <c r="H8" s="4" t="s">
        <v>118</v>
      </c>
    </row>
    <row r="9" spans="1:8" ht="30" x14ac:dyDescent="0.25">
      <c r="A9" s="4" t="str">
        <f t="shared" si="0"/>
        <v>PC 1.B</v>
      </c>
      <c r="B9" s="4" t="s">
        <v>105</v>
      </c>
      <c r="C9" s="4" t="s">
        <v>127</v>
      </c>
      <c r="D9" s="4" t="s">
        <v>128</v>
      </c>
      <c r="E9" s="5" t="s">
        <v>129</v>
      </c>
      <c r="F9" s="5" t="s">
        <v>131</v>
      </c>
      <c r="G9" s="4">
        <v>1</v>
      </c>
      <c r="H9" s="4" t="s">
        <v>120</v>
      </c>
    </row>
    <row r="10" spans="1:8" ht="30" x14ac:dyDescent="0.25">
      <c r="A10" s="4" t="str">
        <f t="shared" si="0"/>
        <v>PC 2.A</v>
      </c>
      <c r="B10" s="4" t="s">
        <v>105</v>
      </c>
      <c r="C10" s="4" t="s">
        <v>127</v>
      </c>
      <c r="D10" s="4" t="s">
        <v>128</v>
      </c>
      <c r="E10" s="5" t="s">
        <v>132</v>
      </c>
      <c r="F10" s="5" t="s">
        <v>133</v>
      </c>
      <c r="G10" s="4">
        <v>2</v>
      </c>
      <c r="H10" s="4" t="s">
        <v>118</v>
      </c>
    </row>
    <row r="11" spans="1:8" ht="30" x14ac:dyDescent="0.25">
      <c r="A11" s="4" t="str">
        <f t="shared" si="0"/>
        <v>PC 2.B</v>
      </c>
      <c r="B11" s="4" t="s">
        <v>105</v>
      </c>
      <c r="C11" s="4" t="s">
        <v>127</v>
      </c>
      <c r="D11" s="4" t="s">
        <v>128</v>
      </c>
      <c r="E11" s="5" t="s">
        <v>132</v>
      </c>
      <c r="F11" s="5" t="s">
        <v>134</v>
      </c>
      <c r="G11" s="4">
        <v>2</v>
      </c>
      <c r="H11" s="4" t="s">
        <v>120</v>
      </c>
    </row>
    <row r="12" spans="1:8" ht="30" x14ac:dyDescent="0.25">
      <c r="A12" s="4" t="str">
        <f t="shared" si="0"/>
        <v>PC 3.A</v>
      </c>
      <c r="B12" s="4" t="s">
        <v>105</v>
      </c>
      <c r="C12" s="4" t="s">
        <v>127</v>
      </c>
      <c r="D12" s="4" t="s">
        <v>128</v>
      </c>
      <c r="E12" s="5" t="s">
        <v>135</v>
      </c>
      <c r="F12" s="5" t="s">
        <v>136</v>
      </c>
      <c r="G12" s="4">
        <v>3</v>
      </c>
      <c r="H12" s="4" t="s">
        <v>118</v>
      </c>
    </row>
    <row r="13" spans="1:8" ht="30" x14ac:dyDescent="0.25">
      <c r="A13" s="4" t="str">
        <f t="shared" si="0"/>
        <v>PC 3.B</v>
      </c>
      <c r="B13" s="4" t="s">
        <v>105</v>
      </c>
      <c r="C13" s="4" t="s">
        <v>127</v>
      </c>
      <c r="D13" s="4" t="s">
        <v>128</v>
      </c>
      <c r="E13" s="5" t="s">
        <v>135</v>
      </c>
      <c r="F13" s="5" t="s">
        <v>137</v>
      </c>
      <c r="G13" s="4">
        <v>3</v>
      </c>
      <c r="H13" s="4" t="s">
        <v>120</v>
      </c>
    </row>
    <row r="14" spans="1:8" ht="30" x14ac:dyDescent="0.25">
      <c r="A14" s="4" t="str">
        <f t="shared" si="0"/>
        <v>EG 1.A</v>
      </c>
      <c r="B14" s="4" t="s">
        <v>105</v>
      </c>
      <c r="C14" s="4" t="s">
        <v>138</v>
      </c>
      <c r="D14" s="4" t="s">
        <v>139</v>
      </c>
      <c r="E14" s="5" t="s">
        <v>140</v>
      </c>
      <c r="F14" s="5" t="s">
        <v>141</v>
      </c>
      <c r="G14" s="4">
        <v>1</v>
      </c>
      <c r="H14" s="4" t="s">
        <v>118</v>
      </c>
    </row>
    <row r="15" spans="1:8" ht="30" x14ac:dyDescent="0.25">
      <c r="A15" s="4" t="str">
        <f t="shared" si="0"/>
        <v>EG 1.B</v>
      </c>
      <c r="B15" s="4" t="s">
        <v>105</v>
      </c>
      <c r="C15" s="4" t="s">
        <v>138</v>
      </c>
      <c r="D15" s="4" t="s">
        <v>139</v>
      </c>
      <c r="E15" s="5" t="s">
        <v>140</v>
      </c>
      <c r="F15" s="5" t="s">
        <v>142</v>
      </c>
      <c r="G15" s="4">
        <v>1</v>
      </c>
      <c r="H15" s="4" t="s">
        <v>120</v>
      </c>
    </row>
    <row r="16" spans="1:8" ht="30" x14ac:dyDescent="0.25">
      <c r="A16" s="4" t="str">
        <f t="shared" si="0"/>
        <v>EG 2.A</v>
      </c>
      <c r="B16" s="4" t="s">
        <v>105</v>
      </c>
      <c r="C16" s="4" t="s">
        <v>138</v>
      </c>
      <c r="D16" s="4" t="s">
        <v>139</v>
      </c>
      <c r="E16" s="5" t="s">
        <v>143</v>
      </c>
      <c r="F16" s="5" t="s">
        <v>144</v>
      </c>
      <c r="G16" s="4">
        <v>2</v>
      </c>
      <c r="H16" s="4" t="s">
        <v>118</v>
      </c>
    </row>
    <row r="17" spans="1:8" ht="30" x14ac:dyDescent="0.25">
      <c r="A17" s="4" t="str">
        <f t="shared" si="0"/>
        <v>EG 2.B</v>
      </c>
      <c r="B17" s="4" t="s">
        <v>105</v>
      </c>
      <c r="C17" s="4" t="s">
        <v>138</v>
      </c>
      <c r="D17" s="4" t="s">
        <v>139</v>
      </c>
      <c r="E17" s="5" t="s">
        <v>143</v>
      </c>
      <c r="F17" s="5" t="s">
        <v>145</v>
      </c>
      <c r="G17" s="4">
        <v>2</v>
      </c>
      <c r="H17" s="4" t="s">
        <v>120</v>
      </c>
    </row>
    <row r="18" spans="1:8" ht="30" x14ac:dyDescent="0.25">
      <c r="A18" s="4" t="str">
        <f t="shared" si="0"/>
        <v>EG 3.A</v>
      </c>
      <c r="B18" s="4" t="s">
        <v>105</v>
      </c>
      <c r="C18" s="4" t="s">
        <v>138</v>
      </c>
      <c r="D18" s="4" t="s">
        <v>139</v>
      </c>
      <c r="E18" s="5" t="s">
        <v>146</v>
      </c>
      <c r="F18" s="5" t="s">
        <v>147</v>
      </c>
      <c r="G18" s="4">
        <v>3</v>
      </c>
      <c r="H18" s="4" t="s">
        <v>118</v>
      </c>
    </row>
    <row r="19" spans="1:8" ht="30" x14ac:dyDescent="0.25">
      <c r="A19" s="4" t="str">
        <f t="shared" si="0"/>
        <v>EG 3.B</v>
      </c>
      <c r="B19" s="4" t="s">
        <v>105</v>
      </c>
      <c r="C19" s="4" t="s">
        <v>138</v>
      </c>
      <c r="D19" s="4" t="s">
        <v>139</v>
      </c>
      <c r="E19" s="5" t="s">
        <v>146</v>
      </c>
      <c r="F19" s="5" t="s">
        <v>148</v>
      </c>
      <c r="G19" s="4">
        <v>3</v>
      </c>
      <c r="H19" s="4" t="s">
        <v>120</v>
      </c>
    </row>
    <row r="20" spans="1:8" ht="30" x14ac:dyDescent="0.25">
      <c r="A20" s="4" t="str">
        <f t="shared" si="0"/>
        <v>TA 1.A</v>
      </c>
      <c r="B20" s="4" t="s">
        <v>149</v>
      </c>
      <c r="C20" s="4" t="s">
        <v>150</v>
      </c>
      <c r="D20" s="4" t="s">
        <v>151</v>
      </c>
      <c r="E20" s="5" t="s">
        <v>152</v>
      </c>
      <c r="F20" s="5" t="s">
        <v>153</v>
      </c>
      <c r="G20" s="4">
        <v>1</v>
      </c>
      <c r="H20" s="4" t="s">
        <v>118</v>
      </c>
    </row>
    <row r="21" spans="1:8" ht="30" x14ac:dyDescent="0.25">
      <c r="A21" s="4" t="str">
        <f t="shared" si="0"/>
        <v>TA 1.B</v>
      </c>
      <c r="B21" s="4" t="s">
        <v>149</v>
      </c>
      <c r="C21" s="4" t="s">
        <v>150</v>
      </c>
      <c r="D21" s="4" t="s">
        <v>151</v>
      </c>
      <c r="E21" s="5" t="s">
        <v>152</v>
      </c>
      <c r="F21" s="5" t="s">
        <v>154</v>
      </c>
      <c r="G21" s="4">
        <v>1</v>
      </c>
      <c r="H21" s="4" t="s">
        <v>120</v>
      </c>
    </row>
    <row r="22" spans="1:8" ht="30" x14ac:dyDescent="0.25">
      <c r="A22" s="4" t="str">
        <f t="shared" si="0"/>
        <v>TA 2.A</v>
      </c>
      <c r="B22" s="4" t="s">
        <v>149</v>
      </c>
      <c r="C22" s="4" t="s">
        <v>150</v>
      </c>
      <c r="D22" s="4" t="s">
        <v>151</v>
      </c>
      <c r="E22" s="5" t="s">
        <v>155</v>
      </c>
      <c r="F22" s="5" t="s">
        <v>156</v>
      </c>
      <c r="G22" s="4">
        <v>2</v>
      </c>
      <c r="H22" s="4" t="s">
        <v>118</v>
      </c>
    </row>
    <row r="23" spans="1:8" ht="30" x14ac:dyDescent="0.25">
      <c r="A23" s="4" t="str">
        <f t="shared" si="0"/>
        <v>TA 2.B</v>
      </c>
      <c r="B23" s="4" t="s">
        <v>149</v>
      </c>
      <c r="C23" s="4" t="s">
        <v>150</v>
      </c>
      <c r="D23" s="4" t="s">
        <v>151</v>
      </c>
      <c r="E23" s="5" t="s">
        <v>155</v>
      </c>
      <c r="F23" s="5" t="s">
        <v>157</v>
      </c>
      <c r="G23" s="4">
        <v>2</v>
      </c>
      <c r="H23" s="4" t="s">
        <v>120</v>
      </c>
    </row>
    <row r="24" spans="1:8" ht="30" x14ac:dyDescent="0.25">
      <c r="A24" s="4" t="str">
        <f t="shared" si="0"/>
        <v>TA 3.A</v>
      </c>
      <c r="B24" s="4" t="s">
        <v>149</v>
      </c>
      <c r="C24" s="4" t="s">
        <v>150</v>
      </c>
      <c r="D24" s="4" t="s">
        <v>151</v>
      </c>
      <c r="E24" s="5" t="s">
        <v>158</v>
      </c>
      <c r="F24" s="5" t="s">
        <v>159</v>
      </c>
      <c r="G24" s="4">
        <v>3</v>
      </c>
      <c r="H24" s="4" t="s">
        <v>118</v>
      </c>
    </row>
    <row r="25" spans="1:8" ht="30" x14ac:dyDescent="0.25">
      <c r="A25" s="4" t="str">
        <f t="shared" si="0"/>
        <v>TA 3.B</v>
      </c>
      <c r="B25" s="4" t="s">
        <v>149</v>
      </c>
      <c r="C25" s="4" t="s">
        <v>150</v>
      </c>
      <c r="D25" s="4" t="s">
        <v>151</v>
      </c>
      <c r="E25" s="5" t="s">
        <v>158</v>
      </c>
      <c r="F25" s="5" t="s">
        <v>160</v>
      </c>
      <c r="G25" s="4">
        <v>3</v>
      </c>
      <c r="H25" s="4" t="s">
        <v>120</v>
      </c>
    </row>
    <row r="26" spans="1:8" ht="30" x14ac:dyDescent="0.25">
      <c r="A26" s="4" t="str">
        <f t="shared" si="0"/>
        <v>SR 1.A</v>
      </c>
      <c r="B26" s="4" t="s">
        <v>149</v>
      </c>
      <c r="C26" s="4" t="s">
        <v>161</v>
      </c>
      <c r="D26" s="4" t="s">
        <v>162</v>
      </c>
      <c r="E26" s="5" t="s">
        <v>163</v>
      </c>
      <c r="F26" s="5" t="s">
        <v>164</v>
      </c>
      <c r="G26" s="4">
        <v>1</v>
      </c>
      <c r="H26" s="4" t="s">
        <v>118</v>
      </c>
    </row>
    <row r="27" spans="1:8" ht="30" x14ac:dyDescent="0.25">
      <c r="A27" s="4" t="str">
        <f t="shared" si="0"/>
        <v>SR 1.B</v>
      </c>
      <c r="B27" s="4" t="s">
        <v>149</v>
      </c>
      <c r="C27" s="4" t="s">
        <v>161</v>
      </c>
      <c r="D27" s="4" t="s">
        <v>162</v>
      </c>
      <c r="E27" s="5" t="s">
        <v>163</v>
      </c>
      <c r="F27" s="5" t="s">
        <v>165</v>
      </c>
      <c r="G27" s="4">
        <v>1</v>
      </c>
      <c r="H27" s="4" t="s">
        <v>120</v>
      </c>
    </row>
    <row r="28" spans="1:8" ht="30" x14ac:dyDescent="0.25">
      <c r="A28" s="4" t="str">
        <f t="shared" si="0"/>
        <v>SR 2.A</v>
      </c>
      <c r="B28" s="4" t="s">
        <v>149</v>
      </c>
      <c r="C28" s="4" t="s">
        <v>161</v>
      </c>
      <c r="D28" s="4" t="s">
        <v>162</v>
      </c>
      <c r="E28" s="5" t="s">
        <v>166</v>
      </c>
      <c r="F28" s="5" t="s">
        <v>167</v>
      </c>
      <c r="G28" s="4">
        <v>2</v>
      </c>
      <c r="H28" s="4" t="s">
        <v>118</v>
      </c>
    </row>
    <row r="29" spans="1:8" ht="30" x14ac:dyDescent="0.25">
      <c r="A29" s="4" t="str">
        <f t="shared" si="0"/>
        <v>SR 2.B</v>
      </c>
      <c r="B29" s="4" t="s">
        <v>149</v>
      </c>
      <c r="C29" s="4" t="s">
        <v>161</v>
      </c>
      <c r="D29" s="4" t="s">
        <v>162</v>
      </c>
      <c r="E29" s="5" t="s">
        <v>166</v>
      </c>
      <c r="F29" s="5" t="s">
        <v>168</v>
      </c>
      <c r="G29" s="4">
        <v>2</v>
      </c>
      <c r="H29" s="4" t="s">
        <v>120</v>
      </c>
    </row>
    <row r="30" spans="1:8" ht="30" x14ac:dyDescent="0.25">
      <c r="A30" s="4" t="str">
        <f t="shared" si="0"/>
        <v>SR 3.A</v>
      </c>
      <c r="B30" s="4" t="s">
        <v>149</v>
      </c>
      <c r="C30" s="4" t="s">
        <v>161</v>
      </c>
      <c r="D30" s="4" t="s">
        <v>162</v>
      </c>
      <c r="E30" s="5" t="s">
        <v>169</v>
      </c>
      <c r="F30" s="5" t="s">
        <v>170</v>
      </c>
      <c r="G30" s="4">
        <v>3</v>
      </c>
      <c r="H30" s="4" t="s">
        <v>118</v>
      </c>
    </row>
    <row r="31" spans="1:8" ht="30" x14ac:dyDescent="0.25">
      <c r="A31" s="4" t="str">
        <f t="shared" si="0"/>
        <v>SR 3.B</v>
      </c>
      <c r="B31" s="4" t="s">
        <v>149</v>
      </c>
      <c r="C31" s="4" t="s">
        <v>161</v>
      </c>
      <c r="D31" s="4" t="s">
        <v>162</v>
      </c>
      <c r="E31" s="5" t="s">
        <v>169</v>
      </c>
      <c r="F31" s="5" t="s">
        <v>171</v>
      </c>
      <c r="G31" s="4">
        <v>3</v>
      </c>
      <c r="H31" s="4" t="s">
        <v>120</v>
      </c>
    </row>
    <row r="32" spans="1:8" ht="30" x14ac:dyDescent="0.25">
      <c r="A32" s="4" t="str">
        <f t="shared" si="0"/>
        <v>SA 1.A</v>
      </c>
      <c r="B32" s="4" t="s">
        <v>149</v>
      </c>
      <c r="C32" s="4" t="s">
        <v>172</v>
      </c>
      <c r="D32" s="4" t="s">
        <v>173</v>
      </c>
      <c r="E32" s="5" t="s">
        <v>174</v>
      </c>
      <c r="F32" s="5" t="s">
        <v>175</v>
      </c>
      <c r="G32" s="4">
        <v>1</v>
      </c>
      <c r="H32" s="4" t="s">
        <v>118</v>
      </c>
    </row>
    <row r="33" spans="1:8" ht="30" x14ac:dyDescent="0.25">
      <c r="A33" s="4" t="str">
        <f t="shared" si="0"/>
        <v>SA 1.B</v>
      </c>
      <c r="B33" s="4" t="s">
        <v>149</v>
      </c>
      <c r="C33" s="4" t="s">
        <v>172</v>
      </c>
      <c r="D33" s="4" t="s">
        <v>173</v>
      </c>
      <c r="E33" s="5" t="s">
        <v>174</v>
      </c>
      <c r="F33" s="5" t="s">
        <v>176</v>
      </c>
      <c r="G33" s="4">
        <v>1</v>
      </c>
      <c r="H33" s="4" t="s">
        <v>120</v>
      </c>
    </row>
    <row r="34" spans="1:8" ht="30" x14ac:dyDescent="0.25">
      <c r="A34" s="4" t="str">
        <f t="shared" si="0"/>
        <v>SA 2.A</v>
      </c>
      <c r="B34" s="4" t="s">
        <v>149</v>
      </c>
      <c r="C34" s="4" t="s">
        <v>172</v>
      </c>
      <c r="D34" s="4" t="s">
        <v>173</v>
      </c>
      <c r="E34" s="5" t="s">
        <v>177</v>
      </c>
      <c r="F34" s="5" t="s">
        <v>178</v>
      </c>
      <c r="G34" s="4">
        <v>2</v>
      </c>
      <c r="H34" s="4" t="s">
        <v>118</v>
      </c>
    </row>
    <row r="35" spans="1:8" ht="30" x14ac:dyDescent="0.25">
      <c r="A35" s="4" t="str">
        <f t="shared" si="0"/>
        <v>SA 2.B</v>
      </c>
      <c r="B35" s="4" t="s">
        <v>149</v>
      </c>
      <c r="C35" s="4" t="s">
        <v>172</v>
      </c>
      <c r="D35" s="4" t="s">
        <v>173</v>
      </c>
      <c r="E35" s="5" t="s">
        <v>177</v>
      </c>
      <c r="F35" s="5" t="s">
        <v>179</v>
      </c>
      <c r="G35" s="4">
        <v>2</v>
      </c>
      <c r="H35" s="4" t="s">
        <v>120</v>
      </c>
    </row>
    <row r="36" spans="1:8" ht="30" x14ac:dyDescent="0.25">
      <c r="A36" s="4" t="str">
        <f t="shared" si="0"/>
        <v>SA 3.A</v>
      </c>
      <c r="B36" s="4" t="s">
        <v>149</v>
      </c>
      <c r="C36" s="4" t="s">
        <v>172</v>
      </c>
      <c r="D36" s="4" t="s">
        <v>173</v>
      </c>
      <c r="E36" s="5" t="s">
        <v>180</v>
      </c>
      <c r="F36" s="5" t="s">
        <v>181</v>
      </c>
      <c r="G36" s="4">
        <v>3</v>
      </c>
      <c r="H36" s="4" t="s">
        <v>118</v>
      </c>
    </row>
    <row r="37" spans="1:8" ht="30" x14ac:dyDescent="0.25">
      <c r="A37" s="4" t="str">
        <f t="shared" si="0"/>
        <v>SA 3.B</v>
      </c>
      <c r="B37" s="4" t="s">
        <v>149</v>
      </c>
      <c r="C37" s="4" t="s">
        <v>172</v>
      </c>
      <c r="D37" s="4" t="s">
        <v>173</v>
      </c>
      <c r="E37" s="5" t="s">
        <v>180</v>
      </c>
      <c r="F37" s="5" t="s">
        <v>182</v>
      </c>
      <c r="G37" s="4">
        <v>3</v>
      </c>
      <c r="H37" s="4" t="s">
        <v>120</v>
      </c>
    </row>
    <row r="38" spans="1:8" ht="30" x14ac:dyDescent="0.25">
      <c r="A38" s="4" t="str">
        <f t="shared" si="0"/>
        <v>DR 1.A</v>
      </c>
      <c r="B38" s="4" t="s">
        <v>183</v>
      </c>
      <c r="C38" s="4" t="s">
        <v>184</v>
      </c>
      <c r="D38" s="4" t="s">
        <v>185</v>
      </c>
      <c r="E38" s="5" t="s">
        <v>186</v>
      </c>
      <c r="F38" s="5" t="s">
        <v>187</v>
      </c>
      <c r="G38" s="4">
        <v>1</v>
      </c>
      <c r="H38" s="4" t="s">
        <v>118</v>
      </c>
    </row>
    <row r="39" spans="1:8" ht="30" x14ac:dyDescent="0.25">
      <c r="A39" s="4" t="str">
        <f t="shared" si="0"/>
        <v>DR 1.B</v>
      </c>
      <c r="B39" s="4" t="s">
        <v>183</v>
      </c>
      <c r="C39" s="4" t="s">
        <v>184</v>
      </c>
      <c r="D39" s="4" t="s">
        <v>185</v>
      </c>
      <c r="E39" s="5" t="s">
        <v>186</v>
      </c>
      <c r="F39" s="5" t="s">
        <v>188</v>
      </c>
      <c r="G39" s="4">
        <v>1</v>
      </c>
      <c r="H39" s="4" t="s">
        <v>120</v>
      </c>
    </row>
    <row r="40" spans="1:8" ht="30" x14ac:dyDescent="0.25">
      <c r="A40" s="4" t="str">
        <f t="shared" si="0"/>
        <v>DR 2.A</v>
      </c>
      <c r="B40" s="4" t="s">
        <v>183</v>
      </c>
      <c r="C40" s="4" t="s">
        <v>184</v>
      </c>
      <c r="D40" s="4" t="s">
        <v>185</v>
      </c>
      <c r="E40" s="5" t="s">
        <v>189</v>
      </c>
      <c r="F40" s="5" t="s">
        <v>190</v>
      </c>
      <c r="G40" s="4">
        <v>2</v>
      </c>
      <c r="H40" s="4" t="s">
        <v>118</v>
      </c>
    </row>
    <row r="41" spans="1:8" ht="30" x14ac:dyDescent="0.25">
      <c r="A41" s="4" t="str">
        <f t="shared" si="0"/>
        <v>DR 2.B</v>
      </c>
      <c r="B41" s="4" t="s">
        <v>183</v>
      </c>
      <c r="C41" s="4" t="s">
        <v>184</v>
      </c>
      <c r="D41" s="4" t="s">
        <v>185</v>
      </c>
      <c r="E41" s="5" t="s">
        <v>189</v>
      </c>
      <c r="F41" s="5" t="s">
        <v>191</v>
      </c>
      <c r="G41" s="4">
        <v>2</v>
      </c>
      <c r="H41" s="4" t="s">
        <v>120</v>
      </c>
    </row>
    <row r="42" spans="1:8" ht="30" x14ac:dyDescent="0.25">
      <c r="A42" s="4" t="str">
        <f t="shared" si="0"/>
        <v>DR 3.A</v>
      </c>
      <c r="B42" s="4" t="s">
        <v>183</v>
      </c>
      <c r="C42" s="4" t="s">
        <v>184</v>
      </c>
      <c r="D42" s="4" t="s">
        <v>185</v>
      </c>
      <c r="E42" s="5" t="s">
        <v>192</v>
      </c>
      <c r="F42" s="5" t="s">
        <v>193</v>
      </c>
      <c r="G42" s="4">
        <v>3</v>
      </c>
      <c r="H42" s="4" t="s">
        <v>118</v>
      </c>
    </row>
    <row r="43" spans="1:8" ht="30" x14ac:dyDescent="0.25">
      <c r="A43" s="4" t="str">
        <f t="shared" si="0"/>
        <v>DR 3.B</v>
      </c>
      <c r="B43" s="4" t="s">
        <v>183</v>
      </c>
      <c r="C43" s="4" t="s">
        <v>184</v>
      </c>
      <c r="D43" s="4" t="s">
        <v>185</v>
      </c>
      <c r="E43" s="5" t="s">
        <v>192</v>
      </c>
      <c r="F43" s="5" t="s">
        <v>194</v>
      </c>
      <c r="G43" s="4">
        <v>3</v>
      </c>
      <c r="H43" s="4" t="s">
        <v>120</v>
      </c>
    </row>
    <row r="44" spans="1:8" ht="30" x14ac:dyDescent="0.25">
      <c r="A44" s="4" t="str">
        <f t="shared" si="0"/>
        <v>IR 1.A</v>
      </c>
      <c r="B44" s="4" t="s">
        <v>183</v>
      </c>
      <c r="C44" s="4" t="s">
        <v>631</v>
      </c>
      <c r="D44" s="4" t="s">
        <v>632</v>
      </c>
      <c r="E44" s="5" t="s">
        <v>195</v>
      </c>
      <c r="F44" s="5" t="s">
        <v>196</v>
      </c>
      <c r="G44" s="4">
        <v>1</v>
      </c>
      <c r="H44" s="4" t="s">
        <v>118</v>
      </c>
    </row>
    <row r="45" spans="1:8" ht="30" x14ac:dyDescent="0.25">
      <c r="A45" s="4" t="str">
        <f t="shared" si="0"/>
        <v>IR 1.B</v>
      </c>
      <c r="B45" s="4" t="s">
        <v>183</v>
      </c>
      <c r="C45" s="4" t="s">
        <v>631</v>
      </c>
      <c r="D45" s="4" t="s">
        <v>632</v>
      </c>
      <c r="E45" s="5" t="s">
        <v>195</v>
      </c>
      <c r="F45" s="5" t="s">
        <v>197</v>
      </c>
      <c r="G45" s="4">
        <v>1</v>
      </c>
      <c r="H45" s="4" t="s">
        <v>120</v>
      </c>
    </row>
    <row r="46" spans="1:8" ht="30" x14ac:dyDescent="0.25">
      <c r="A46" s="4" t="str">
        <f t="shared" si="0"/>
        <v>IR 2.A</v>
      </c>
      <c r="B46" s="4" t="s">
        <v>183</v>
      </c>
      <c r="C46" s="4" t="s">
        <v>631</v>
      </c>
      <c r="D46" s="4" t="s">
        <v>632</v>
      </c>
      <c r="E46" s="5" t="s">
        <v>198</v>
      </c>
      <c r="F46" s="5" t="s">
        <v>199</v>
      </c>
      <c r="G46" s="4">
        <v>2</v>
      </c>
      <c r="H46" s="4" t="s">
        <v>118</v>
      </c>
    </row>
    <row r="47" spans="1:8" ht="30" x14ac:dyDescent="0.25">
      <c r="A47" s="4" t="str">
        <f t="shared" si="0"/>
        <v>IR 2.B</v>
      </c>
      <c r="B47" s="4" t="s">
        <v>183</v>
      </c>
      <c r="C47" s="4" t="s">
        <v>631</v>
      </c>
      <c r="D47" s="4" t="s">
        <v>632</v>
      </c>
      <c r="E47" s="5" t="s">
        <v>198</v>
      </c>
      <c r="F47" s="5" t="s">
        <v>200</v>
      </c>
      <c r="G47" s="4">
        <v>2</v>
      </c>
      <c r="H47" s="4" t="s">
        <v>120</v>
      </c>
    </row>
    <row r="48" spans="1:8" ht="30" x14ac:dyDescent="0.25">
      <c r="A48" s="4" t="str">
        <f t="shared" si="0"/>
        <v>IR 3.A</v>
      </c>
      <c r="B48" s="4" t="s">
        <v>183</v>
      </c>
      <c r="C48" s="4" t="s">
        <v>631</v>
      </c>
      <c r="D48" s="4" t="s">
        <v>632</v>
      </c>
      <c r="E48" s="5" t="s">
        <v>201</v>
      </c>
      <c r="F48" s="5" t="s">
        <v>202</v>
      </c>
      <c r="G48" s="4">
        <v>3</v>
      </c>
      <c r="H48" s="4" t="s">
        <v>118</v>
      </c>
    </row>
    <row r="49" spans="1:8" ht="30" x14ac:dyDescent="0.25">
      <c r="A49" s="4" t="str">
        <f t="shared" si="0"/>
        <v>IR 3.B</v>
      </c>
      <c r="B49" s="4" t="s">
        <v>183</v>
      </c>
      <c r="C49" s="4" t="s">
        <v>631</v>
      </c>
      <c r="D49" s="4" t="s">
        <v>632</v>
      </c>
      <c r="E49" s="5" t="s">
        <v>201</v>
      </c>
      <c r="F49" s="5" t="s">
        <v>203</v>
      </c>
      <c r="G49" s="4">
        <v>3</v>
      </c>
      <c r="H49" s="4" t="s">
        <v>120</v>
      </c>
    </row>
    <row r="50" spans="1:8" ht="30" x14ac:dyDescent="0.25">
      <c r="A50" s="4" t="str">
        <f t="shared" si="0"/>
        <v>ST 1.A</v>
      </c>
      <c r="B50" s="4" t="s">
        <v>183</v>
      </c>
      <c r="C50" s="4" t="s">
        <v>204</v>
      </c>
      <c r="D50" s="4" t="s">
        <v>205</v>
      </c>
      <c r="E50" s="5" t="s">
        <v>206</v>
      </c>
      <c r="F50" s="5" t="s">
        <v>207</v>
      </c>
      <c r="G50" s="4">
        <v>1</v>
      </c>
      <c r="H50" s="4" t="s">
        <v>118</v>
      </c>
    </row>
    <row r="51" spans="1:8" ht="30" x14ac:dyDescent="0.25">
      <c r="A51" s="4" t="str">
        <f t="shared" si="0"/>
        <v>ST 1.B</v>
      </c>
      <c r="B51" s="4" t="s">
        <v>183</v>
      </c>
      <c r="C51" s="4" t="s">
        <v>204</v>
      </c>
      <c r="D51" s="4" t="s">
        <v>205</v>
      </c>
      <c r="E51" s="5" t="s">
        <v>206</v>
      </c>
      <c r="F51" s="5" t="s">
        <v>208</v>
      </c>
      <c r="G51" s="4">
        <v>1</v>
      </c>
      <c r="H51" s="4" t="s">
        <v>120</v>
      </c>
    </row>
    <row r="52" spans="1:8" ht="30" x14ac:dyDescent="0.25">
      <c r="A52" s="4" t="str">
        <f t="shared" si="0"/>
        <v>ST 2.A</v>
      </c>
      <c r="B52" s="4" t="s">
        <v>183</v>
      </c>
      <c r="C52" s="4" t="s">
        <v>204</v>
      </c>
      <c r="D52" s="4" t="s">
        <v>205</v>
      </c>
      <c r="E52" s="5" t="s">
        <v>209</v>
      </c>
      <c r="F52" s="5" t="s">
        <v>210</v>
      </c>
      <c r="G52" s="4">
        <v>2</v>
      </c>
      <c r="H52" s="4" t="s">
        <v>118</v>
      </c>
    </row>
    <row r="53" spans="1:8" ht="30" x14ac:dyDescent="0.25">
      <c r="A53" s="4" t="str">
        <f t="shared" si="0"/>
        <v>ST 2.B</v>
      </c>
      <c r="B53" s="4" t="s">
        <v>183</v>
      </c>
      <c r="C53" s="4" t="s">
        <v>204</v>
      </c>
      <c r="D53" s="4" t="s">
        <v>205</v>
      </c>
      <c r="E53" s="5" t="s">
        <v>209</v>
      </c>
      <c r="F53" s="5" t="s">
        <v>211</v>
      </c>
      <c r="G53" s="4">
        <v>2</v>
      </c>
      <c r="H53" s="4" t="s">
        <v>120</v>
      </c>
    </row>
    <row r="54" spans="1:8" ht="30" x14ac:dyDescent="0.25">
      <c r="A54" s="4" t="str">
        <f t="shared" si="0"/>
        <v>ST 3.A</v>
      </c>
      <c r="B54" s="4" t="s">
        <v>183</v>
      </c>
      <c r="C54" s="4" t="s">
        <v>204</v>
      </c>
      <c r="D54" s="4" t="s">
        <v>205</v>
      </c>
      <c r="E54" s="5" t="s">
        <v>212</v>
      </c>
      <c r="F54" s="5" t="s">
        <v>213</v>
      </c>
      <c r="G54" s="4">
        <v>3</v>
      </c>
      <c r="H54" s="4" t="s">
        <v>118</v>
      </c>
    </row>
    <row r="55" spans="1:8" ht="30" x14ac:dyDescent="0.25">
      <c r="A55" s="4" t="str">
        <f t="shared" si="0"/>
        <v>ST 3.B</v>
      </c>
      <c r="B55" s="4" t="s">
        <v>183</v>
      </c>
      <c r="C55" s="4" t="s">
        <v>204</v>
      </c>
      <c r="D55" s="4" t="s">
        <v>205</v>
      </c>
      <c r="E55" s="5" t="s">
        <v>212</v>
      </c>
      <c r="F55" s="5" t="s">
        <v>214</v>
      </c>
      <c r="G55" s="4">
        <v>3</v>
      </c>
      <c r="H55" s="4" t="s">
        <v>120</v>
      </c>
    </row>
    <row r="56" spans="1:8" ht="30" x14ac:dyDescent="0.25">
      <c r="A56" s="4" t="str">
        <f t="shared" si="0"/>
        <v>IM 1.A</v>
      </c>
      <c r="B56" s="4" t="s">
        <v>627</v>
      </c>
      <c r="C56" s="4" t="s">
        <v>628</v>
      </c>
      <c r="D56" s="4" t="s">
        <v>629</v>
      </c>
      <c r="E56" s="5" t="s">
        <v>630</v>
      </c>
      <c r="F56" s="5" t="s">
        <v>215</v>
      </c>
      <c r="G56" s="4">
        <v>1</v>
      </c>
      <c r="H56" s="4" t="s">
        <v>118</v>
      </c>
    </row>
    <row r="57" spans="1:8" ht="30" x14ac:dyDescent="0.25">
      <c r="A57" s="4" t="str">
        <f t="shared" si="0"/>
        <v>IM 1.B</v>
      </c>
      <c r="B57" s="4" t="s">
        <v>627</v>
      </c>
      <c r="C57" s="4" t="s">
        <v>628</v>
      </c>
      <c r="D57" s="4" t="s">
        <v>629</v>
      </c>
      <c r="E57" s="5" t="s">
        <v>630</v>
      </c>
      <c r="F57" s="5" t="s">
        <v>216</v>
      </c>
      <c r="G57" s="4">
        <v>1</v>
      </c>
      <c r="H57" s="4" t="s">
        <v>120</v>
      </c>
    </row>
    <row r="58" spans="1:8" ht="30" x14ac:dyDescent="0.25">
      <c r="A58" s="4" t="str">
        <f t="shared" si="0"/>
        <v>IM 2.A</v>
      </c>
      <c r="B58" s="4" t="s">
        <v>627</v>
      </c>
      <c r="C58" s="4" t="s">
        <v>628</v>
      </c>
      <c r="D58" s="4" t="s">
        <v>629</v>
      </c>
      <c r="E58" s="5" t="s">
        <v>217</v>
      </c>
      <c r="F58" s="5" t="s">
        <v>622</v>
      </c>
      <c r="G58" s="4">
        <v>2</v>
      </c>
      <c r="H58" s="4" t="s">
        <v>118</v>
      </c>
    </row>
    <row r="59" spans="1:8" ht="30" x14ac:dyDescent="0.25">
      <c r="A59" s="4" t="str">
        <f t="shared" si="0"/>
        <v>IM 2.B</v>
      </c>
      <c r="B59" s="4" t="s">
        <v>627</v>
      </c>
      <c r="C59" s="4" t="s">
        <v>628</v>
      </c>
      <c r="D59" s="4" t="s">
        <v>629</v>
      </c>
      <c r="E59" s="5" t="s">
        <v>217</v>
      </c>
      <c r="F59" s="5" t="s">
        <v>218</v>
      </c>
      <c r="G59" s="4">
        <v>2</v>
      </c>
      <c r="H59" s="4" t="s">
        <v>120</v>
      </c>
    </row>
    <row r="60" spans="1:8" ht="30" x14ac:dyDescent="0.25">
      <c r="A60" s="4" t="str">
        <f t="shared" si="0"/>
        <v>IM 3.A</v>
      </c>
      <c r="B60" s="4" t="s">
        <v>627</v>
      </c>
      <c r="C60" s="4" t="s">
        <v>628</v>
      </c>
      <c r="D60" s="4" t="s">
        <v>629</v>
      </c>
      <c r="E60" s="5" t="s">
        <v>219</v>
      </c>
      <c r="F60" s="5" t="s">
        <v>623</v>
      </c>
      <c r="G60" s="4">
        <v>3</v>
      </c>
      <c r="H60" s="4" t="s">
        <v>118</v>
      </c>
    </row>
    <row r="61" spans="1:8" ht="30" x14ac:dyDescent="0.25">
      <c r="A61" s="4" t="str">
        <f t="shared" si="0"/>
        <v>IM 3.B</v>
      </c>
      <c r="B61" s="4" t="s">
        <v>627</v>
      </c>
      <c r="C61" s="4" t="s">
        <v>628</v>
      </c>
      <c r="D61" s="4" t="s">
        <v>629</v>
      </c>
      <c r="E61" s="5" t="s">
        <v>219</v>
      </c>
      <c r="F61" s="5" t="s">
        <v>624</v>
      </c>
      <c r="G61" s="4">
        <v>3</v>
      </c>
      <c r="H61" s="4" t="s">
        <v>120</v>
      </c>
    </row>
    <row r="62" spans="1:8" ht="30" x14ac:dyDescent="0.25">
      <c r="A62" s="4" t="str">
        <f t="shared" si="0"/>
        <v>EH 1.A</v>
      </c>
      <c r="B62" s="4" t="s">
        <v>627</v>
      </c>
      <c r="C62" s="4" t="s">
        <v>220</v>
      </c>
      <c r="D62" s="4" t="s">
        <v>221</v>
      </c>
      <c r="E62" s="5" t="s">
        <v>222</v>
      </c>
      <c r="F62" s="5" t="s">
        <v>223</v>
      </c>
      <c r="G62" s="4">
        <v>1</v>
      </c>
      <c r="H62" s="4" t="s">
        <v>118</v>
      </c>
    </row>
    <row r="63" spans="1:8" ht="30" x14ac:dyDescent="0.25">
      <c r="A63" s="4" t="str">
        <f t="shared" si="0"/>
        <v>EH 1.B</v>
      </c>
      <c r="B63" s="4" t="s">
        <v>627</v>
      </c>
      <c r="C63" s="4" t="s">
        <v>220</v>
      </c>
      <c r="D63" s="4" t="s">
        <v>221</v>
      </c>
      <c r="E63" s="5" t="s">
        <v>222</v>
      </c>
      <c r="F63" s="5" t="s">
        <v>224</v>
      </c>
      <c r="G63" s="4">
        <v>1</v>
      </c>
      <c r="H63" s="4" t="s">
        <v>120</v>
      </c>
    </row>
    <row r="64" spans="1:8" ht="30" x14ac:dyDescent="0.25">
      <c r="A64" s="4" t="str">
        <f t="shared" si="0"/>
        <v>EH 2.A</v>
      </c>
      <c r="B64" s="4" t="s">
        <v>627</v>
      </c>
      <c r="C64" s="4" t="s">
        <v>220</v>
      </c>
      <c r="D64" s="4" t="s">
        <v>221</v>
      </c>
      <c r="E64" s="5" t="s">
        <v>225</v>
      </c>
      <c r="F64" s="5" t="s">
        <v>226</v>
      </c>
      <c r="G64" s="4">
        <v>2</v>
      </c>
      <c r="H64" s="4" t="s">
        <v>118</v>
      </c>
    </row>
    <row r="65" spans="1:8" ht="30" x14ac:dyDescent="0.25">
      <c r="A65" s="4" t="str">
        <f t="shared" si="0"/>
        <v>EH 2.B</v>
      </c>
      <c r="B65" s="4" t="s">
        <v>627</v>
      </c>
      <c r="C65" s="4" t="s">
        <v>220</v>
      </c>
      <c r="D65" s="4" t="s">
        <v>221</v>
      </c>
      <c r="E65" s="5" t="s">
        <v>225</v>
      </c>
      <c r="F65" s="5" t="s">
        <v>227</v>
      </c>
      <c r="G65" s="4">
        <v>2</v>
      </c>
      <c r="H65" s="4" t="s">
        <v>120</v>
      </c>
    </row>
    <row r="66" spans="1:8" ht="30" x14ac:dyDescent="0.25">
      <c r="A66" s="4" t="str">
        <f t="shared" ref="A66:A73" si="1">D66&amp;" "&amp;G66&amp;"."&amp;H66</f>
        <v>EH 3.A</v>
      </c>
      <c r="B66" s="4" t="s">
        <v>627</v>
      </c>
      <c r="C66" s="4" t="s">
        <v>220</v>
      </c>
      <c r="D66" s="4" t="s">
        <v>221</v>
      </c>
      <c r="E66" s="5" t="s">
        <v>228</v>
      </c>
      <c r="F66" s="5" t="s">
        <v>229</v>
      </c>
      <c r="G66" s="4">
        <v>3</v>
      </c>
      <c r="H66" s="4" t="s">
        <v>118</v>
      </c>
    </row>
    <row r="67" spans="1:8" ht="30" x14ac:dyDescent="0.25">
      <c r="A67" s="4" t="str">
        <f t="shared" si="1"/>
        <v>EH 3.B</v>
      </c>
      <c r="B67" s="4" t="s">
        <v>627</v>
      </c>
      <c r="C67" s="4" t="s">
        <v>220</v>
      </c>
      <c r="D67" s="4" t="s">
        <v>221</v>
      </c>
      <c r="E67" s="5" t="s">
        <v>228</v>
      </c>
      <c r="F67" s="5" t="s">
        <v>230</v>
      </c>
      <c r="G67" s="4">
        <v>3</v>
      </c>
      <c r="H67" s="4" t="s">
        <v>120</v>
      </c>
    </row>
    <row r="68" spans="1:8" ht="30" x14ac:dyDescent="0.25">
      <c r="A68" s="4" t="str">
        <f t="shared" si="1"/>
        <v>OE 1.A</v>
      </c>
      <c r="B68" s="4" t="s">
        <v>627</v>
      </c>
      <c r="C68" s="4" t="s">
        <v>231</v>
      </c>
      <c r="D68" s="4" t="s">
        <v>232</v>
      </c>
      <c r="E68" s="5" t="s">
        <v>233</v>
      </c>
      <c r="F68" s="5" t="s">
        <v>234</v>
      </c>
      <c r="G68" s="4">
        <v>1</v>
      </c>
      <c r="H68" s="4" t="s">
        <v>118</v>
      </c>
    </row>
    <row r="69" spans="1:8" ht="30" x14ac:dyDescent="0.25">
      <c r="A69" s="4" t="str">
        <f t="shared" si="1"/>
        <v>OE 1.B</v>
      </c>
      <c r="B69" s="4" t="s">
        <v>627</v>
      </c>
      <c r="C69" s="4" t="s">
        <v>231</v>
      </c>
      <c r="D69" s="4" t="s">
        <v>232</v>
      </c>
      <c r="E69" s="5" t="s">
        <v>233</v>
      </c>
      <c r="F69" s="5" t="s">
        <v>235</v>
      </c>
      <c r="G69" s="4">
        <v>1</v>
      </c>
      <c r="H69" s="4" t="s">
        <v>120</v>
      </c>
    </row>
    <row r="70" spans="1:8" ht="30" x14ac:dyDescent="0.25">
      <c r="A70" s="4" t="str">
        <f t="shared" si="1"/>
        <v>OE 2.A</v>
      </c>
      <c r="B70" s="4" t="s">
        <v>627</v>
      </c>
      <c r="C70" s="4" t="s">
        <v>231</v>
      </c>
      <c r="D70" s="4" t="s">
        <v>232</v>
      </c>
      <c r="E70" s="5" t="s">
        <v>236</v>
      </c>
      <c r="F70" s="5" t="s">
        <v>237</v>
      </c>
      <c r="G70" s="4">
        <v>2</v>
      </c>
      <c r="H70" s="4" t="s">
        <v>118</v>
      </c>
    </row>
    <row r="71" spans="1:8" ht="30" x14ac:dyDescent="0.25">
      <c r="A71" s="4" t="str">
        <f t="shared" si="1"/>
        <v>OE 2.B</v>
      </c>
      <c r="B71" s="4" t="s">
        <v>627</v>
      </c>
      <c r="C71" s="4" t="s">
        <v>231</v>
      </c>
      <c r="D71" s="4" t="s">
        <v>232</v>
      </c>
      <c r="E71" s="5" t="s">
        <v>236</v>
      </c>
      <c r="F71" s="5" t="s">
        <v>238</v>
      </c>
      <c r="G71" s="4">
        <v>2</v>
      </c>
      <c r="H71" s="4" t="s">
        <v>120</v>
      </c>
    </row>
    <row r="72" spans="1:8" ht="30" x14ac:dyDescent="0.25">
      <c r="A72" s="4" t="str">
        <f t="shared" si="1"/>
        <v>OE 3.A</v>
      </c>
      <c r="B72" s="4" t="s">
        <v>627</v>
      </c>
      <c r="C72" s="4" t="s">
        <v>231</v>
      </c>
      <c r="D72" s="4" t="s">
        <v>232</v>
      </c>
      <c r="E72" s="5" t="s">
        <v>239</v>
      </c>
      <c r="F72" s="5" t="s">
        <v>240</v>
      </c>
      <c r="G72" s="4">
        <v>3</v>
      </c>
      <c r="H72" s="4" t="s">
        <v>118</v>
      </c>
    </row>
    <row r="73" spans="1:8" ht="30" x14ac:dyDescent="0.25">
      <c r="A73" s="4" t="str">
        <f t="shared" si="1"/>
        <v>OE 3.B</v>
      </c>
      <c r="B73" s="4" t="s">
        <v>627</v>
      </c>
      <c r="C73" s="4" t="s">
        <v>231</v>
      </c>
      <c r="D73" s="4" t="s">
        <v>232</v>
      </c>
      <c r="E73" s="5" t="s">
        <v>239</v>
      </c>
      <c r="F73" s="5" t="s">
        <v>241</v>
      </c>
      <c r="G73" s="4">
        <v>3</v>
      </c>
      <c r="H73" s="4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abSelected="1" zoomScaleNormal="100" workbookViewId="0">
      <selection activeCell="A2" sqref="A2"/>
    </sheetView>
  </sheetViews>
  <sheetFormatPr defaultRowHeight="15" x14ac:dyDescent="0.25"/>
  <cols>
    <col min="1" max="1" width="7.28515625" style="10" bestFit="1" customWidth="1"/>
    <col min="2" max="2" width="55.85546875" style="10" bestFit="1" customWidth="1"/>
    <col min="3" max="3" width="17.85546875" style="13" hidden="1" customWidth="1"/>
    <col min="4" max="4" width="17.85546875" style="13" bestFit="1" customWidth="1"/>
    <col min="5" max="5" width="12.85546875" style="99" customWidth="1"/>
    <col min="6" max="6" width="9.42578125" style="13" bestFit="1" customWidth="1"/>
    <col min="7" max="7" width="6.85546875" style="13" bestFit="1" customWidth="1"/>
    <col min="8" max="8" width="6.5703125" style="13" bestFit="1" customWidth="1"/>
    <col min="9" max="9" width="6.140625" style="13" bestFit="1" customWidth="1"/>
    <col min="10" max="10" width="9.42578125" style="13" bestFit="1" customWidth="1"/>
    <col min="11" max="14" width="1" style="13" customWidth="1"/>
    <col min="15" max="15" width="77.85546875" style="13" bestFit="1" customWidth="1"/>
    <col min="16" max="23" width="9.140625" style="95"/>
    <col min="24" max="16384" width="9.140625" style="10"/>
  </cols>
  <sheetData>
    <row r="1" spans="1:23" ht="30" x14ac:dyDescent="0.25">
      <c r="A1" s="7" t="s">
        <v>304</v>
      </c>
      <c r="B1" s="8" t="s">
        <v>242</v>
      </c>
      <c r="C1" s="9" t="s">
        <v>353</v>
      </c>
      <c r="D1" s="9" t="s">
        <v>354</v>
      </c>
      <c r="E1" s="97" t="s">
        <v>626</v>
      </c>
      <c r="F1" s="107" t="s">
        <v>356</v>
      </c>
      <c r="G1" s="107"/>
      <c r="H1" s="107"/>
      <c r="I1" s="107"/>
      <c r="J1" s="107"/>
      <c r="K1" s="107"/>
      <c r="L1" s="107"/>
      <c r="M1" s="107"/>
      <c r="N1" s="107"/>
      <c r="O1" s="8" t="s">
        <v>633</v>
      </c>
      <c r="P1" s="108" t="s">
        <v>634</v>
      </c>
      <c r="Q1" s="108"/>
      <c r="R1" s="108"/>
      <c r="S1" s="108"/>
      <c r="T1" s="108"/>
    </row>
    <row r="2" spans="1:23" ht="60" x14ac:dyDescent="0.25">
      <c r="A2" s="11" t="s">
        <v>635</v>
      </c>
      <c r="B2" s="12" t="s">
        <v>117</v>
      </c>
      <c r="C2" s="13" t="s">
        <v>307</v>
      </c>
      <c r="D2" s="13" t="s">
        <v>355</v>
      </c>
      <c r="E2" s="98">
        <f>MAX(P2:W2)</f>
        <v>52</v>
      </c>
      <c r="F2" s="13" t="s">
        <v>3</v>
      </c>
      <c r="O2" s="13" t="str">
        <f>IF(ISBLANK(F2),"",VLOOKUP(F2,BSIMM8!A:D,2,FALSE))&amp;IF(ISBLANK(G2),"",CHAR(10)&amp;VLOOKUP(G2,BSIMM8!A:D,2,FALSE))&amp;IF(ISBLANK(H2),"",CHAR(10)&amp;VLOOKUP(H2,BSIMM8!A:D,2,FALSE))&amp;IF(ISBLANK(I2),"",CHAR(10)&amp;VLOOKUP(I2,BSIMM8!A:D,2,FALSE))&amp;IF(ISBLANK(J2),"",CHAR(10)&amp;VLOOKUP(J2,BSIMM8!A:D,2,FALSE))&amp;IF(ISBLANK(K2),"",CHAR(10)&amp;VLOOKUP(K2,BSIMM8!A:D,2,FALSE))&amp;IF(ISBLANK(L2),"",CHAR(10)&amp;VLOOKUP(L2,BSIMM8!A:D,2,FALSE))&amp;IF(ISBLANK(M2),"",CHAR(10)&amp;VLOOKUP(M2,BSIMM8!A:D,2,FALSE))</f>
        <v>Educate executives.</v>
      </c>
      <c r="P2" s="96">
        <f>IF(ISBLANK(F2),"",VLOOKUP(F2,BSIMM8!$A:$D,3,FALSE))</f>
        <v>52</v>
      </c>
      <c r="Q2" s="96" t="str">
        <f>IF(ISBLANK(G2),"",VLOOKUP(G2,BSIMM8!$A:$D,3,FALSE))</f>
        <v/>
      </c>
      <c r="R2" s="96" t="str">
        <f>IF(ISBLANK(H2),"",VLOOKUP(H2,BSIMM8!$A:$D,3,FALSE))</f>
        <v/>
      </c>
      <c r="S2" s="96" t="str">
        <f>IF(ISBLANK(I2),"",VLOOKUP(I2,BSIMM8!$A:$D,3,FALSE))</f>
        <v/>
      </c>
      <c r="T2" s="96" t="str">
        <f>IF(ISBLANK(J2),"",VLOOKUP(J2,BSIMM8!$A:$D,3,FALSE))</f>
        <v/>
      </c>
      <c r="U2" s="96" t="str">
        <f>IF(ISBLANK(K2),"",VLOOKUP(K2,BSIMM8!$A:$D,3,FALSE))</f>
        <v/>
      </c>
      <c r="V2" s="96" t="str">
        <f>IF(ISBLANK(L2),"",VLOOKUP(L2,BSIMM8!$A:$D,3,FALSE))</f>
        <v/>
      </c>
      <c r="W2" s="96" t="str">
        <f>IF(ISBLANK(M2),"",VLOOKUP(M2,BSIMM8!$A:$D,3,FALSE))</f>
        <v/>
      </c>
    </row>
    <row r="3" spans="1:23" x14ac:dyDescent="0.25">
      <c r="A3" s="11" t="s">
        <v>244</v>
      </c>
      <c r="B3" s="12" t="s">
        <v>119</v>
      </c>
      <c r="C3" s="13" t="s">
        <v>305</v>
      </c>
      <c r="D3" s="13" t="s">
        <v>305</v>
      </c>
      <c r="E3" s="98">
        <f>MAX(P3:W3)</f>
        <v>55</v>
      </c>
      <c r="F3" s="13" t="s">
        <v>1</v>
      </c>
      <c r="O3" s="13" t="str">
        <f>IF(ISBLANK(F3),"",VLOOKUP(F3,BSIMM8!A:D,2,FALSE))&amp;IF(ISBLANK(G3),"",CHAR(10)&amp;VLOOKUP(G3,BSIMM8!A:D,2,FALSE))&amp;IF(ISBLANK(H3),"",CHAR(10)&amp;VLOOKUP(H3,BSIMM8!A:D,2,FALSE))&amp;IF(ISBLANK(I3),"",CHAR(10)&amp;VLOOKUP(I3,BSIMM8!A:D,2,FALSE))&amp;IF(ISBLANK(J3),"",CHAR(10)&amp;VLOOKUP(J3,BSIMM8!A:D,2,FALSE))&amp;IF(ISBLANK(K3),"",CHAR(10)&amp;VLOOKUP(K3,BSIMM8!A:D,2,FALSE))&amp;IF(ISBLANK(L3),"",CHAR(10)&amp;VLOOKUP(L3,BSIMM8!A:D,2,FALSE))&amp;IF(ISBLANK(M3),"",CHAR(10)&amp;VLOOKUP(M3,BSIMM8!A:D,2,FALSE))</f>
        <v>Publish process (roles, responsibilities, plan), evolve as necessary.</v>
      </c>
      <c r="P3" s="96">
        <f>IF(ISBLANK(F3),"",VLOOKUP(F3,BSIMM8!$A:$D,3,FALSE))</f>
        <v>55</v>
      </c>
      <c r="Q3" s="96" t="str">
        <f>IF(ISBLANK(G3),"",VLOOKUP(G3,BSIMM8!$A:$D,3,FALSE))</f>
        <v/>
      </c>
      <c r="R3" s="96" t="str">
        <f>IF(ISBLANK(H3),"",VLOOKUP(H3,BSIMM8!$A:$D,3,FALSE))</f>
        <v/>
      </c>
      <c r="S3" s="96" t="str">
        <f>IF(ISBLANK(I3),"",VLOOKUP(I3,BSIMM8!$A:$D,3,FALSE))</f>
        <v/>
      </c>
      <c r="T3" s="96" t="str">
        <f>IF(ISBLANK(J3),"",VLOOKUP(J3,BSIMM8!$A:$D,3,FALSE))</f>
        <v/>
      </c>
      <c r="U3" s="96" t="str">
        <f>IF(ISBLANK(K3),"",VLOOKUP(K3,BSIMM8!$A:$D,3,FALSE))</f>
        <v/>
      </c>
      <c r="V3" s="96" t="str">
        <f>IF(ISBLANK(L3),"",VLOOKUP(L3,BSIMM8!$A:$D,3,FALSE))</f>
        <v/>
      </c>
      <c r="W3" s="96" t="str">
        <f>IF(ISBLANK(M3),"",VLOOKUP(M3,BSIMM8!$A:$D,3,FALSE))</f>
        <v/>
      </c>
    </row>
    <row r="4" spans="1:23" ht="75" x14ac:dyDescent="0.25">
      <c r="A4" s="11" t="s">
        <v>245</v>
      </c>
      <c r="B4" s="12" t="s">
        <v>122</v>
      </c>
      <c r="C4" s="13" t="s">
        <v>61</v>
      </c>
      <c r="D4" s="13" t="s">
        <v>61</v>
      </c>
      <c r="E4" s="98">
        <f>MAX(P4:W4)</f>
        <v>68</v>
      </c>
      <c r="F4" s="13" t="s">
        <v>10</v>
      </c>
      <c r="G4" s="13" t="s">
        <v>15</v>
      </c>
      <c r="H4" s="13" t="s">
        <v>35</v>
      </c>
      <c r="I4" s="13" t="s">
        <v>61</v>
      </c>
      <c r="J4" s="13" t="s">
        <v>100</v>
      </c>
      <c r="O4" s="13" t="str">
        <f>IF(ISBLANK(F4),"",VLOOKUP(F4,BSIMM8!A:D,2,FALSE))&amp;IF(ISBLANK(G4),"",CHAR(10)&amp;VLOOKUP(G4,BSIMM8!A:D,2,FALSE))&amp;IF(ISBLANK(H4),"",CHAR(10)&amp;VLOOKUP(H4,BSIMM8!A:D,2,FALSE))&amp;IF(ISBLANK(I4),"",CHAR(10)&amp;VLOOKUP(I4,BSIMM8!A:D,2,FALSE))&amp;IF(ISBLANK(J4),"",CHAR(10)&amp;VLOOKUP(J4,BSIMM8!A:D,2,FALSE))&amp;IF(ISBLANK(K4),"",CHAR(10)&amp;VLOOKUP(K4,BSIMM8!A:D,2,FALSE))&amp;IF(ISBLANK(L4),"",CHAR(10)&amp;VLOOKUP(L4,BSIMM8!A:D,2,FALSE))&amp;IF(ISBLANK(M4),"",CHAR(10)&amp;VLOOKUP(M4,BSIMM8!A:D,2,FALSE))</f>
        <v>Use an internal tracking application with portfolio view.
Identify PII data inventory.
Create a data classification scheme and inventory.
Use a risk questionnaire to rank applications.
Develop an operations inventory of applications.</v>
      </c>
      <c r="P4" s="96">
        <f>IF(ISBLANK(F4),"",VLOOKUP(F4,BSIMM8!$A:$D,3,FALSE))</f>
        <v>15</v>
      </c>
      <c r="Q4" s="96">
        <f>IF(ISBLANK(G4),"",VLOOKUP(G4,BSIMM8!$A:$D,3,FALSE))</f>
        <v>27</v>
      </c>
      <c r="R4" s="96">
        <f>IF(ISBLANK(H4),"",VLOOKUP(H4,BSIMM8!$A:$D,3,FALSE))</f>
        <v>68</v>
      </c>
      <c r="S4" s="96">
        <f>IF(ISBLANK(I4),"",VLOOKUP(I4,BSIMM8!$A:$D,3,FALSE))</f>
        <v>49</v>
      </c>
      <c r="T4" s="96">
        <f>IF(ISBLANK(J4),"",VLOOKUP(J4,BSIMM8!$A:$D,3,FALSE))</f>
        <v>44</v>
      </c>
      <c r="U4" s="96" t="str">
        <f>IF(ISBLANK(K4),"",VLOOKUP(K4,BSIMM8!$A:$D,3,FALSE))</f>
        <v/>
      </c>
      <c r="V4" s="96" t="str">
        <f>IF(ISBLANK(L4),"",VLOOKUP(L4,BSIMM8!$A:$D,3,FALSE))</f>
        <v/>
      </c>
      <c r="W4" s="96" t="str">
        <f>IF(ISBLANK(M4),"",VLOOKUP(M4,BSIMM8!$A:$D,3,FALSE))</f>
        <v/>
      </c>
    </row>
    <row r="5" spans="1:23" x14ac:dyDescent="0.25">
      <c r="A5" s="11" t="s">
        <v>246</v>
      </c>
      <c r="B5" s="12" t="s">
        <v>123</v>
      </c>
      <c r="C5" s="13" t="s">
        <v>1</v>
      </c>
      <c r="D5" s="13" t="s">
        <v>1</v>
      </c>
      <c r="E5" s="98">
        <f>MAX(P5:W5)</f>
        <v>0</v>
      </c>
      <c r="O5" s="13" t="str">
        <f>IF(ISBLANK(F5),"",VLOOKUP(F5,BSIMM8!A:D,2,FALSE))&amp;IF(ISBLANK(G5),"",CHAR(10)&amp;VLOOKUP(G5,BSIMM8!A:D,2,FALSE))&amp;IF(ISBLANK(H5),"",CHAR(10)&amp;VLOOKUP(H5,BSIMM8!A:D,2,FALSE))&amp;IF(ISBLANK(I5),"",CHAR(10)&amp;VLOOKUP(I5,BSIMM8!A:D,2,FALSE))&amp;IF(ISBLANK(J5),"",CHAR(10)&amp;VLOOKUP(J5,BSIMM8!A:D,2,FALSE))&amp;IF(ISBLANK(K5),"",CHAR(10)&amp;VLOOKUP(K5,BSIMM8!A:D,2,FALSE))&amp;IF(ISBLANK(L5),"",CHAR(10)&amp;VLOOKUP(L5,BSIMM8!A:D,2,FALSE))&amp;IF(ISBLANK(M5),"",CHAR(10)&amp;VLOOKUP(M5,BSIMM8!A:D,2,FALSE))</f>
        <v/>
      </c>
      <c r="P5" s="96" t="str">
        <f>IF(ISBLANK(F5),"",VLOOKUP(F5,BSIMM8!$A:$D,3,FALSE))</f>
        <v/>
      </c>
      <c r="Q5" s="96" t="str">
        <f>IF(ISBLANK(G5),"",VLOOKUP(G5,BSIMM8!$A:$D,3,FALSE))</f>
        <v/>
      </c>
      <c r="R5" s="96" t="str">
        <f>IF(ISBLANK(H5),"",VLOOKUP(H5,BSIMM8!$A:$D,3,FALSE))</f>
        <v/>
      </c>
      <c r="S5" s="96" t="str">
        <f>IF(ISBLANK(I5),"",VLOOKUP(I5,BSIMM8!$A:$D,3,FALSE))</f>
        <v/>
      </c>
      <c r="T5" s="96" t="str">
        <f>IF(ISBLANK(J5),"",VLOOKUP(J5,BSIMM8!$A:$D,3,FALSE))</f>
        <v/>
      </c>
      <c r="U5" s="96" t="str">
        <f>IF(ISBLANK(K5),"",VLOOKUP(K5,BSIMM8!$A:$D,3,FALSE))</f>
        <v/>
      </c>
      <c r="V5" s="96" t="str">
        <f>IF(ISBLANK(L5),"",VLOOKUP(L5,BSIMM8!$A:$D,3,FALSE))</f>
        <v/>
      </c>
      <c r="W5" s="96" t="str">
        <f>IF(ISBLANK(M5),"",VLOOKUP(M5,BSIMM8!$A:$D,3,FALSE))</f>
        <v/>
      </c>
    </row>
    <row r="6" spans="1:23" x14ac:dyDescent="0.25">
      <c r="A6" s="11" t="s">
        <v>247</v>
      </c>
      <c r="B6" s="12" t="s">
        <v>125</v>
      </c>
      <c r="C6" s="13" t="s">
        <v>8</v>
      </c>
      <c r="D6" s="13" t="s">
        <v>8</v>
      </c>
      <c r="E6" s="98">
        <f>MAX(P6:W6)</f>
        <v>0</v>
      </c>
      <c r="O6" s="13" t="str">
        <f>IF(ISBLANK(F6),"",VLOOKUP(F6,BSIMM8!A:D,2,FALSE))&amp;IF(ISBLANK(G6),"",CHAR(10)&amp;VLOOKUP(G6,BSIMM8!A:D,2,FALSE))&amp;IF(ISBLANK(H6),"",CHAR(10)&amp;VLOOKUP(H6,BSIMM8!A:D,2,FALSE))&amp;IF(ISBLANK(I6),"",CHAR(10)&amp;VLOOKUP(I6,BSIMM8!A:D,2,FALSE))&amp;IF(ISBLANK(J6),"",CHAR(10)&amp;VLOOKUP(J6,BSIMM8!A:D,2,FALSE))&amp;IF(ISBLANK(K6),"",CHAR(10)&amp;VLOOKUP(K6,BSIMM8!A:D,2,FALSE))&amp;IF(ISBLANK(L6),"",CHAR(10)&amp;VLOOKUP(L6,BSIMM8!A:D,2,FALSE))&amp;IF(ISBLANK(M6),"",CHAR(10)&amp;VLOOKUP(M6,BSIMM8!A:D,2,FALSE))</f>
        <v/>
      </c>
      <c r="P6" s="96" t="str">
        <f>IF(ISBLANK(F6),"",VLOOKUP(F6,BSIMM8!$A:$D,3,FALSE))</f>
        <v/>
      </c>
      <c r="Q6" s="96" t="str">
        <f>IF(ISBLANK(G6),"",VLOOKUP(G6,BSIMM8!$A:$D,3,FALSE))</f>
        <v/>
      </c>
      <c r="R6" s="96" t="str">
        <f>IF(ISBLANK(H6),"",VLOOKUP(H6,BSIMM8!$A:$D,3,FALSE))</f>
        <v/>
      </c>
      <c r="S6" s="96" t="str">
        <f>IF(ISBLANK(I6),"",VLOOKUP(I6,BSIMM8!$A:$D,3,FALSE))</f>
        <v/>
      </c>
      <c r="T6" s="96" t="str">
        <f>IF(ISBLANK(J6),"",VLOOKUP(J6,BSIMM8!$A:$D,3,FALSE))</f>
        <v/>
      </c>
      <c r="U6" s="96" t="str">
        <f>IF(ISBLANK(K6),"",VLOOKUP(K6,BSIMM8!$A:$D,3,FALSE))</f>
        <v/>
      </c>
      <c r="V6" s="96" t="str">
        <f>IF(ISBLANK(L6),"",VLOOKUP(L6,BSIMM8!$A:$D,3,FALSE))</f>
        <v/>
      </c>
      <c r="W6" s="96" t="str">
        <f>IF(ISBLANK(M6),"",VLOOKUP(M6,BSIMM8!$A:$D,3,FALSE))</f>
        <v/>
      </c>
    </row>
    <row r="7" spans="1:23" x14ac:dyDescent="0.25">
      <c r="A7" s="11" t="s">
        <v>248</v>
      </c>
      <c r="B7" s="12" t="s">
        <v>126</v>
      </c>
      <c r="C7" s="13" t="s">
        <v>308</v>
      </c>
      <c r="D7" s="13" t="s">
        <v>308</v>
      </c>
      <c r="E7" s="98">
        <f>MAX(P7:W7)</f>
        <v>0</v>
      </c>
      <c r="O7" s="13" t="str">
        <f>IF(ISBLANK(F7),"",VLOOKUP(F7,BSIMM8!A:D,2,FALSE))&amp;IF(ISBLANK(G7),"",CHAR(10)&amp;VLOOKUP(G7,BSIMM8!A:D,2,FALSE))&amp;IF(ISBLANK(H7),"",CHAR(10)&amp;VLOOKUP(H7,BSIMM8!A:D,2,FALSE))&amp;IF(ISBLANK(I7),"",CHAR(10)&amp;VLOOKUP(I7,BSIMM8!A:D,2,FALSE))&amp;IF(ISBLANK(J7),"",CHAR(10)&amp;VLOOKUP(J7,BSIMM8!A:D,2,FALSE))&amp;IF(ISBLANK(K7),"",CHAR(10)&amp;VLOOKUP(K7,BSIMM8!A:D,2,FALSE))&amp;IF(ISBLANK(L7),"",CHAR(10)&amp;VLOOKUP(L7,BSIMM8!A:D,2,FALSE))&amp;IF(ISBLANK(M7),"",CHAR(10)&amp;VLOOKUP(M7,BSIMM8!A:D,2,FALSE))</f>
        <v/>
      </c>
      <c r="P7" s="96" t="str">
        <f>IF(ISBLANK(F7),"",VLOOKUP(F7,BSIMM8!$A:$D,3,FALSE))</f>
        <v/>
      </c>
      <c r="Q7" s="96" t="str">
        <f>IF(ISBLANK(G7),"",VLOOKUP(G7,BSIMM8!$A:$D,3,FALSE))</f>
        <v/>
      </c>
      <c r="R7" s="96" t="str">
        <f>IF(ISBLANK(H7),"",VLOOKUP(H7,BSIMM8!$A:$D,3,FALSE))</f>
        <v/>
      </c>
      <c r="S7" s="96" t="str">
        <f>IF(ISBLANK(I7),"",VLOOKUP(I7,BSIMM8!$A:$D,3,FALSE))</f>
        <v/>
      </c>
      <c r="T7" s="96" t="str">
        <f>IF(ISBLANK(J7),"",VLOOKUP(J7,BSIMM8!$A:$D,3,FALSE))</f>
        <v/>
      </c>
      <c r="U7" s="96" t="str">
        <f>IF(ISBLANK(K7),"",VLOOKUP(K7,BSIMM8!$A:$D,3,FALSE))</f>
        <v/>
      </c>
      <c r="V7" s="96" t="str">
        <f>IF(ISBLANK(L7),"",VLOOKUP(L7,BSIMM8!$A:$D,3,FALSE))</f>
        <v/>
      </c>
      <c r="W7" s="96" t="str">
        <f>IF(ISBLANK(M7),"",VLOOKUP(M7,BSIMM8!$A:$D,3,FALSE))</f>
        <v/>
      </c>
    </row>
    <row r="8" spans="1:23" x14ac:dyDescent="0.25">
      <c r="A8" s="11" t="s">
        <v>249</v>
      </c>
      <c r="B8" s="12" t="s">
        <v>130</v>
      </c>
      <c r="C8" s="13" t="s">
        <v>306</v>
      </c>
      <c r="D8" s="13" t="s">
        <v>306</v>
      </c>
      <c r="E8" s="98">
        <f>MAX(P8:W8)</f>
        <v>89</v>
      </c>
      <c r="F8" s="13" t="s">
        <v>13</v>
      </c>
      <c r="O8" s="13" t="str">
        <f>IF(ISBLANK(F8),"",VLOOKUP(F8,BSIMM8!A:D,2,FALSE))&amp;IF(ISBLANK(G8),"",CHAR(10)&amp;VLOOKUP(G8,BSIMM8!A:D,2,FALSE))&amp;IF(ISBLANK(H8),"",CHAR(10)&amp;VLOOKUP(H8,BSIMM8!A:D,2,FALSE))&amp;IF(ISBLANK(I8),"",CHAR(10)&amp;VLOOKUP(I8,BSIMM8!A:D,2,FALSE))&amp;IF(ISBLANK(J8),"",CHAR(10)&amp;VLOOKUP(J8,BSIMM8!A:D,2,FALSE))&amp;IF(ISBLANK(K8),"",CHAR(10)&amp;VLOOKUP(K8,BSIMM8!A:D,2,FALSE))&amp;IF(ISBLANK(L8),"",CHAR(10)&amp;VLOOKUP(L8,BSIMM8!A:D,2,FALSE))&amp;IF(ISBLANK(M8),"",CHAR(10)&amp;VLOOKUP(M8,BSIMM8!A:D,2,FALSE))</f>
        <v>Identify PII obligations.</v>
      </c>
      <c r="P8" s="96">
        <f>IF(ISBLANK(F8),"",VLOOKUP(F8,BSIMM8!$A:$D,3,FALSE))</f>
        <v>89</v>
      </c>
      <c r="Q8" s="96" t="str">
        <f>IF(ISBLANK(G8),"",VLOOKUP(G8,BSIMM8!$A:$D,3,FALSE))</f>
        <v/>
      </c>
      <c r="R8" s="96" t="str">
        <f>IF(ISBLANK(H8),"",VLOOKUP(H8,BSIMM8!$A:$D,3,FALSE))</f>
        <v/>
      </c>
      <c r="S8" s="96" t="str">
        <f>IF(ISBLANK(I8),"",VLOOKUP(I8,BSIMM8!$A:$D,3,FALSE))</f>
        <v/>
      </c>
      <c r="T8" s="96" t="str">
        <f>IF(ISBLANK(J8),"",VLOOKUP(J8,BSIMM8!$A:$D,3,FALSE))</f>
        <v/>
      </c>
      <c r="U8" s="96" t="str">
        <f>IF(ISBLANK(K8),"",VLOOKUP(K8,BSIMM8!$A:$D,3,FALSE))</f>
        <v/>
      </c>
      <c r="V8" s="96" t="str">
        <f>IF(ISBLANK(L8),"",VLOOKUP(L8,BSIMM8!$A:$D,3,FALSE))</f>
        <v/>
      </c>
      <c r="W8" s="96" t="str">
        <f>IF(ISBLANK(M8),"",VLOOKUP(M8,BSIMM8!$A:$D,3,FALSE))</f>
        <v/>
      </c>
    </row>
    <row r="9" spans="1:23" x14ac:dyDescent="0.25">
      <c r="A9" s="11" t="s">
        <v>250</v>
      </c>
      <c r="B9" s="12" t="s">
        <v>131</v>
      </c>
      <c r="C9" s="13" t="s">
        <v>17</v>
      </c>
      <c r="D9" s="13" t="s">
        <v>17</v>
      </c>
      <c r="E9" s="98">
        <f>MAX(P9:W9)</f>
        <v>66</v>
      </c>
      <c r="F9" s="13" t="s">
        <v>12</v>
      </c>
      <c r="O9" s="13" t="str">
        <f>IF(ISBLANK(F9),"",VLOOKUP(F9,BSIMM8!A:D,2,FALSE))&amp;IF(ISBLANK(G9),"",CHAR(10)&amp;VLOOKUP(G9,BSIMM8!A:D,2,FALSE))&amp;IF(ISBLANK(H9),"",CHAR(10)&amp;VLOOKUP(H9,BSIMM8!A:D,2,FALSE))&amp;IF(ISBLANK(I9),"",CHAR(10)&amp;VLOOKUP(I9,BSIMM8!A:D,2,FALSE))&amp;IF(ISBLANK(J9),"",CHAR(10)&amp;VLOOKUP(J9,BSIMM8!A:D,2,FALSE))&amp;IF(ISBLANK(K9),"",CHAR(10)&amp;VLOOKUP(K9,BSIMM8!A:D,2,FALSE))&amp;IF(ISBLANK(L9),"",CHAR(10)&amp;VLOOKUP(L9,BSIMM8!A:D,2,FALSE))&amp;IF(ISBLANK(M9),"",CHAR(10)&amp;VLOOKUP(M9,BSIMM8!A:D,2,FALSE))</f>
        <v>Unify regulatory pressures.</v>
      </c>
      <c r="P9" s="96">
        <f>IF(ISBLANK(F9),"",VLOOKUP(F9,BSIMM8!$A:$D,3,FALSE))</f>
        <v>66</v>
      </c>
      <c r="Q9" s="96" t="str">
        <f>IF(ISBLANK(G9),"",VLOOKUP(G9,BSIMM8!$A:$D,3,FALSE))</f>
        <v/>
      </c>
      <c r="R9" s="96" t="str">
        <f>IF(ISBLANK(H9),"",VLOOKUP(H9,BSIMM8!$A:$D,3,FALSE))</f>
        <v/>
      </c>
      <c r="S9" s="96" t="str">
        <f>IF(ISBLANK(I9),"",VLOOKUP(I9,BSIMM8!$A:$D,3,FALSE))</f>
        <v/>
      </c>
      <c r="T9" s="96" t="str">
        <f>IF(ISBLANK(J9),"",VLOOKUP(J9,BSIMM8!$A:$D,3,FALSE))</f>
        <v/>
      </c>
      <c r="U9" s="96" t="str">
        <f>IF(ISBLANK(K9),"",VLOOKUP(K9,BSIMM8!$A:$D,3,FALSE))</f>
        <v/>
      </c>
      <c r="V9" s="96" t="str">
        <f>IF(ISBLANK(L9),"",VLOOKUP(L9,BSIMM8!$A:$D,3,FALSE))</f>
        <v/>
      </c>
      <c r="W9" s="96" t="str">
        <f>IF(ISBLANK(M9),"",VLOOKUP(M9,BSIMM8!$A:$D,3,FALSE))</f>
        <v/>
      </c>
    </row>
    <row r="10" spans="1:23" ht="60" x14ac:dyDescent="0.25">
      <c r="A10" s="11" t="s">
        <v>251</v>
      </c>
      <c r="B10" s="12" t="s">
        <v>133</v>
      </c>
      <c r="C10" s="13" t="s">
        <v>14</v>
      </c>
      <c r="D10" s="13" t="s">
        <v>14</v>
      </c>
      <c r="E10" s="98">
        <f>MAX(P10:W10)</f>
        <v>66</v>
      </c>
      <c r="F10" s="13" t="s">
        <v>14</v>
      </c>
      <c r="G10" s="13" t="s">
        <v>17</v>
      </c>
      <c r="H10" s="13" t="s">
        <v>48</v>
      </c>
      <c r="I10" s="13" t="s">
        <v>55</v>
      </c>
      <c r="O10" s="13" t="str">
        <f>IF(ISBLANK(F10),"",VLOOKUP(F10,BSIMM8!A:D,2,FALSE))&amp;IF(ISBLANK(G10),"",CHAR(10)&amp;VLOOKUP(G10,BSIMM8!A:D,2,FALSE))&amp;IF(ISBLANK(H10),"",CHAR(10)&amp;VLOOKUP(H10,BSIMM8!A:D,2,FALSE))&amp;IF(ISBLANK(I10),"",CHAR(10)&amp;VLOOKUP(I10,BSIMM8!A:D,2,FALSE))&amp;IF(ISBLANK(J10),"",CHAR(10)&amp;VLOOKUP(J10,BSIMM8!A:D,2,FALSE))&amp;IF(ISBLANK(K10),"",CHAR(10)&amp;VLOOKUP(K10,BSIMM8!A:D,2,FALSE))&amp;IF(ISBLANK(L10),"",CHAR(10)&amp;VLOOKUP(L10,BSIMM8!A:D,2,FALSE))&amp;IF(ISBLANK(M10),"",CHAR(10)&amp;VLOOKUP(M10,BSIMM8!A:D,2,FALSE))</f>
        <v>Create policy.
Implement and track controls for compliance.
Create security standards.
Use secure coding standards.</v>
      </c>
      <c r="P10" s="96">
        <f>IF(ISBLANK(F10),"",VLOOKUP(F10,BSIMM8!$A:$D,3,FALSE))</f>
        <v>56</v>
      </c>
      <c r="Q10" s="96">
        <f>IF(ISBLANK(G10),"",VLOOKUP(G10,BSIMM8!$A:$D,3,FALSE))</f>
        <v>35</v>
      </c>
      <c r="R10" s="96">
        <f>IF(ISBLANK(H10),"",VLOOKUP(H10,BSIMM8!$A:$D,3,FALSE))</f>
        <v>66</v>
      </c>
      <c r="S10" s="96">
        <f>IF(ISBLANK(I10),"",VLOOKUP(I10,BSIMM8!$A:$D,3,FALSE))</f>
        <v>15</v>
      </c>
      <c r="T10" s="96" t="str">
        <f>IF(ISBLANK(J10),"",VLOOKUP(J10,BSIMM8!$A:$D,3,FALSE))</f>
        <v/>
      </c>
      <c r="U10" s="96" t="str">
        <f>IF(ISBLANK(K10),"",VLOOKUP(K10,BSIMM8!$A:$D,3,FALSE))</f>
        <v/>
      </c>
      <c r="V10" s="96" t="str">
        <f>IF(ISBLANK(L10),"",VLOOKUP(L10,BSIMM8!$A:$D,3,FALSE))</f>
        <v/>
      </c>
      <c r="W10" s="96" t="str">
        <f>IF(ISBLANK(M10),"",VLOOKUP(M10,BSIMM8!$A:$D,3,FALSE))</f>
        <v/>
      </c>
    </row>
    <row r="11" spans="1:23" x14ac:dyDescent="0.25">
      <c r="A11" s="11" t="s">
        <v>252</v>
      </c>
      <c r="B11" s="12" t="s">
        <v>134</v>
      </c>
      <c r="C11" s="13" t="s">
        <v>9</v>
      </c>
      <c r="D11" s="13" t="s">
        <v>9</v>
      </c>
      <c r="E11" s="98">
        <f>MAX(P11:W11)</f>
        <v>0</v>
      </c>
      <c r="O11" s="13" t="str">
        <f>IF(ISBLANK(F11),"",VLOOKUP(F11,BSIMM8!A:D,2,FALSE))&amp;IF(ISBLANK(G11),"",CHAR(10)&amp;VLOOKUP(G11,BSIMM8!A:D,2,FALSE))&amp;IF(ISBLANK(H11),"",CHAR(10)&amp;VLOOKUP(H11,BSIMM8!A:D,2,FALSE))&amp;IF(ISBLANK(I11),"",CHAR(10)&amp;VLOOKUP(I11,BSIMM8!A:D,2,FALSE))&amp;IF(ISBLANK(J11),"",CHAR(10)&amp;VLOOKUP(J11,BSIMM8!A:D,2,FALSE))&amp;IF(ISBLANK(K11),"",CHAR(10)&amp;VLOOKUP(K11,BSIMM8!A:D,2,FALSE))&amp;IF(ISBLANK(L11),"",CHAR(10)&amp;VLOOKUP(L11,BSIMM8!A:D,2,FALSE))&amp;IF(ISBLANK(M11),"",CHAR(10)&amp;VLOOKUP(M11,BSIMM8!A:D,2,FALSE))</f>
        <v/>
      </c>
      <c r="P11" s="96" t="str">
        <f>IF(ISBLANK(F11),"",VLOOKUP(F11,BSIMM8!$A:$D,3,FALSE))</f>
        <v/>
      </c>
      <c r="Q11" s="96" t="str">
        <f>IF(ISBLANK(G11),"",VLOOKUP(G11,BSIMM8!$A:$D,3,FALSE))</f>
        <v/>
      </c>
      <c r="R11" s="96" t="str">
        <f>IF(ISBLANK(H11),"",VLOOKUP(H11,BSIMM8!$A:$D,3,FALSE))</f>
        <v/>
      </c>
      <c r="S11" s="96" t="str">
        <f>IF(ISBLANK(I11),"",VLOOKUP(I11,BSIMM8!$A:$D,3,FALSE))</f>
        <v/>
      </c>
      <c r="T11" s="96" t="str">
        <f>IF(ISBLANK(J11),"",VLOOKUP(J11,BSIMM8!$A:$D,3,FALSE))</f>
        <v/>
      </c>
      <c r="U11" s="96" t="str">
        <f>IF(ISBLANK(K11),"",VLOOKUP(K11,BSIMM8!$A:$D,3,FALSE))</f>
        <v/>
      </c>
      <c r="V11" s="96" t="str">
        <f>IF(ISBLANK(L11),"",VLOOKUP(L11,BSIMM8!$A:$D,3,FALSE))</f>
        <v/>
      </c>
      <c r="W11" s="96" t="str">
        <f>IF(ISBLANK(M11),"",VLOOKUP(M11,BSIMM8!$A:$D,3,FALSE))</f>
        <v/>
      </c>
    </row>
    <row r="12" spans="1:23" ht="60" x14ac:dyDescent="0.25">
      <c r="A12" s="11" t="s">
        <v>253</v>
      </c>
      <c r="B12" s="12" t="s">
        <v>136</v>
      </c>
      <c r="C12" s="13" t="s">
        <v>309</v>
      </c>
      <c r="D12" s="13" t="s">
        <v>309</v>
      </c>
      <c r="E12" s="98">
        <f>MAX(P12:W12)</f>
        <v>92</v>
      </c>
      <c r="F12" s="13" t="s">
        <v>4</v>
      </c>
      <c r="G12" s="13" t="s">
        <v>6</v>
      </c>
      <c r="H12" s="13" t="s">
        <v>9</v>
      </c>
      <c r="I12" s="13" t="s">
        <v>16</v>
      </c>
      <c r="O12" s="13" t="str">
        <f>IF(ISBLANK(F12),"",VLOOKUP(F12,BSIMM8!A:D,2,FALSE))&amp;IF(ISBLANK(G12),"",CHAR(10)&amp;VLOOKUP(G12,BSIMM8!A:D,2,FALSE))&amp;IF(ISBLANK(H12),"",CHAR(10)&amp;VLOOKUP(H12,BSIMM8!A:D,2,FALSE))&amp;IF(ISBLANK(I12),"",CHAR(10)&amp;VLOOKUP(I12,BSIMM8!A:D,2,FALSE))&amp;IF(ISBLANK(J12),"",CHAR(10)&amp;VLOOKUP(J12,BSIMM8!A:D,2,FALSE))&amp;IF(ISBLANK(K12),"",CHAR(10)&amp;VLOOKUP(K12,BSIMM8!A:D,2,FALSE))&amp;IF(ISBLANK(L12),"",CHAR(10)&amp;VLOOKUP(L12,BSIMM8!A:D,2,FALSE))&amp;IF(ISBLANK(M12),"",CHAR(10)&amp;VLOOKUP(M12,BSIMM8!A:D,2,FALSE))</f>
        <v>Identify gate locations, gather necessary artifacts.
Enforce gates with measurements and track exceptions.
Require security sign-off.
Require security sign-off for compliance-related risk.</v>
      </c>
      <c r="P12" s="96">
        <f>IF(ISBLANK(F12),"",VLOOKUP(F12,BSIMM8!$A:$D,3,FALSE))</f>
        <v>92</v>
      </c>
      <c r="Q12" s="96">
        <f>IF(ISBLANK(G12),"",VLOOKUP(G12,BSIMM8!$A:$D,3,FALSE))</f>
        <v>36</v>
      </c>
      <c r="R12" s="96">
        <f>IF(ISBLANK(H12),"",VLOOKUP(H12,BSIMM8!$A:$D,3,FALSE))</f>
        <v>33</v>
      </c>
      <c r="S12" s="96">
        <f>IF(ISBLANK(I12),"",VLOOKUP(I12,BSIMM8!$A:$D,3,FALSE))</f>
        <v>37</v>
      </c>
      <c r="T12" s="96" t="str">
        <f>IF(ISBLANK(J12),"",VLOOKUP(J12,BSIMM8!$A:$D,3,FALSE))</f>
        <v/>
      </c>
      <c r="U12" s="96" t="str">
        <f>IF(ISBLANK(K12),"",VLOOKUP(K12,BSIMM8!$A:$D,3,FALSE))</f>
        <v/>
      </c>
      <c r="V12" s="96" t="str">
        <f>IF(ISBLANK(L12),"",VLOOKUP(L12,BSIMM8!$A:$D,3,FALSE))</f>
        <v/>
      </c>
      <c r="W12" s="96" t="str">
        <f>IF(ISBLANK(M12),"",VLOOKUP(M12,BSIMM8!$A:$D,3,FALSE))</f>
        <v/>
      </c>
    </row>
    <row r="13" spans="1:23" x14ac:dyDescent="0.25">
      <c r="A13" s="11" t="s">
        <v>254</v>
      </c>
      <c r="B13" s="12" t="s">
        <v>137</v>
      </c>
      <c r="C13" s="13" t="s">
        <v>17</v>
      </c>
      <c r="D13" s="13" t="s">
        <v>17</v>
      </c>
      <c r="E13" s="98">
        <f>MAX(P13:W13)</f>
        <v>22</v>
      </c>
      <c r="F13" s="13" t="s">
        <v>20</v>
      </c>
      <c r="O13" s="13" t="str">
        <f>IF(ISBLANK(F13),"",VLOOKUP(F13,BSIMM8!A:D,2,FALSE))&amp;IF(ISBLANK(G13),"",CHAR(10)&amp;VLOOKUP(G13,BSIMM8!A:D,2,FALSE))&amp;IF(ISBLANK(H13),"",CHAR(10)&amp;VLOOKUP(H13,BSIMM8!A:D,2,FALSE))&amp;IF(ISBLANK(I13),"",CHAR(10)&amp;VLOOKUP(I13,BSIMM8!A:D,2,FALSE))&amp;IF(ISBLANK(J13),"",CHAR(10)&amp;VLOOKUP(J13,BSIMM8!A:D,2,FALSE))&amp;IF(ISBLANK(K13),"",CHAR(10)&amp;VLOOKUP(K13,BSIMM8!A:D,2,FALSE))&amp;IF(ISBLANK(L13),"",CHAR(10)&amp;VLOOKUP(L13,BSIMM8!A:D,2,FALSE))&amp;IF(ISBLANK(M13),"",CHAR(10)&amp;VLOOKUP(M13,BSIMM8!A:D,2,FALSE))</f>
        <v>Create a regulator compliance story.</v>
      </c>
      <c r="P13" s="96">
        <f>IF(ISBLANK(F13),"",VLOOKUP(F13,BSIMM8!$A:$D,3,FALSE))</f>
        <v>22</v>
      </c>
      <c r="Q13" s="96" t="str">
        <f>IF(ISBLANK(G13),"",VLOOKUP(G13,BSIMM8!$A:$D,3,FALSE))</f>
        <v/>
      </c>
      <c r="R13" s="96" t="str">
        <f>IF(ISBLANK(H13),"",VLOOKUP(H13,BSIMM8!$A:$D,3,FALSE))</f>
        <v/>
      </c>
      <c r="S13" s="96" t="str">
        <f>IF(ISBLANK(I13),"",VLOOKUP(I13,BSIMM8!$A:$D,3,FALSE))</f>
        <v/>
      </c>
      <c r="T13" s="96" t="str">
        <f>IF(ISBLANK(J13),"",VLOOKUP(J13,BSIMM8!$A:$D,3,FALSE))</f>
        <v/>
      </c>
      <c r="U13" s="96" t="str">
        <f>IF(ISBLANK(K13),"",VLOOKUP(K13,BSIMM8!$A:$D,3,FALSE))</f>
        <v/>
      </c>
      <c r="V13" s="96" t="str">
        <f>IF(ISBLANK(L13),"",VLOOKUP(L13,BSIMM8!$A:$D,3,FALSE))</f>
        <v/>
      </c>
      <c r="W13" s="96" t="str">
        <f>IF(ISBLANK(M13),"",VLOOKUP(M13,BSIMM8!$A:$D,3,FALSE))</f>
        <v/>
      </c>
    </row>
    <row r="14" spans="1:23" ht="60" x14ac:dyDescent="0.25">
      <c r="A14" s="11" t="s">
        <v>255</v>
      </c>
      <c r="B14" s="12" t="s">
        <v>141</v>
      </c>
      <c r="C14" s="13" t="s">
        <v>23</v>
      </c>
      <c r="D14" s="13" t="s">
        <v>23</v>
      </c>
      <c r="E14" s="98">
        <f>MAX(P14:W14)</f>
        <v>73</v>
      </c>
      <c r="F14" s="13" t="s">
        <v>23</v>
      </c>
      <c r="G14" s="13" t="s">
        <v>26</v>
      </c>
      <c r="H14" s="13" t="s">
        <v>28</v>
      </c>
      <c r="I14" s="13" t="s">
        <v>33</v>
      </c>
      <c r="O14" s="13" t="str">
        <f>IF(ISBLANK(F14),"",VLOOKUP(F14,BSIMM8!A:D,2,FALSE))&amp;IF(ISBLANK(G14),"",CHAR(10)&amp;VLOOKUP(G14,BSIMM8!A:D,2,FALSE))&amp;IF(ISBLANK(H14),"",CHAR(10)&amp;VLOOKUP(H14,BSIMM8!A:D,2,FALSE))&amp;IF(ISBLANK(I14),"",CHAR(10)&amp;VLOOKUP(I14,BSIMM8!A:D,2,FALSE))&amp;IF(ISBLANK(J14),"",CHAR(10)&amp;VLOOKUP(J14,BSIMM8!A:D,2,FALSE))&amp;IF(ISBLANK(K14),"",CHAR(10)&amp;VLOOKUP(K14,BSIMM8!A:D,2,FALSE))&amp;IF(ISBLANK(L14),"",CHAR(10)&amp;VLOOKUP(L14,BSIMM8!A:D,2,FALSE))&amp;IF(ISBLANK(M14),"",CHAR(10)&amp;VLOOKUP(M14,BSIMM8!A:D,2,FALSE))</f>
        <v>Provide awareness training.
Deliver on-demand individual training.
Include security resources in onboarding.
Require an annual refresher.</v>
      </c>
      <c r="P14" s="96">
        <f>IF(ISBLANK(F14),"",VLOOKUP(F14,BSIMM8!$A:$D,3,FALSE))</f>
        <v>73</v>
      </c>
      <c r="Q14" s="96">
        <f>IF(ISBLANK(G14),"",VLOOKUP(G14,BSIMM8!$A:$D,3,FALSE))</f>
        <v>44</v>
      </c>
      <c r="R14" s="96">
        <f>IF(ISBLANK(H14),"",VLOOKUP(H14,BSIMM8!$A:$D,3,FALSE))</f>
        <v>18</v>
      </c>
      <c r="S14" s="96">
        <f>IF(ISBLANK(I14),"",VLOOKUP(I14,BSIMM8!$A:$D,3,FALSE))</f>
        <v>7</v>
      </c>
      <c r="T14" s="96" t="str">
        <f>IF(ISBLANK(J14),"",VLOOKUP(J14,BSIMM8!$A:$D,3,FALSE))</f>
        <v/>
      </c>
      <c r="U14" s="96" t="str">
        <f>IF(ISBLANK(K14),"",VLOOKUP(K14,BSIMM8!$A:$D,3,FALSE))</f>
        <v/>
      </c>
      <c r="V14" s="96" t="str">
        <f>IF(ISBLANK(L14),"",VLOOKUP(L14,BSIMM8!$A:$D,3,FALSE))</f>
        <v/>
      </c>
      <c r="W14" s="96" t="str">
        <f>IF(ISBLANK(M14),"",VLOOKUP(M14,BSIMM8!$A:$D,3,FALSE))</f>
        <v/>
      </c>
    </row>
    <row r="15" spans="1:23" x14ac:dyDescent="0.25">
      <c r="A15" s="11" t="s">
        <v>256</v>
      </c>
      <c r="B15" s="12" t="s">
        <v>142</v>
      </c>
      <c r="E15" s="98">
        <f>MAX(P15:W15)</f>
        <v>0</v>
      </c>
      <c r="O15" s="13" t="str">
        <f>IF(ISBLANK(F15),"",VLOOKUP(F15,BSIMM8!A:D,2,FALSE))&amp;IF(ISBLANK(G15),"",CHAR(10)&amp;VLOOKUP(G15,BSIMM8!A:D,2,FALSE))&amp;IF(ISBLANK(H15),"",CHAR(10)&amp;VLOOKUP(H15,BSIMM8!A:D,2,FALSE))&amp;IF(ISBLANK(I15),"",CHAR(10)&amp;VLOOKUP(I15,BSIMM8!A:D,2,FALSE))&amp;IF(ISBLANK(J15),"",CHAR(10)&amp;VLOOKUP(J15,BSIMM8!A:D,2,FALSE))&amp;IF(ISBLANK(K15),"",CHAR(10)&amp;VLOOKUP(K15,BSIMM8!A:D,2,FALSE))&amp;IF(ISBLANK(L15),"",CHAR(10)&amp;VLOOKUP(L15,BSIMM8!A:D,2,FALSE))&amp;IF(ISBLANK(M15),"",CHAR(10)&amp;VLOOKUP(M15,BSIMM8!A:D,2,FALSE))</f>
        <v/>
      </c>
      <c r="P15" s="96" t="str">
        <f>IF(ISBLANK(F15),"",VLOOKUP(F15,BSIMM8!$A:$D,3,FALSE))</f>
        <v/>
      </c>
      <c r="Q15" s="96" t="str">
        <f>IF(ISBLANK(G15),"",VLOOKUP(G15,BSIMM8!$A:$D,3,FALSE))</f>
        <v/>
      </c>
      <c r="R15" s="96" t="str">
        <f>IF(ISBLANK(H15),"",VLOOKUP(H15,BSIMM8!$A:$D,3,FALSE))</f>
        <v/>
      </c>
      <c r="S15" s="96" t="str">
        <f>IF(ISBLANK(I15),"",VLOOKUP(I15,BSIMM8!$A:$D,3,FALSE))</f>
        <v/>
      </c>
      <c r="T15" s="96" t="str">
        <f>IF(ISBLANK(J15),"",VLOOKUP(J15,BSIMM8!$A:$D,3,FALSE))</f>
        <v/>
      </c>
      <c r="U15" s="96" t="str">
        <f>IF(ISBLANK(K15),"",VLOOKUP(K15,BSIMM8!$A:$D,3,FALSE))</f>
        <v/>
      </c>
      <c r="V15" s="96" t="str">
        <f>IF(ISBLANK(L15),"",VLOOKUP(L15,BSIMM8!$A:$D,3,FALSE))</f>
        <v/>
      </c>
      <c r="W15" s="96" t="str">
        <f>IF(ISBLANK(M15),"",VLOOKUP(M15,BSIMM8!$A:$D,3,FALSE))</f>
        <v/>
      </c>
    </row>
    <row r="16" spans="1:23" ht="30" x14ac:dyDescent="0.25">
      <c r="A16" s="11" t="s">
        <v>257</v>
      </c>
      <c r="B16" s="12" t="s">
        <v>144</v>
      </c>
      <c r="C16" s="13" t="s">
        <v>310</v>
      </c>
      <c r="D16" s="13" t="s">
        <v>310</v>
      </c>
      <c r="E16" s="98">
        <f>MAX(P16:W16)</f>
        <v>31</v>
      </c>
      <c r="F16" s="13" t="s">
        <v>24</v>
      </c>
      <c r="O16" s="13" t="str">
        <f>IF(ISBLANK(F16),"",VLOOKUP(F16,BSIMM8!A:D,2,FALSE))&amp;IF(ISBLANK(G16),"",CHAR(10)&amp;VLOOKUP(G16,BSIMM8!A:D,2,FALSE))&amp;IF(ISBLANK(H16),"",CHAR(10)&amp;VLOOKUP(H16,BSIMM8!A:D,2,FALSE))&amp;IF(ISBLANK(I16),"",CHAR(10)&amp;VLOOKUP(I16,BSIMM8!A:D,2,FALSE))&amp;IF(ISBLANK(J16),"",CHAR(10)&amp;VLOOKUP(J16,BSIMM8!A:D,2,FALSE))&amp;IF(ISBLANK(K16),"",CHAR(10)&amp;VLOOKUP(K16,BSIMM8!A:D,2,FALSE))&amp;IF(ISBLANK(L16),"",CHAR(10)&amp;VLOOKUP(L16,BSIMM8!A:D,2,FALSE))&amp;IF(ISBLANK(M16),"",CHAR(10)&amp;VLOOKUP(M16,BSIMM8!A:D,2,FALSE))</f>
        <v>Deliver role-specific advanced curriculum (tools, technology stacks, and bug parade).</v>
      </c>
      <c r="P16" s="96">
        <f>IF(ISBLANK(F16),"",VLOOKUP(F16,BSIMM8!$A:$D,3,FALSE))</f>
        <v>31</v>
      </c>
      <c r="Q16" s="96" t="str">
        <f>IF(ISBLANK(G16),"",VLOOKUP(G16,BSIMM8!$A:$D,3,FALSE))</f>
        <v/>
      </c>
      <c r="R16" s="96" t="str">
        <f>IF(ISBLANK(H16),"",VLOOKUP(H16,BSIMM8!$A:$D,3,FALSE))</f>
        <v/>
      </c>
      <c r="S16" s="96" t="str">
        <f>IF(ISBLANK(I16),"",VLOOKUP(I16,BSIMM8!$A:$D,3,FALSE))</f>
        <v/>
      </c>
      <c r="T16" s="96" t="str">
        <f>IF(ISBLANK(J16),"",VLOOKUP(J16,BSIMM8!$A:$D,3,FALSE))</f>
        <v/>
      </c>
      <c r="U16" s="96" t="str">
        <f>IF(ISBLANK(K16),"",VLOOKUP(K16,BSIMM8!$A:$D,3,FALSE))</f>
        <v/>
      </c>
      <c r="V16" s="96" t="str">
        <f>IF(ISBLANK(L16),"",VLOOKUP(L16,BSIMM8!$A:$D,3,FALSE))</f>
        <v/>
      </c>
      <c r="W16" s="96" t="str">
        <f>IF(ISBLANK(M16),"",VLOOKUP(M16,BSIMM8!$A:$D,3,FALSE))</f>
        <v/>
      </c>
    </row>
    <row r="17" spans="1:23" x14ac:dyDescent="0.25">
      <c r="A17" s="11" t="s">
        <v>258</v>
      </c>
      <c r="B17" s="12" t="s">
        <v>145</v>
      </c>
      <c r="C17" s="13" t="s">
        <v>29</v>
      </c>
      <c r="D17" s="13" t="s">
        <v>29</v>
      </c>
      <c r="E17" s="98">
        <f>MAX(P17:W17)</f>
        <v>40</v>
      </c>
      <c r="F17" s="13" t="s">
        <v>7</v>
      </c>
      <c r="O17" s="13" t="str">
        <f>IF(ISBLANK(F17),"",VLOOKUP(F17,BSIMM8!A:D,2,FALSE))&amp;IF(ISBLANK(G17),"",CHAR(10)&amp;VLOOKUP(G17,BSIMM8!A:D,2,FALSE))&amp;IF(ISBLANK(H17),"",CHAR(10)&amp;VLOOKUP(H17,BSIMM8!A:D,2,FALSE))&amp;IF(ISBLANK(I17),"",CHAR(10)&amp;VLOOKUP(I17,BSIMM8!A:D,2,FALSE))&amp;IF(ISBLANK(J17),"",CHAR(10)&amp;VLOOKUP(J17,BSIMM8!A:D,2,FALSE))&amp;IF(ISBLANK(K17),"",CHAR(10)&amp;VLOOKUP(K17,BSIMM8!A:D,2,FALSE))&amp;IF(ISBLANK(L17),"",CHAR(10)&amp;VLOOKUP(L17,BSIMM8!A:D,2,FALSE))&amp;IF(ISBLANK(M17),"",CHAR(10)&amp;VLOOKUP(M17,BSIMM8!A:D,2,FALSE))</f>
        <v>Create or grow a satellite.</v>
      </c>
      <c r="P17" s="96">
        <f>IF(ISBLANK(F17),"",VLOOKUP(F17,BSIMM8!$A:$D,3,FALSE))</f>
        <v>40</v>
      </c>
      <c r="Q17" s="96" t="str">
        <f>IF(ISBLANK(G17),"",VLOOKUP(G17,BSIMM8!$A:$D,3,FALSE))</f>
        <v/>
      </c>
      <c r="R17" s="96" t="str">
        <f>IF(ISBLANK(H17),"",VLOOKUP(H17,BSIMM8!$A:$D,3,FALSE))</f>
        <v/>
      </c>
      <c r="S17" s="96" t="str">
        <f>IF(ISBLANK(I17),"",VLOOKUP(I17,BSIMM8!$A:$D,3,FALSE))</f>
        <v/>
      </c>
      <c r="T17" s="96" t="str">
        <f>IF(ISBLANK(J17),"",VLOOKUP(J17,BSIMM8!$A:$D,3,FALSE))</f>
        <v/>
      </c>
      <c r="U17" s="96" t="str">
        <f>IF(ISBLANK(K17),"",VLOOKUP(K17,BSIMM8!$A:$D,3,FALSE))</f>
        <v/>
      </c>
      <c r="V17" s="96" t="str">
        <f>IF(ISBLANK(L17),"",VLOOKUP(L17,BSIMM8!$A:$D,3,FALSE))</f>
        <v/>
      </c>
      <c r="W17" s="96" t="str">
        <f>IF(ISBLANK(M17),"",VLOOKUP(M17,BSIMM8!$A:$D,3,FALSE))</f>
        <v/>
      </c>
    </row>
    <row r="18" spans="1:23" ht="30" x14ac:dyDescent="0.25">
      <c r="A18" s="11" t="s">
        <v>259</v>
      </c>
      <c r="B18" s="12" t="s">
        <v>147</v>
      </c>
      <c r="C18" s="13" t="s">
        <v>49</v>
      </c>
      <c r="D18" s="13" t="s">
        <v>49</v>
      </c>
      <c r="E18" s="98">
        <f>MAX(P18:W18)</f>
        <v>69</v>
      </c>
      <c r="F18" s="13" t="s">
        <v>350</v>
      </c>
      <c r="G18" s="13" t="s">
        <v>49</v>
      </c>
      <c r="O18" s="13" t="str">
        <f>IF(ISBLANK(F18),"",VLOOKUP(F18,BSIMM8!A:D,2,FALSE))&amp;IF(ISBLANK(G18),"",CHAR(10)&amp;VLOOKUP(G18,BSIMM8!A:D,2,FALSE))&amp;IF(ISBLANK(H18),"",CHAR(10)&amp;VLOOKUP(H18,BSIMM8!A:D,2,FALSE))&amp;IF(ISBLANK(I18),"",CHAR(10)&amp;VLOOKUP(I18,BSIMM8!A:D,2,FALSE))&amp;IF(ISBLANK(J18),"",CHAR(10)&amp;VLOOKUP(J18,BSIMM8!A:D,2,FALSE))&amp;IF(ISBLANK(K18),"",CHAR(10)&amp;VLOOKUP(K18,BSIMM8!A:D,2,FALSE))&amp;IF(ISBLANK(L18),"",CHAR(10)&amp;VLOOKUP(L18,BSIMM8!A:D,2,FALSE))&amp;IF(ISBLANK(M18),"",CHAR(10)&amp;VLOOKUP(M18,BSIMM8!A:D,2,FALSE))</f>
        <v>Build an internal forum to discuss attacks.
Create a security portal.</v>
      </c>
      <c r="P18" s="96">
        <f>IF(ISBLANK(F18),"",VLOOKUP(F18,BSIMM8!$A:$D,3,FALSE))</f>
        <v>10</v>
      </c>
      <c r="Q18" s="96">
        <f>IF(ISBLANK(G18),"",VLOOKUP(G18,BSIMM8!$A:$D,3,FALSE))</f>
        <v>69</v>
      </c>
      <c r="R18" s="96" t="str">
        <f>IF(ISBLANK(H18),"",VLOOKUP(H18,BSIMM8!$A:$D,3,FALSE))</f>
        <v/>
      </c>
      <c r="S18" s="96" t="str">
        <f>IF(ISBLANK(I18),"",VLOOKUP(I18,BSIMM8!$A:$D,3,FALSE))</f>
        <v/>
      </c>
      <c r="T18" s="96" t="str">
        <f>IF(ISBLANK(J18),"",VLOOKUP(J18,BSIMM8!$A:$D,3,FALSE))</f>
        <v/>
      </c>
      <c r="U18" s="96" t="str">
        <f>IF(ISBLANK(K18),"",VLOOKUP(K18,BSIMM8!$A:$D,3,FALSE))</f>
        <v/>
      </c>
      <c r="V18" s="96" t="str">
        <f>IF(ISBLANK(L18),"",VLOOKUP(L18,BSIMM8!$A:$D,3,FALSE))</f>
        <v/>
      </c>
      <c r="W18" s="96" t="str">
        <f>IF(ISBLANK(M18),"",VLOOKUP(M18,BSIMM8!$A:$D,3,FALSE))</f>
        <v/>
      </c>
    </row>
    <row r="19" spans="1:23" ht="30" x14ac:dyDescent="0.25">
      <c r="A19" s="11" t="s">
        <v>260</v>
      </c>
      <c r="B19" s="12" t="s">
        <v>148</v>
      </c>
      <c r="C19" s="13" t="s">
        <v>311</v>
      </c>
      <c r="D19" s="13" t="s">
        <v>311</v>
      </c>
      <c r="E19" s="98">
        <f>MAX(P19:W19)</f>
        <v>3</v>
      </c>
      <c r="F19" s="13" t="s">
        <v>30</v>
      </c>
      <c r="O19" s="13" t="str">
        <f>IF(ISBLANK(F19),"",VLOOKUP(F19,BSIMM8!A:D,2,FALSE))&amp;IF(ISBLANK(G19),"",CHAR(10)&amp;VLOOKUP(G19,BSIMM8!A:D,2,FALSE))&amp;IF(ISBLANK(H19),"",CHAR(10)&amp;VLOOKUP(H19,BSIMM8!A:D,2,FALSE))&amp;IF(ISBLANK(I19),"",CHAR(10)&amp;VLOOKUP(I19,BSIMM8!A:D,2,FALSE))&amp;IF(ISBLANK(J19),"",CHAR(10)&amp;VLOOKUP(J19,BSIMM8!A:D,2,FALSE))&amp;IF(ISBLANK(K19),"",CHAR(10)&amp;VLOOKUP(K19,BSIMM8!A:D,2,FALSE))&amp;IF(ISBLANK(L19),"",CHAR(10)&amp;VLOOKUP(L19,BSIMM8!A:D,2,FALSE))&amp;IF(ISBLANK(M19),"",CHAR(10)&amp;VLOOKUP(M19,BSIMM8!A:D,2,FALSE))</f>
        <v>Reward progression through curriculum (certification or HR).</v>
      </c>
      <c r="P19" s="96">
        <f>IF(ISBLANK(F19),"",VLOOKUP(F19,BSIMM8!$A:$D,3,FALSE))</f>
        <v>3</v>
      </c>
      <c r="Q19" s="96" t="str">
        <f>IF(ISBLANK(G19),"",VLOOKUP(G19,BSIMM8!$A:$D,3,FALSE))</f>
        <v/>
      </c>
      <c r="R19" s="96" t="str">
        <f>IF(ISBLANK(H19),"",VLOOKUP(H19,BSIMM8!$A:$D,3,FALSE))</f>
        <v/>
      </c>
      <c r="S19" s="96" t="str">
        <f>IF(ISBLANK(I19),"",VLOOKUP(I19,BSIMM8!$A:$D,3,FALSE))</f>
        <v/>
      </c>
      <c r="T19" s="96" t="str">
        <f>IF(ISBLANK(J19),"",VLOOKUP(J19,BSIMM8!$A:$D,3,FALSE))</f>
        <v/>
      </c>
      <c r="U19" s="96" t="str">
        <f>IF(ISBLANK(K19),"",VLOOKUP(K19,BSIMM8!$A:$D,3,FALSE))</f>
        <v/>
      </c>
      <c r="V19" s="96" t="str">
        <f>IF(ISBLANK(L19),"",VLOOKUP(L19,BSIMM8!$A:$D,3,FALSE))</f>
        <v/>
      </c>
      <c r="W19" s="96" t="str">
        <f>IF(ISBLANK(M19),"",VLOOKUP(M19,BSIMM8!$A:$D,3,FALSE))</f>
        <v/>
      </c>
    </row>
    <row r="20" spans="1:23" ht="60" x14ac:dyDescent="0.25">
      <c r="A20" s="11" t="s">
        <v>261</v>
      </c>
      <c r="B20" s="12" t="s">
        <v>153</v>
      </c>
      <c r="C20" s="13" t="s">
        <v>307</v>
      </c>
      <c r="D20" s="13" t="s">
        <v>307</v>
      </c>
      <c r="E20" s="98">
        <f>MAX(P20:W20)</f>
        <v>14</v>
      </c>
      <c r="F20" s="13" t="s">
        <v>62</v>
      </c>
      <c r="O20" s="13" t="str">
        <f>IF(ISBLANK(F20),"",VLOOKUP(F20,BSIMM8!A:D,2,FALSE))&amp;IF(ISBLANK(G20),"",CHAR(10)&amp;VLOOKUP(G20,BSIMM8!A:D,2,FALSE))&amp;IF(ISBLANK(H20),"",CHAR(10)&amp;VLOOKUP(H20,BSIMM8!A:D,2,FALSE))&amp;IF(ISBLANK(I20),"",CHAR(10)&amp;VLOOKUP(I20,BSIMM8!A:D,2,FALSE))&amp;IF(ISBLANK(J20),"",CHAR(10)&amp;VLOOKUP(J20,BSIMM8!A:D,2,FALSE))&amp;IF(ISBLANK(K20),"",CHAR(10)&amp;VLOOKUP(K20,BSIMM8!A:D,2,FALSE))&amp;IF(ISBLANK(L20),"",CHAR(10)&amp;VLOOKUP(L20,BSIMM8!A:D,2,FALSE))&amp;IF(ISBLANK(M20),"",CHAR(10)&amp;VLOOKUP(M20,BSIMM8!A:D,2,FALSE))</f>
        <v>Define and use AA process.</v>
      </c>
      <c r="P20" s="96">
        <f>IF(ISBLANK(F20),"",VLOOKUP(F20,BSIMM8!$A:$D,3,FALSE))</f>
        <v>14</v>
      </c>
      <c r="Q20" s="96" t="str">
        <f>IF(ISBLANK(G20),"",VLOOKUP(G20,BSIMM8!$A:$D,3,FALSE))</f>
        <v/>
      </c>
      <c r="R20" s="96" t="str">
        <f>IF(ISBLANK(H20),"",VLOOKUP(H20,BSIMM8!$A:$D,3,FALSE))</f>
        <v/>
      </c>
      <c r="S20" s="96" t="str">
        <f>IF(ISBLANK(I20),"",VLOOKUP(I20,BSIMM8!$A:$D,3,FALSE))</f>
        <v/>
      </c>
      <c r="T20" s="96" t="str">
        <f>IF(ISBLANK(J20),"",VLOOKUP(J20,BSIMM8!$A:$D,3,FALSE))</f>
        <v/>
      </c>
      <c r="U20" s="96" t="str">
        <f>IF(ISBLANK(K20),"",VLOOKUP(K20,BSIMM8!$A:$D,3,FALSE))</f>
        <v/>
      </c>
      <c r="V20" s="96" t="str">
        <f>IF(ISBLANK(L20),"",VLOOKUP(L20,BSIMM8!$A:$D,3,FALSE))</f>
        <v/>
      </c>
      <c r="W20" s="96" t="str">
        <f>IF(ISBLANK(M20),"",VLOOKUP(M20,BSIMM8!$A:$D,3,FALSE))</f>
        <v/>
      </c>
    </row>
    <row r="21" spans="1:23" ht="30" x14ac:dyDescent="0.25">
      <c r="A21" s="11" t="s">
        <v>262</v>
      </c>
      <c r="B21" s="12" t="s">
        <v>154</v>
      </c>
      <c r="C21" s="13" t="s">
        <v>313</v>
      </c>
      <c r="D21" s="13" t="s">
        <v>313</v>
      </c>
      <c r="E21" s="98">
        <f>MAX(P21:W21)</f>
        <v>36</v>
      </c>
      <c r="F21" s="13" t="s">
        <v>36</v>
      </c>
      <c r="G21" s="13" t="s">
        <v>38</v>
      </c>
      <c r="O21" s="13" t="str">
        <f>IF(ISBLANK(F21),"",VLOOKUP(F21,BSIMM8!A:D,2,FALSE))&amp;IF(ISBLANK(G21),"",CHAR(10)&amp;VLOOKUP(G21,BSIMM8!A:D,2,FALSE))&amp;IF(ISBLANK(H21),"",CHAR(10)&amp;VLOOKUP(H21,BSIMM8!A:D,2,FALSE))&amp;IF(ISBLANK(I21),"",CHAR(10)&amp;VLOOKUP(I21,BSIMM8!A:D,2,FALSE))&amp;IF(ISBLANK(J21),"",CHAR(10)&amp;VLOOKUP(J21,BSIMM8!A:D,2,FALSE))&amp;IF(ISBLANK(K21),"",CHAR(10)&amp;VLOOKUP(K21,BSIMM8!A:D,2,FALSE))&amp;IF(ISBLANK(L21),"",CHAR(10)&amp;VLOOKUP(L21,BSIMM8!A:D,2,FALSE))&amp;IF(ISBLANK(M21),"",CHAR(10)&amp;VLOOKUP(M21,BSIMM8!A:D,2,FALSE))</f>
        <v>Identify potential attackers.
Build attack patterns and abuse cases tied to potential attackers.</v>
      </c>
      <c r="P21" s="96">
        <f>IF(ISBLANK(F21),"",VLOOKUP(F21,BSIMM8!$A:$D,3,FALSE))</f>
        <v>36</v>
      </c>
      <c r="Q21" s="96">
        <f>IF(ISBLANK(G21),"",VLOOKUP(G21,BSIMM8!$A:$D,3,FALSE))</f>
        <v>9</v>
      </c>
      <c r="R21" s="96" t="str">
        <f>IF(ISBLANK(H21),"",VLOOKUP(H21,BSIMM8!$A:$D,3,FALSE))</f>
        <v/>
      </c>
      <c r="S21" s="96" t="str">
        <f>IF(ISBLANK(I21),"",VLOOKUP(I21,BSIMM8!$A:$D,3,FALSE))</f>
        <v/>
      </c>
      <c r="T21" s="96" t="str">
        <f>IF(ISBLANK(J21),"",VLOOKUP(J21,BSIMM8!$A:$D,3,FALSE))</f>
        <v/>
      </c>
      <c r="U21" s="96" t="str">
        <f>IF(ISBLANK(K21),"",VLOOKUP(K21,BSIMM8!$A:$D,3,FALSE))</f>
        <v/>
      </c>
      <c r="V21" s="96" t="str">
        <f>IF(ISBLANK(L21),"",VLOOKUP(L21,BSIMM8!$A:$D,3,FALSE))</f>
        <v/>
      </c>
      <c r="W21" s="96" t="str">
        <f>IF(ISBLANK(M21),"",VLOOKUP(M21,BSIMM8!$A:$D,3,FALSE))</f>
        <v/>
      </c>
    </row>
    <row r="22" spans="1:23" x14ac:dyDescent="0.25">
      <c r="A22" s="11" t="s">
        <v>263</v>
      </c>
      <c r="B22" s="12" t="s">
        <v>156</v>
      </c>
      <c r="C22" s="13" t="s">
        <v>314</v>
      </c>
      <c r="D22" s="13" t="s">
        <v>314</v>
      </c>
      <c r="E22" s="98">
        <f>MAX(P22:W22)</f>
        <v>0</v>
      </c>
      <c r="O22" s="13" t="str">
        <f>IF(ISBLANK(F22),"",VLOOKUP(F22,BSIMM8!A:D,2,FALSE))&amp;IF(ISBLANK(G22),"",CHAR(10)&amp;VLOOKUP(G22,BSIMM8!A:D,2,FALSE))&amp;IF(ISBLANK(H22),"",CHAR(10)&amp;VLOOKUP(H22,BSIMM8!A:D,2,FALSE))&amp;IF(ISBLANK(I22),"",CHAR(10)&amp;VLOOKUP(I22,BSIMM8!A:D,2,FALSE))&amp;IF(ISBLANK(J22),"",CHAR(10)&amp;VLOOKUP(J22,BSIMM8!A:D,2,FALSE))&amp;IF(ISBLANK(K22),"",CHAR(10)&amp;VLOOKUP(K22,BSIMM8!A:D,2,FALSE))&amp;IF(ISBLANK(L22),"",CHAR(10)&amp;VLOOKUP(L22,BSIMM8!A:D,2,FALSE))&amp;IF(ISBLANK(M22),"",CHAR(10)&amp;VLOOKUP(M22,BSIMM8!A:D,2,FALSE))</f>
        <v/>
      </c>
      <c r="P22" s="96" t="str">
        <f>IF(ISBLANK(F22),"",VLOOKUP(F22,BSIMM8!$A:$D,3,FALSE))</f>
        <v/>
      </c>
      <c r="Q22" s="96" t="str">
        <f>IF(ISBLANK(G22),"",VLOOKUP(G22,BSIMM8!$A:$D,3,FALSE))</f>
        <v/>
      </c>
      <c r="R22" s="96" t="str">
        <f>IF(ISBLANK(H22),"",VLOOKUP(H22,BSIMM8!$A:$D,3,FALSE))</f>
        <v/>
      </c>
      <c r="S22" s="96" t="str">
        <f>IF(ISBLANK(I22),"",VLOOKUP(I22,BSIMM8!$A:$D,3,FALSE))</f>
        <v/>
      </c>
      <c r="T22" s="96" t="str">
        <f>IF(ISBLANK(J22),"",VLOOKUP(J22,BSIMM8!$A:$D,3,FALSE))</f>
        <v/>
      </c>
      <c r="U22" s="96" t="str">
        <f>IF(ISBLANK(K22),"",VLOOKUP(K22,BSIMM8!$A:$D,3,FALSE))</f>
        <v/>
      </c>
      <c r="V22" s="96" t="str">
        <f>IF(ISBLANK(L22),"",VLOOKUP(L22,BSIMM8!$A:$D,3,FALSE))</f>
        <v/>
      </c>
      <c r="W22" s="96" t="str">
        <f>IF(ISBLANK(M22),"",VLOOKUP(M22,BSIMM8!$A:$D,3,FALSE))</f>
        <v/>
      </c>
    </row>
    <row r="23" spans="1:23" x14ac:dyDescent="0.25">
      <c r="A23" s="11" t="s">
        <v>264</v>
      </c>
      <c r="B23" s="12" t="s">
        <v>157</v>
      </c>
      <c r="C23" s="13" t="s">
        <v>316</v>
      </c>
      <c r="D23" s="13" t="s">
        <v>316</v>
      </c>
      <c r="E23" s="98">
        <f>MAX(P23:W23)</f>
        <v>0</v>
      </c>
      <c r="O23" s="13" t="str">
        <f>IF(ISBLANK(F23),"",VLOOKUP(F23,BSIMM8!A:D,2,FALSE))&amp;IF(ISBLANK(G23),"",CHAR(10)&amp;VLOOKUP(G23,BSIMM8!A:D,2,FALSE))&amp;IF(ISBLANK(H23),"",CHAR(10)&amp;VLOOKUP(H23,BSIMM8!A:D,2,FALSE))&amp;IF(ISBLANK(I23),"",CHAR(10)&amp;VLOOKUP(I23,BSIMM8!A:D,2,FALSE))&amp;IF(ISBLANK(J23),"",CHAR(10)&amp;VLOOKUP(J23,BSIMM8!A:D,2,FALSE))&amp;IF(ISBLANK(K23),"",CHAR(10)&amp;VLOOKUP(K23,BSIMM8!A:D,2,FALSE))&amp;IF(ISBLANK(L23),"",CHAR(10)&amp;VLOOKUP(L23,BSIMM8!A:D,2,FALSE))&amp;IF(ISBLANK(M23),"",CHAR(10)&amp;VLOOKUP(M23,BSIMM8!A:D,2,FALSE))</f>
        <v/>
      </c>
      <c r="P23" s="96" t="str">
        <f>IF(ISBLANK(F23),"",VLOOKUP(F23,BSIMM8!$A:$D,3,FALSE))</f>
        <v/>
      </c>
      <c r="Q23" s="96" t="str">
        <f>IF(ISBLANK(G23),"",VLOOKUP(G23,BSIMM8!$A:$D,3,FALSE))</f>
        <v/>
      </c>
      <c r="R23" s="96" t="str">
        <f>IF(ISBLANK(H23),"",VLOOKUP(H23,BSIMM8!$A:$D,3,FALSE))</f>
        <v/>
      </c>
      <c r="S23" s="96" t="str">
        <f>IF(ISBLANK(I23),"",VLOOKUP(I23,BSIMM8!$A:$D,3,FALSE))</f>
        <v/>
      </c>
      <c r="T23" s="96" t="str">
        <f>IF(ISBLANK(J23),"",VLOOKUP(J23,BSIMM8!$A:$D,3,FALSE))</f>
        <v/>
      </c>
      <c r="U23" s="96" t="str">
        <f>IF(ISBLANK(K23),"",VLOOKUP(K23,BSIMM8!$A:$D,3,FALSE))</f>
        <v/>
      </c>
      <c r="V23" s="96" t="str">
        <f>IF(ISBLANK(L23),"",VLOOKUP(L23,BSIMM8!$A:$D,3,FALSE))</f>
        <v/>
      </c>
      <c r="W23" s="96" t="str">
        <f>IF(ISBLANK(M23),"",VLOOKUP(M23,BSIMM8!$A:$D,3,FALSE))</f>
        <v/>
      </c>
    </row>
    <row r="24" spans="1:23" ht="30" x14ac:dyDescent="0.25">
      <c r="A24" s="11" t="s">
        <v>265</v>
      </c>
      <c r="B24" s="12" t="s">
        <v>159</v>
      </c>
      <c r="C24" s="13" t="s">
        <v>315</v>
      </c>
      <c r="D24" s="13" t="s">
        <v>315</v>
      </c>
      <c r="E24" s="98">
        <f>MAX(P24:W24)</f>
        <v>25</v>
      </c>
      <c r="F24" s="13" t="s">
        <v>53</v>
      </c>
      <c r="G24" s="13" t="s">
        <v>56</v>
      </c>
      <c r="O24" s="13" t="str">
        <f>IF(ISBLANK(F24),"",VLOOKUP(F24,BSIMM8!A:D,2,FALSE))&amp;IF(ISBLANK(G24),"",CHAR(10)&amp;VLOOKUP(G24,BSIMM8!A:D,2,FALSE))&amp;IF(ISBLANK(H24),"",CHAR(10)&amp;VLOOKUP(H24,BSIMM8!A:D,2,FALSE))&amp;IF(ISBLANK(I24),"",CHAR(10)&amp;VLOOKUP(I24,BSIMM8!A:D,2,FALSE))&amp;IF(ISBLANK(J24),"",CHAR(10)&amp;VLOOKUP(J24,BSIMM8!A:D,2,FALSE))&amp;IF(ISBLANK(K24),"",CHAR(10)&amp;VLOOKUP(K24,BSIMM8!A:D,2,FALSE))&amp;IF(ISBLANK(L24),"",CHAR(10)&amp;VLOOKUP(L24,BSIMM8!A:D,2,FALSE))&amp;IF(ISBLANK(M24),"",CHAR(10)&amp;VLOOKUP(M24,BSIMM8!A:D,2,FALSE))</f>
        <v>Identify open source.
Control open source risk.</v>
      </c>
      <c r="P24" s="96">
        <f>IF(ISBLANK(F24),"",VLOOKUP(F24,BSIMM8!$A:$D,3,FALSE))</f>
        <v>25</v>
      </c>
      <c r="Q24" s="96">
        <f>IF(ISBLANK(G24),"",VLOOKUP(G24,BSIMM8!$A:$D,3,FALSE))</f>
        <v>10</v>
      </c>
      <c r="R24" s="96" t="str">
        <f>IF(ISBLANK(H24),"",VLOOKUP(H24,BSIMM8!$A:$D,3,FALSE))</f>
        <v/>
      </c>
      <c r="S24" s="96" t="str">
        <f>IF(ISBLANK(I24),"",VLOOKUP(I24,BSIMM8!$A:$D,3,FALSE))</f>
        <v/>
      </c>
      <c r="T24" s="96" t="str">
        <f>IF(ISBLANK(J24),"",VLOOKUP(J24,BSIMM8!$A:$D,3,FALSE))</f>
        <v/>
      </c>
      <c r="U24" s="96" t="str">
        <f>IF(ISBLANK(K24),"",VLOOKUP(K24,BSIMM8!$A:$D,3,FALSE))</f>
        <v/>
      </c>
      <c r="V24" s="96" t="str">
        <f>IF(ISBLANK(L24),"",VLOOKUP(L24,BSIMM8!$A:$D,3,FALSE))</f>
        <v/>
      </c>
      <c r="W24" s="96" t="str">
        <f>IF(ISBLANK(M24),"",VLOOKUP(M24,BSIMM8!$A:$D,3,FALSE))</f>
        <v/>
      </c>
    </row>
    <row r="25" spans="1:23" ht="30" x14ac:dyDescent="0.25">
      <c r="A25" s="11" t="s">
        <v>266</v>
      </c>
      <c r="B25" s="12" t="s">
        <v>160</v>
      </c>
      <c r="C25" s="13" t="s">
        <v>312</v>
      </c>
      <c r="D25" s="13" t="s">
        <v>312</v>
      </c>
      <c r="E25" s="98">
        <f>MAX(P25:W25)</f>
        <v>0</v>
      </c>
      <c r="O25" s="13" t="str">
        <f>IF(ISBLANK(F25),"",VLOOKUP(F25,BSIMM8!A:D,2,FALSE))&amp;IF(ISBLANK(G25),"",CHAR(10)&amp;VLOOKUP(G25,BSIMM8!A:D,2,FALSE))&amp;IF(ISBLANK(H25),"",CHAR(10)&amp;VLOOKUP(H25,BSIMM8!A:D,2,FALSE))&amp;IF(ISBLANK(I25),"",CHAR(10)&amp;VLOOKUP(I25,BSIMM8!A:D,2,FALSE))&amp;IF(ISBLANK(J25),"",CHAR(10)&amp;VLOOKUP(J25,BSIMM8!A:D,2,FALSE))&amp;IF(ISBLANK(K25),"",CHAR(10)&amp;VLOOKUP(K25,BSIMM8!A:D,2,FALSE))&amp;IF(ISBLANK(L25),"",CHAR(10)&amp;VLOOKUP(L25,BSIMM8!A:D,2,FALSE))&amp;IF(ISBLANK(M25),"",CHAR(10)&amp;VLOOKUP(M25,BSIMM8!A:D,2,FALSE))</f>
        <v/>
      </c>
      <c r="P25" s="96" t="str">
        <f>IF(ISBLANK(F25),"",VLOOKUP(F25,BSIMM8!$A:$D,3,FALSE))</f>
        <v/>
      </c>
      <c r="Q25" s="96" t="str">
        <f>IF(ISBLANK(G25),"",VLOOKUP(G25,BSIMM8!$A:$D,3,FALSE))</f>
        <v/>
      </c>
      <c r="R25" s="96" t="str">
        <f>IF(ISBLANK(H25),"",VLOOKUP(H25,BSIMM8!$A:$D,3,FALSE))</f>
        <v/>
      </c>
      <c r="S25" s="96" t="str">
        <f>IF(ISBLANK(I25),"",VLOOKUP(I25,BSIMM8!$A:$D,3,FALSE))</f>
        <v/>
      </c>
      <c r="T25" s="96" t="str">
        <f>IF(ISBLANK(J25),"",VLOOKUP(J25,BSIMM8!$A:$D,3,FALSE))</f>
        <v/>
      </c>
      <c r="U25" s="96" t="str">
        <f>IF(ISBLANK(K25),"",VLOOKUP(K25,BSIMM8!$A:$D,3,FALSE))</f>
        <v/>
      </c>
      <c r="V25" s="96" t="str">
        <f>IF(ISBLANK(L25),"",VLOOKUP(L25,BSIMM8!$A:$D,3,FALSE))</f>
        <v/>
      </c>
      <c r="W25" s="96" t="str">
        <f>IF(ISBLANK(M25),"",VLOOKUP(M25,BSIMM8!$A:$D,3,FALSE))</f>
        <v/>
      </c>
    </row>
    <row r="26" spans="1:23" x14ac:dyDescent="0.25">
      <c r="A26" s="11" t="s">
        <v>267</v>
      </c>
      <c r="B26" s="12" t="s">
        <v>164</v>
      </c>
      <c r="C26" s="13" t="s">
        <v>317</v>
      </c>
      <c r="D26" s="13" t="s">
        <v>317</v>
      </c>
      <c r="E26" s="98">
        <f>MAX(P26:W26)</f>
        <v>0</v>
      </c>
      <c r="O26" s="13" t="str">
        <f>IF(ISBLANK(F26),"",VLOOKUP(F26,BSIMM8!A:D,2,FALSE))&amp;IF(ISBLANK(G26),"",CHAR(10)&amp;VLOOKUP(G26,BSIMM8!A:D,2,FALSE))&amp;IF(ISBLANK(H26),"",CHAR(10)&amp;VLOOKUP(H26,BSIMM8!A:D,2,FALSE))&amp;IF(ISBLANK(I26),"",CHAR(10)&amp;VLOOKUP(I26,BSIMM8!A:D,2,FALSE))&amp;IF(ISBLANK(J26),"",CHAR(10)&amp;VLOOKUP(J26,BSIMM8!A:D,2,FALSE))&amp;IF(ISBLANK(K26),"",CHAR(10)&amp;VLOOKUP(K26,BSIMM8!A:D,2,FALSE))&amp;IF(ISBLANK(L26),"",CHAR(10)&amp;VLOOKUP(L26,BSIMM8!A:D,2,FALSE))&amp;IF(ISBLANK(M26),"",CHAR(10)&amp;VLOOKUP(M26,BSIMM8!A:D,2,FALSE))</f>
        <v/>
      </c>
      <c r="P26" s="96" t="str">
        <f>IF(ISBLANK(F26),"",VLOOKUP(F26,BSIMM8!$A:$D,3,FALSE))</f>
        <v/>
      </c>
      <c r="Q26" s="96" t="str">
        <f>IF(ISBLANK(G26),"",VLOOKUP(G26,BSIMM8!$A:$D,3,FALSE))</f>
        <v/>
      </c>
      <c r="R26" s="96" t="str">
        <f>IF(ISBLANK(H26),"",VLOOKUP(H26,BSIMM8!$A:$D,3,FALSE))</f>
        <v/>
      </c>
      <c r="S26" s="96" t="str">
        <f>IF(ISBLANK(I26),"",VLOOKUP(I26,BSIMM8!$A:$D,3,FALSE))</f>
        <v/>
      </c>
      <c r="T26" s="96" t="str">
        <f>IF(ISBLANK(J26),"",VLOOKUP(J26,BSIMM8!$A:$D,3,FALSE))</f>
        <v/>
      </c>
      <c r="U26" s="96" t="str">
        <f>IF(ISBLANK(K26),"",VLOOKUP(K26,BSIMM8!$A:$D,3,FALSE))</f>
        <v/>
      </c>
      <c r="V26" s="96" t="str">
        <f>IF(ISBLANK(L26),"",VLOOKUP(L26,BSIMM8!$A:$D,3,FALSE))</f>
        <v/>
      </c>
      <c r="W26" s="96" t="str">
        <f>IF(ISBLANK(M26),"",VLOOKUP(M26,BSIMM8!$A:$D,3,FALSE))</f>
        <v/>
      </c>
    </row>
    <row r="27" spans="1:23" x14ac:dyDescent="0.25">
      <c r="A27" s="11" t="s">
        <v>268</v>
      </c>
      <c r="B27" s="12" t="s">
        <v>165</v>
      </c>
      <c r="C27" s="13" t="s">
        <v>306</v>
      </c>
      <c r="D27" s="13" t="s">
        <v>306</v>
      </c>
      <c r="E27" s="98">
        <f>MAX(P27:W27)</f>
        <v>71</v>
      </c>
      <c r="F27" s="13" t="s">
        <v>50</v>
      </c>
      <c r="O27" s="13" t="str">
        <f>IF(ISBLANK(F27),"",VLOOKUP(F27,BSIMM8!A:D,2,FALSE))&amp;IF(ISBLANK(G27),"",CHAR(10)&amp;VLOOKUP(G27,BSIMM8!A:D,2,FALSE))&amp;IF(ISBLANK(H27),"",CHAR(10)&amp;VLOOKUP(H27,BSIMM8!A:D,2,FALSE))&amp;IF(ISBLANK(I27),"",CHAR(10)&amp;VLOOKUP(I27,BSIMM8!A:D,2,FALSE))&amp;IF(ISBLANK(J27),"",CHAR(10)&amp;VLOOKUP(J27,BSIMM8!A:D,2,FALSE))&amp;IF(ISBLANK(K27),"",CHAR(10)&amp;VLOOKUP(K27,BSIMM8!A:D,2,FALSE))&amp;IF(ISBLANK(L27),"",CHAR(10)&amp;VLOOKUP(L27,BSIMM8!A:D,2,FALSE))&amp;IF(ISBLANK(M27),"",CHAR(10)&amp;VLOOKUP(M27,BSIMM8!A:D,2,FALSE))</f>
        <v>Translate compliance constraints to requirements.</v>
      </c>
      <c r="P27" s="96">
        <f>IF(ISBLANK(F27),"",VLOOKUP(F27,BSIMM8!$A:$D,3,FALSE))</f>
        <v>71</v>
      </c>
      <c r="Q27" s="96" t="str">
        <f>IF(ISBLANK(G27),"",VLOOKUP(G27,BSIMM8!$A:$D,3,FALSE))</f>
        <v/>
      </c>
      <c r="R27" s="96" t="str">
        <f>IF(ISBLANK(H27),"",VLOOKUP(H27,BSIMM8!$A:$D,3,FALSE))</f>
        <v/>
      </c>
      <c r="S27" s="96" t="str">
        <f>IF(ISBLANK(I27),"",VLOOKUP(I27,BSIMM8!$A:$D,3,FALSE))</f>
        <v/>
      </c>
      <c r="T27" s="96" t="str">
        <f>IF(ISBLANK(J27),"",VLOOKUP(J27,BSIMM8!$A:$D,3,FALSE))</f>
        <v/>
      </c>
      <c r="U27" s="96" t="str">
        <f>IF(ISBLANK(K27),"",VLOOKUP(K27,BSIMM8!$A:$D,3,FALSE))</f>
        <v/>
      </c>
      <c r="V27" s="96" t="str">
        <f>IF(ISBLANK(L27),"",VLOOKUP(L27,BSIMM8!$A:$D,3,FALSE))</f>
        <v/>
      </c>
      <c r="W27" s="96" t="str">
        <f>IF(ISBLANK(M27),"",VLOOKUP(M27,BSIMM8!$A:$D,3,FALSE))</f>
        <v/>
      </c>
    </row>
    <row r="28" spans="1:23" x14ac:dyDescent="0.25">
      <c r="A28" s="11" t="s">
        <v>269</v>
      </c>
      <c r="B28" s="12" t="s">
        <v>167</v>
      </c>
      <c r="C28" s="13" t="s">
        <v>318</v>
      </c>
      <c r="D28" s="13" t="s">
        <v>318</v>
      </c>
      <c r="E28" s="98">
        <f>MAX(P28:W28)</f>
        <v>0</v>
      </c>
      <c r="O28" s="13" t="str">
        <f>IF(ISBLANK(F28),"",VLOOKUP(F28,BSIMM8!A:D,2,FALSE))&amp;IF(ISBLANK(G28),"",CHAR(10)&amp;VLOOKUP(G28,BSIMM8!A:D,2,FALSE))&amp;IF(ISBLANK(H28),"",CHAR(10)&amp;VLOOKUP(H28,BSIMM8!A:D,2,FALSE))&amp;IF(ISBLANK(I28),"",CHAR(10)&amp;VLOOKUP(I28,BSIMM8!A:D,2,FALSE))&amp;IF(ISBLANK(J28),"",CHAR(10)&amp;VLOOKUP(J28,BSIMM8!A:D,2,FALSE))&amp;IF(ISBLANK(K28),"",CHAR(10)&amp;VLOOKUP(K28,BSIMM8!A:D,2,FALSE))&amp;IF(ISBLANK(L28),"",CHAR(10)&amp;VLOOKUP(L28,BSIMM8!A:D,2,FALSE))&amp;IF(ISBLANK(M28),"",CHAR(10)&amp;VLOOKUP(M28,BSIMM8!A:D,2,FALSE))</f>
        <v/>
      </c>
      <c r="P28" s="96" t="str">
        <f>IF(ISBLANK(F28),"",VLOOKUP(F28,BSIMM8!$A:$D,3,FALSE))</f>
        <v/>
      </c>
      <c r="Q28" s="96" t="str">
        <f>IF(ISBLANK(G28),"",VLOOKUP(G28,BSIMM8!$A:$D,3,FALSE))</f>
        <v/>
      </c>
      <c r="R28" s="96" t="str">
        <f>IF(ISBLANK(H28),"",VLOOKUP(H28,BSIMM8!$A:$D,3,FALSE))</f>
        <v/>
      </c>
      <c r="S28" s="96" t="str">
        <f>IF(ISBLANK(I28),"",VLOOKUP(I28,BSIMM8!$A:$D,3,FALSE))</f>
        <v/>
      </c>
      <c r="T28" s="96" t="str">
        <f>IF(ISBLANK(J28),"",VLOOKUP(J28,BSIMM8!$A:$D,3,FALSE))</f>
        <v/>
      </c>
      <c r="U28" s="96" t="str">
        <f>IF(ISBLANK(K28),"",VLOOKUP(K28,BSIMM8!$A:$D,3,FALSE))</f>
        <v/>
      </c>
      <c r="V28" s="96" t="str">
        <f>IF(ISBLANK(L28),"",VLOOKUP(L28,BSIMM8!$A:$D,3,FALSE))</f>
        <v/>
      </c>
      <c r="W28" s="96" t="str">
        <f>IF(ISBLANK(M28),"",VLOOKUP(M28,BSIMM8!$A:$D,3,FALSE))</f>
        <v/>
      </c>
    </row>
    <row r="29" spans="1:23" x14ac:dyDescent="0.25">
      <c r="A29" s="11" t="s">
        <v>270</v>
      </c>
      <c r="B29" s="12" t="s">
        <v>168</v>
      </c>
      <c r="C29" s="13" t="s">
        <v>317</v>
      </c>
      <c r="D29" s="13" t="s">
        <v>317</v>
      </c>
      <c r="E29" s="98">
        <f>MAX(P29:W29)</f>
        <v>0</v>
      </c>
      <c r="O29" s="13" t="str">
        <f>IF(ISBLANK(F29),"",VLOOKUP(F29,BSIMM8!A:D,2,FALSE))&amp;IF(ISBLANK(G29),"",CHAR(10)&amp;VLOOKUP(G29,BSIMM8!A:D,2,FALSE))&amp;IF(ISBLANK(H29),"",CHAR(10)&amp;VLOOKUP(H29,BSIMM8!A:D,2,FALSE))&amp;IF(ISBLANK(I29),"",CHAR(10)&amp;VLOOKUP(I29,BSIMM8!A:D,2,FALSE))&amp;IF(ISBLANK(J29),"",CHAR(10)&amp;VLOOKUP(J29,BSIMM8!A:D,2,FALSE))&amp;IF(ISBLANK(K29),"",CHAR(10)&amp;VLOOKUP(K29,BSIMM8!A:D,2,FALSE))&amp;IF(ISBLANK(L29),"",CHAR(10)&amp;VLOOKUP(L29,BSIMM8!A:D,2,FALSE))&amp;IF(ISBLANK(M29),"",CHAR(10)&amp;VLOOKUP(M29,BSIMM8!A:D,2,FALSE))</f>
        <v/>
      </c>
      <c r="P29" s="96" t="str">
        <f>IF(ISBLANK(F29),"",VLOOKUP(F29,BSIMM8!$A:$D,3,FALSE))</f>
        <v/>
      </c>
      <c r="Q29" s="96" t="str">
        <f>IF(ISBLANK(G29),"",VLOOKUP(G29,BSIMM8!$A:$D,3,FALSE))</f>
        <v/>
      </c>
      <c r="R29" s="96" t="str">
        <f>IF(ISBLANK(H29),"",VLOOKUP(H29,BSIMM8!$A:$D,3,FALSE))</f>
        <v/>
      </c>
      <c r="S29" s="96" t="str">
        <f>IF(ISBLANK(I29),"",VLOOKUP(I29,BSIMM8!$A:$D,3,FALSE))</f>
        <v/>
      </c>
      <c r="T29" s="96" t="str">
        <f>IF(ISBLANK(J29),"",VLOOKUP(J29,BSIMM8!$A:$D,3,FALSE))</f>
        <v/>
      </c>
      <c r="U29" s="96" t="str">
        <f>IF(ISBLANK(K29),"",VLOOKUP(K29,BSIMM8!$A:$D,3,FALSE))</f>
        <v/>
      </c>
      <c r="V29" s="96" t="str">
        <f>IF(ISBLANK(L29),"",VLOOKUP(L29,BSIMM8!$A:$D,3,FALSE))</f>
        <v/>
      </c>
      <c r="W29" s="96" t="str">
        <f>IF(ISBLANK(M29),"",VLOOKUP(M29,BSIMM8!$A:$D,3,FALSE))</f>
        <v/>
      </c>
    </row>
    <row r="30" spans="1:23" ht="60" x14ac:dyDescent="0.25">
      <c r="A30" s="11" t="s">
        <v>271</v>
      </c>
      <c r="B30" s="12" t="s">
        <v>170</v>
      </c>
      <c r="C30" s="13" t="s">
        <v>319</v>
      </c>
      <c r="D30" s="13" t="s">
        <v>319</v>
      </c>
      <c r="E30" s="98">
        <f>MAX(P30:W30)</f>
        <v>40</v>
      </c>
      <c r="F30" s="13" t="s">
        <v>18</v>
      </c>
      <c r="G30" s="13" t="s">
        <v>21</v>
      </c>
      <c r="H30" s="13" t="s">
        <v>54</v>
      </c>
      <c r="I30" s="13" t="s">
        <v>57</v>
      </c>
      <c r="O30" s="13" t="str">
        <f>IF(ISBLANK(F30),"",VLOOKUP(F30,BSIMM8!A:D,2,FALSE))&amp;IF(ISBLANK(G30),"",CHAR(10)&amp;VLOOKUP(G30,BSIMM8!A:D,2,FALSE))&amp;IF(ISBLANK(H30),"",CHAR(10)&amp;VLOOKUP(H30,BSIMM8!A:D,2,FALSE))&amp;IF(ISBLANK(I30),"",CHAR(10)&amp;VLOOKUP(I30,BSIMM8!A:D,2,FALSE))&amp;IF(ISBLANK(J30),"",CHAR(10)&amp;VLOOKUP(J30,BSIMM8!A:D,2,FALSE))&amp;IF(ISBLANK(K30),"",CHAR(10)&amp;VLOOKUP(K30,BSIMM8!A:D,2,FALSE))&amp;IF(ISBLANK(L30),"",CHAR(10)&amp;VLOOKUP(L30,BSIMM8!A:D,2,FALSE))&amp;IF(ISBLANK(M30),"",CHAR(10)&amp;VLOOKUP(M30,BSIMM8!A:D,2,FALSE))</f>
        <v>Include software security SLAs in all vendor contracts.
Impose policy on vendors.
Create SLA boilerplate.
Communicate standards to vendors.</v>
      </c>
      <c r="P30" s="96">
        <f>IF(ISBLANK(F30),"",VLOOKUP(F30,BSIMM8!$A:$D,3,FALSE))</f>
        <v>40</v>
      </c>
      <c r="Q30" s="96">
        <f>IF(ISBLANK(G30),"",VLOOKUP(G30,BSIMM8!$A:$D,3,FALSE))</f>
        <v>14</v>
      </c>
      <c r="R30" s="96">
        <f>IF(ISBLANK(H30),"",VLOOKUP(H30,BSIMM8!$A:$D,3,FALSE))</f>
        <v>26</v>
      </c>
      <c r="S30" s="96">
        <f>IF(ISBLANK(I30),"",VLOOKUP(I30,BSIMM8!$A:$D,3,FALSE))</f>
        <v>9</v>
      </c>
      <c r="T30" s="96" t="str">
        <f>IF(ISBLANK(J30),"",VLOOKUP(J30,BSIMM8!$A:$D,3,FALSE))</f>
        <v/>
      </c>
      <c r="U30" s="96" t="str">
        <f>IF(ISBLANK(K30),"",VLOOKUP(K30,BSIMM8!$A:$D,3,FALSE))</f>
        <v/>
      </c>
      <c r="V30" s="96" t="str">
        <f>IF(ISBLANK(L30),"",VLOOKUP(L30,BSIMM8!$A:$D,3,FALSE))</f>
        <v/>
      </c>
      <c r="W30" s="96" t="str">
        <f>IF(ISBLANK(M30),"",VLOOKUP(M30,BSIMM8!$A:$D,3,FALSE))</f>
        <v/>
      </c>
    </row>
    <row r="31" spans="1:23" x14ac:dyDescent="0.25">
      <c r="A31" s="11" t="s">
        <v>272</v>
      </c>
      <c r="B31" s="12" t="s">
        <v>171</v>
      </c>
      <c r="C31" s="13" t="s">
        <v>320</v>
      </c>
      <c r="D31" s="13" t="s">
        <v>320</v>
      </c>
      <c r="E31" s="98">
        <f>MAX(P31:W31)</f>
        <v>0</v>
      </c>
      <c r="O31" s="13" t="str">
        <f>IF(ISBLANK(F31),"",VLOOKUP(F31,BSIMM8!A:D,2,FALSE))&amp;IF(ISBLANK(G31),"",CHAR(10)&amp;VLOOKUP(G31,BSIMM8!A:D,2,FALSE))&amp;IF(ISBLANK(H31),"",CHAR(10)&amp;VLOOKUP(H31,BSIMM8!A:D,2,FALSE))&amp;IF(ISBLANK(I31),"",CHAR(10)&amp;VLOOKUP(I31,BSIMM8!A:D,2,FALSE))&amp;IF(ISBLANK(J31),"",CHAR(10)&amp;VLOOKUP(J31,BSIMM8!A:D,2,FALSE))&amp;IF(ISBLANK(K31),"",CHAR(10)&amp;VLOOKUP(K31,BSIMM8!A:D,2,FALSE))&amp;IF(ISBLANK(L31),"",CHAR(10)&amp;VLOOKUP(L31,BSIMM8!A:D,2,FALSE))&amp;IF(ISBLANK(M31),"",CHAR(10)&amp;VLOOKUP(M31,BSIMM8!A:D,2,FALSE))</f>
        <v/>
      </c>
      <c r="P31" s="96" t="str">
        <f>IF(ISBLANK(F31),"",VLOOKUP(F31,BSIMM8!$A:$D,3,FALSE))</f>
        <v/>
      </c>
      <c r="Q31" s="96" t="str">
        <f>IF(ISBLANK(G31),"",VLOOKUP(G31,BSIMM8!$A:$D,3,FALSE))</f>
        <v/>
      </c>
      <c r="R31" s="96" t="str">
        <f>IF(ISBLANK(H31),"",VLOOKUP(H31,BSIMM8!$A:$D,3,FALSE))</f>
        <v/>
      </c>
      <c r="S31" s="96" t="str">
        <f>IF(ISBLANK(I31),"",VLOOKUP(I31,BSIMM8!$A:$D,3,FALSE))</f>
        <v/>
      </c>
      <c r="T31" s="96" t="str">
        <f>IF(ISBLANK(J31),"",VLOOKUP(J31,BSIMM8!$A:$D,3,FALSE))</f>
        <v/>
      </c>
      <c r="U31" s="96" t="str">
        <f>IF(ISBLANK(K31),"",VLOOKUP(K31,BSIMM8!$A:$D,3,FALSE))</f>
        <v/>
      </c>
      <c r="V31" s="96" t="str">
        <f>IF(ISBLANK(L31),"",VLOOKUP(L31,BSIMM8!$A:$D,3,FALSE))</f>
        <v/>
      </c>
      <c r="W31" s="96" t="str">
        <f>IF(ISBLANK(M31),"",VLOOKUP(M31,BSIMM8!$A:$D,3,FALSE))</f>
        <v/>
      </c>
    </row>
    <row r="32" spans="1:23" ht="30" x14ac:dyDescent="0.25">
      <c r="A32" s="11" t="s">
        <v>273</v>
      </c>
      <c r="B32" s="12" t="s">
        <v>175</v>
      </c>
      <c r="C32" s="13" t="s">
        <v>321</v>
      </c>
      <c r="D32" s="13" t="s">
        <v>321</v>
      </c>
      <c r="E32" s="98">
        <f>MAX(P32:W32)</f>
        <v>0</v>
      </c>
      <c r="O32" s="13" t="str">
        <f>IF(ISBLANK(F32),"",VLOOKUP(F32,BSIMM8!A:D,2,FALSE))&amp;IF(ISBLANK(G32),"",CHAR(10)&amp;VLOOKUP(G32,BSIMM8!A:D,2,FALSE))&amp;IF(ISBLANK(H32),"",CHAR(10)&amp;VLOOKUP(H32,BSIMM8!A:D,2,FALSE))&amp;IF(ISBLANK(I32),"",CHAR(10)&amp;VLOOKUP(I32,BSIMM8!A:D,2,FALSE))&amp;IF(ISBLANK(J32),"",CHAR(10)&amp;VLOOKUP(J32,BSIMM8!A:D,2,FALSE))&amp;IF(ISBLANK(K32),"",CHAR(10)&amp;VLOOKUP(K32,BSIMM8!A:D,2,FALSE))&amp;IF(ISBLANK(L32),"",CHAR(10)&amp;VLOOKUP(L32,BSIMM8!A:D,2,FALSE))&amp;IF(ISBLANK(M32),"",CHAR(10)&amp;VLOOKUP(M32,BSIMM8!A:D,2,FALSE))</f>
        <v/>
      </c>
      <c r="P32" s="96" t="str">
        <f>IF(ISBLANK(F32),"",VLOOKUP(F32,BSIMM8!$A:$D,3,FALSE))</f>
        <v/>
      </c>
      <c r="Q32" s="96" t="str">
        <f>IF(ISBLANK(G32),"",VLOOKUP(G32,BSIMM8!$A:$D,3,FALSE))</f>
        <v/>
      </c>
      <c r="R32" s="96" t="str">
        <f>IF(ISBLANK(H32),"",VLOOKUP(H32,BSIMM8!$A:$D,3,FALSE))</f>
        <v/>
      </c>
      <c r="S32" s="96" t="str">
        <f>IF(ISBLANK(I32),"",VLOOKUP(I32,BSIMM8!$A:$D,3,FALSE))</f>
        <v/>
      </c>
      <c r="T32" s="96" t="str">
        <f>IF(ISBLANK(J32),"",VLOOKUP(J32,BSIMM8!$A:$D,3,FALSE))</f>
        <v/>
      </c>
      <c r="U32" s="96" t="str">
        <f>IF(ISBLANK(K32),"",VLOOKUP(K32,BSIMM8!$A:$D,3,FALSE))</f>
        <v/>
      </c>
      <c r="V32" s="96" t="str">
        <f>IF(ISBLANK(L32),"",VLOOKUP(L32,BSIMM8!$A:$D,3,FALSE))</f>
        <v/>
      </c>
      <c r="W32" s="96" t="str">
        <f>IF(ISBLANK(M32),"",VLOOKUP(M32,BSIMM8!$A:$D,3,FALSE))</f>
        <v/>
      </c>
    </row>
    <row r="33" spans="1:23" ht="30" x14ac:dyDescent="0.25">
      <c r="A33" s="11" t="s">
        <v>274</v>
      </c>
      <c r="B33" s="12" t="s">
        <v>176</v>
      </c>
      <c r="C33" s="13" t="s">
        <v>322</v>
      </c>
      <c r="D33" s="13" t="s">
        <v>322</v>
      </c>
      <c r="E33" s="98">
        <f>MAX(P33:W33)</f>
        <v>0</v>
      </c>
      <c r="O33" s="13" t="str">
        <f>IF(ISBLANK(F33),"",VLOOKUP(F33,BSIMM8!A:D,2,FALSE))&amp;IF(ISBLANK(G33),"",CHAR(10)&amp;VLOOKUP(G33,BSIMM8!A:D,2,FALSE))&amp;IF(ISBLANK(H33),"",CHAR(10)&amp;VLOOKUP(H33,BSIMM8!A:D,2,FALSE))&amp;IF(ISBLANK(I33),"",CHAR(10)&amp;VLOOKUP(I33,BSIMM8!A:D,2,FALSE))&amp;IF(ISBLANK(J33),"",CHAR(10)&amp;VLOOKUP(J33,BSIMM8!A:D,2,FALSE))&amp;IF(ISBLANK(K33),"",CHAR(10)&amp;VLOOKUP(K33,BSIMM8!A:D,2,FALSE))&amp;IF(ISBLANK(L33),"",CHAR(10)&amp;VLOOKUP(L33,BSIMM8!A:D,2,FALSE))&amp;IF(ISBLANK(M33),"",CHAR(10)&amp;VLOOKUP(M33,BSIMM8!A:D,2,FALSE))</f>
        <v/>
      </c>
      <c r="P33" s="96" t="str">
        <f>IF(ISBLANK(F33),"",VLOOKUP(F33,BSIMM8!$A:$D,3,FALSE))</f>
        <v/>
      </c>
      <c r="Q33" s="96" t="str">
        <f>IF(ISBLANK(G33),"",VLOOKUP(G33,BSIMM8!$A:$D,3,FALSE))</f>
        <v/>
      </c>
      <c r="R33" s="96" t="str">
        <f>IF(ISBLANK(H33),"",VLOOKUP(H33,BSIMM8!$A:$D,3,FALSE))</f>
        <v/>
      </c>
      <c r="S33" s="96" t="str">
        <f>IF(ISBLANK(I33),"",VLOOKUP(I33,BSIMM8!$A:$D,3,FALSE))</f>
        <v/>
      </c>
      <c r="T33" s="96" t="str">
        <f>IF(ISBLANK(J33),"",VLOOKUP(J33,BSIMM8!$A:$D,3,FALSE))</f>
        <v/>
      </c>
      <c r="U33" s="96" t="str">
        <f>IF(ISBLANK(K33),"",VLOOKUP(K33,BSIMM8!$A:$D,3,FALSE))</f>
        <v/>
      </c>
      <c r="V33" s="96" t="str">
        <f>IF(ISBLANK(L33),"",VLOOKUP(L33,BSIMM8!$A:$D,3,FALSE))</f>
        <v/>
      </c>
      <c r="W33" s="96" t="str">
        <f>IF(ISBLANK(M33),"",VLOOKUP(M33,BSIMM8!$A:$D,3,FALSE))</f>
        <v/>
      </c>
    </row>
    <row r="34" spans="1:23" ht="45" x14ac:dyDescent="0.25">
      <c r="A34" s="11" t="s">
        <v>275</v>
      </c>
      <c r="B34" s="12" t="s">
        <v>178</v>
      </c>
      <c r="C34" s="13" t="s">
        <v>323</v>
      </c>
      <c r="D34" s="13" t="s">
        <v>323</v>
      </c>
      <c r="E34" s="98">
        <f>MAX(P34:W34)</f>
        <v>85</v>
      </c>
      <c r="F34" s="13" t="s">
        <v>41</v>
      </c>
      <c r="O34" s="13" t="str">
        <f>IF(ISBLANK(F34),"",VLOOKUP(F34,BSIMM8!A:D,2,FALSE))&amp;IF(ISBLANK(G34),"",CHAR(10)&amp;VLOOKUP(G34,BSIMM8!A:D,2,FALSE))&amp;IF(ISBLANK(H34),"",CHAR(10)&amp;VLOOKUP(H34,BSIMM8!A:D,2,FALSE))&amp;IF(ISBLANK(I34),"",CHAR(10)&amp;VLOOKUP(I34,BSIMM8!A:D,2,FALSE))&amp;IF(ISBLANK(J34),"",CHAR(10)&amp;VLOOKUP(J34,BSIMM8!A:D,2,FALSE))&amp;IF(ISBLANK(K34),"",CHAR(10)&amp;VLOOKUP(K34,BSIMM8!A:D,2,FALSE))&amp;IF(ISBLANK(L34),"",CHAR(10)&amp;VLOOKUP(L34,BSIMM8!A:D,2,FALSE))&amp;IF(ISBLANK(M34),"",CHAR(10)&amp;VLOOKUP(M34,BSIMM8!A:D,2,FALSE))</f>
        <v>Build and publish security features.</v>
      </c>
      <c r="P34" s="96">
        <f>IF(ISBLANK(F34),"",VLOOKUP(F34,BSIMM8!$A:$D,3,FALSE))</f>
        <v>85</v>
      </c>
      <c r="Q34" s="96" t="str">
        <f>IF(ISBLANK(G34),"",VLOOKUP(G34,BSIMM8!$A:$D,3,FALSE))</f>
        <v/>
      </c>
      <c r="R34" s="96" t="str">
        <f>IF(ISBLANK(H34),"",VLOOKUP(H34,BSIMM8!$A:$D,3,FALSE))</f>
        <v/>
      </c>
      <c r="S34" s="96" t="str">
        <f>IF(ISBLANK(I34),"",VLOOKUP(I34,BSIMM8!$A:$D,3,FALSE))</f>
        <v/>
      </c>
      <c r="T34" s="96" t="str">
        <f>IF(ISBLANK(J34),"",VLOOKUP(J34,BSIMM8!$A:$D,3,FALSE))</f>
        <v/>
      </c>
      <c r="U34" s="96" t="str">
        <f>IF(ISBLANK(K34),"",VLOOKUP(K34,BSIMM8!$A:$D,3,FALSE))</f>
        <v/>
      </c>
      <c r="V34" s="96" t="str">
        <f>IF(ISBLANK(L34),"",VLOOKUP(L34,BSIMM8!$A:$D,3,FALSE))</f>
        <v/>
      </c>
      <c r="W34" s="96" t="str">
        <f>IF(ISBLANK(M34),"",VLOOKUP(M34,BSIMM8!$A:$D,3,FALSE))</f>
        <v/>
      </c>
    </row>
    <row r="35" spans="1:23" ht="45" x14ac:dyDescent="0.25">
      <c r="A35" s="11" t="s">
        <v>276</v>
      </c>
      <c r="B35" s="12" t="s">
        <v>179</v>
      </c>
      <c r="C35" s="13" t="s">
        <v>332</v>
      </c>
      <c r="D35" s="13" t="s">
        <v>332</v>
      </c>
      <c r="E35" s="98">
        <f>MAX(P35:W35)</f>
        <v>5</v>
      </c>
      <c r="F35" s="13" t="s">
        <v>45</v>
      </c>
      <c r="G35" s="13" t="s">
        <v>47</v>
      </c>
      <c r="O35" s="13" t="str">
        <f>IF(ISBLANK(F35),"",VLOOKUP(F35,BSIMM8!A:D,2,FALSE))&amp;IF(ISBLANK(G35),"",CHAR(10)&amp;VLOOKUP(G35,BSIMM8!A:D,2,FALSE))&amp;IF(ISBLANK(H35),"",CHAR(10)&amp;VLOOKUP(H35,BSIMM8!A:D,2,FALSE))&amp;IF(ISBLANK(I35),"",CHAR(10)&amp;VLOOKUP(I35,BSIMM8!A:D,2,FALSE))&amp;IF(ISBLANK(J35),"",CHAR(10)&amp;VLOOKUP(J35,BSIMM8!A:D,2,FALSE))&amp;IF(ISBLANK(K35),"",CHAR(10)&amp;VLOOKUP(K35,BSIMM8!A:D,2,FALSE))&amp;IF(ISBLANK(L35),"",CHAR(10)&amp;VLOOKUP(L35,BSIMM8!A:D,2,FALSE))&amp;IF(ISBLANK(M35),"",CHAR(10)&amp;VLOOKUP(M35,BSIMM8!A:D,2,FALSE))</f>
        <v>Form a review board or central committee to approve and maintain secure design patterns.
Find and publish mature design patterns from the organization.</v>
      </c>
      <c r="P35" s="96">
        <f>IF(ISBLANK(F35),"",VLOOKUP(F35,BSIMM8!$A:$D,3,FALSE))</f>
        <v>5</v>
      </c>
      <c r="Q35" s="96">
        <f>IF(ISBLANK(G35),"",VLOOKUP(G35,BSIMM8!$A:$D,3,FALSE))</f>
        <v>2</v>
      </c>
      <c r="R35" s="96" t="str">
        <f>IF(ISBLANK(H35),"",VLOOKUP(H35,BSIMM8!$A:$D,3,FALSE))</f>
        <v/>
      </c>
      <c r="S35" s="96" t="str">
        <f>IF(ISBLANK(I35),"",VLOOKUP(I35,BSIMM8!$A:$D,3,FALSE))</f>
        <v/>
      </c>
      <c r="T35" s="96" t="str">
        <f>IF(ISBLANK(J35),"",VLOOKUP(J35,BSIMM8!$A:$D,3,FALSE))</f>
        <v/>
      </c>
      <c r="U35" s="96" t="str">
        <f>IF(ISBLANK(K35),"",VLOOKUP(K35,BSIMM8!$A:$D,3,FALSE))</f>
        <v/>
      </c>
      <c r="V35" s="96" t="str">
        <f>IF(ISBLANK(L35),"",VLOOKUP(L35,BSIMM8!$A:$D,3,FALSE))</f>
        <v/>
      </c>
      <c r="W35" s="96" t="str">
        <f>IF(ISBLANK(M35),"",VLOOKUP(M35,BSIMM8!$A:$D,3,FALSE))</f>
        <v/>
      </c>
    </row>
    <row r="36" spans="1:23" ht="30" x14ac:dyDescent="0.25">
      <c r="A36" s="11" t="s">
        <v>277</v>
      </c>
      <c r="B36" s="12" t="s">
        <v>181</v>
      </c>
      <c r="C36" s="13" t="s">
        <v>333</v>
      </c>
      <c r="D36" s="13" t="s">
        <v>333</v>
      </c>
      <c r="E36" s="98">
        <f>MAX(P36:W36)</f>
        <v>29</v>
      </c>
      <c r="F36" s="13" t="s">
        <v>43</v>
      </c>
      <c r="G36" s="13" t="s">
        <v>52</v>
      </c>
      <c r="O36" s="13" t="str">
        <f>IF(ISBLANK(F36),"",VLOOKUP(F36,BSIMM8!A:D,2,FALSE))&amp;IF(ISBLANK(G36),"",CHAR(10)&amp;VLOOKUP(G36,BSIMM8!A:D,2,FALSE))&amp;IF(ISBLANK(H36),"",CHAR(10)&amp;VLOOKUP(H36,BSIMM8!A:D,2,FALSE))&amp;IF(ISBLANK(I36),"",CHAR(10)&amp;VLOOKUP(I36,BSIMM8!A:D,2,FALSE))&amp;IF(ISBLANK(J36),"",CHAR(10)&amp;VLOOKUP(J36,BSIMM8!A:D,2,FALSE))&amp;IF(ISBLANK(K36),"",CHAR(10)&amp;VLOOKUP(K36,BSIMM8!A:D,2,FALSE))&amp;IF(ISBLANK(L36),"",CHAR(10)&amp;VLOOKUP(L36,BSIMM8!A:D,2,FALSE))&amp;IF(ISBLANK(M36),"",CHAR(10)&amp;VLOOKUP(M36,BSIMM8!A:D,2,FALSE))</f>
        <v>Build secure-by-design middleware frameworks and common libraries.
Create standards for technology stacks.</v>
      </c>
      <c r="P36" s="96">
        <f>IF(ISBLANK(F36),"",VLOOKUP(F36,BSIMM8!$A:$D,3,FALSE))</f>
        <v>29</v>
      </c>
      <c r="Q36" s="96">
        <f>IF(ISBLANK(G36),"",VLOOKUP(G36,BSIMM8!$A:$D,3,FALSE))</f>
        <v>25</v>
      </c>
      <c r="R36" s="96" t="str">
        <f>IF(ISBLANK(H36),"",VLOOKUP(H36,BSIMM8!$A:$D,3,FALSE))</f>
        <v/>
      </c>
      <c r="S36" s="96" t="str">
        <f>IF(ISBLANK(I36),"",VLOOKUP(I36,BSIMM8!$A:$D,3,FALSE))</f>
        <v/>
      </c>
      <c r="T36" s="96" t="str">
        <f>IF(ISBLANK(J36),"",VLOOKUP(J36,BSIMM8!$A:$D,3,FALSE))</f>
        <v/>
      </c>
      <c r="U36" s="96" t="str">
        <f>IF(ISBLANK(K36),"",VLOOKUP(K36,BSIMM8!$A:$D,3,FALSE))</f>
        <v/>
      </c>
      <c r="V36" s="96" t="str">
        <f>IF(ISBLANK(L36),"",VLOOKUP(L36,BSIMM8!$A:$D,3,FALSE))</f>
        <v/>
      </c>
      <c r="W36" s="96" t="str">
        <f>IF(ISBLANK(M36),"",VLOOKUP(M36,BSIMM8!$A:$D,3,FALSE))</f>
        <v/>
      </c>
    </row>
    <row r="37" spans="1:23" ht="30" x14ac:dyDescent="0.25">
      <c r="A37" s="11" t="s">
        <v>278</v>
      </c>
      <c r="B37" s="12" t="s">
        <v>182</v>
      </c>
      <c r="C37" s="13" t="s">
        <v>334</v>
      </c>
      <c r="D37" s="13" t="s">
        <v>334</v>
      </c>
      <c r="E37" s="98">
        <f>MAX(P37:W37)</f>
        <v>11</v>
      </c>
      <c r="F37" s="13" t="s">
        <v>46</v>
      </c>
      <c r="O37" s="13" t="str">
        <f>IF(ISBLANK(F37),"",VLOOKUP(F37,BSIMM8!A:D,2,FALSE))&amp;IF(ISBLANK(G37),"",CHAR(10)&amp;VLOOKUP(G37,BSIMM8!A:D,2,FALSE))&amp;IF(ISBLANK(H37),"",CHAR(10)&amp;VLOOKUP(H37,BSIMM8!A:D,2,FALSE))&amp;IF(ISBLANK(I37),"",CHAR(10)&amp;VLOOKUP(I37,BSIMM8!A:D,2,FALSE))&amp;IF(ISBLANK(J37),"",CHAR(10)&amp;VLOOKUP(J37,BSIMM8!A:D,2,FALSE))&amp;IF(ISBLANK(K37),"",CHAR(10)&amp;VLOOKUP(K37,BSIMM8!A:D,2,FALSE))&amp;IF(ISBLANK(L37),"",CHAR(10)&amp;VLOOKUP(L37,BSIMM8!A:D,2,FALSE))&amp;IF(ISBLANK(M37),"",CHAR(10)&amp;VLOOKUP(M37,BSIMM8!A:D,2,FALSE))</f>
        <v>Require use of approved security features and frameworks.</v>
      </c>
      <c r="P37" s="96">
        <f>IF(ISBLANK(F37),"",VLOOKUP(F37,BSIMM8!$A:$D,3,FALSE))</f>
        <v>11</v>
      </c>
      <c r="Q37" s="96" t="str">
        <f>IF(ISBLANK(G37),"",VLOOKUP(G37,BSIMM8!$A:$D,3,FALSE))</f>
        <v/>
      </c>
      <c r="R37" s="96" t="str">
        <f>IF(ISBLANK(H37),"",VLOOKUP(H37,BSIMM8!$A:$D,3,FALSE))</f>
        <v/>
      </c>
      <c r="S37" s="96" t="str">
        <f>IF(ISBLANK(I37),"",VLOOKUP(I37,BSIMM8!$A:$D,3,FALSE))</f>
        <v/>
      </c>
      <c r="T37" s="96" t="str">
        <f>IF(ISBLANK(J37),"",VLOOKUP(J37,BSIMM8!$A:$D,3,FALSE))</f>
        <v/>
      </c>
      <c r="U37" s="96" t="str">
        <f>IF(ISBLANK(K37),"",VLOOKUP(K37,BSIMM8!$A:$D,3,FALSE))</f>
        <v/>
      </c>
      <c r="V37" s="96" t="str">
        <f>IF(ISBLANK(L37),"",VLOOKUP(L37,BSIMM8!$A:$D,3,FALSE))</f>
        <v/>
      </c>
      <c r="W37" s="96" t="str">
        <f>IF(ISBLANK(M37),"",VLOOKUP(M37,BSIMM8!$A:$D,3,FALSE))</f>
        <v/>
      </c>
    </row>
    <row r="38" spans="1:23" ht="45" x14ac:dyDescent="0.25">
      <c r="A38" s="11" t="s">
        <v>279</v>
      </c>
      <c r="B38" s="12" t="s">
        <v>187</v>
      </c>
      <c r="C38" s="13" t="s">
        <v>335</v>
      </c>
      <c r="D38" s="13" t="s">
        <v>335</v>
      </c>
      <c r="E38" s="98">
        <f>MAX(P38:W38)</f>
        <v>30</v>
      </c>
      <c r="F38" s="13" t="s">
        <v>59</v>
      </c>
      <c r="G38" s="13" t="s">
        <v>60</v>
      </c>
      <c r="H38" s="13" t="s">
        <v>64</v>
      </c>
      <c r="O38" s="13" t="str">
        <f>IF(ISBLANK(F38),"",VLOOKUP(F38,BSIMM8!A:D,2,FALSE))&amp;IF(ISBLANK(G38),"",CHAR(10)&amp;VLOOKUP(G38,BSIMM8!A:D,2,FALSE))&amp;IF(ISBLANK(H38),"",CHAR(10)&amp;VLOOKUP(H38,BSIMM8!A:D,2,FALSE))&amp;IF(ISBLANK(I38),"",CHAR(10)&amp;VLOOKUP(I38,BSIMM8!A:D,2,FALSE))&amp;IF(ISBLANK(J38),"",CHAR(10)&amp;VLOOKUP(J38,BSIMM8!A:D,2,FALSE))&amp;IF(ISBLANK(K38),"",CHAR(10)&amp;VLOOKUP(K38,BSIMM8!A:D,2,FALSE))&amp;IF(ISBLANK(L38),"",CHAR(10)&amp;VLOOKUP(L38,BSIMM8!A:D,2,FALSE))&amp;IF(ISBLANK(M38),"",CHAR(10)&amp;VLOOKUP(M38,BSIMM8!A:D,2,FALSE))</f>
        <v>Perform design review for high-risk applications.
Have SSG lead design review efforts.
Have software architects lead design review efforts.</v>
      </c>
      <c r="P38" s="96">
        <f>IF(ISBLANK(F38),"",VLOOKUP(F38,BSIMM8!$A:$D,3,FALSE))</f>
        <v>30</v>
      </c>
      <c r="Q38" s="96">
        <f>IF(ISBLANK(G38),"",VLOOKUP(G38,BSIMM8!$A:$D,3,FALSE))</f>
        <v>24</v>
      </c>
      <c r="R38" s="96">
        <f>IF(ISBLANK(H38),"",VLOOKUP(H38,BSIMM8!$A:$D,3,FALSE))</f>
        <v>2</v>
      </c>
      <c r="S38" s="96" t="str">
        <f>IF(ISBLANK(I38),"",VLOOKUP(I38,BSIMM8!$A:$D,3,FALSE))</f>
        <v/>
      </c>
      <c r="T38" s="96" t="str">
        <f>IF(ISBLANK(J38),"",VLOOKUP(J38,BSIMM8!$A:$D,3,FALSE))</f>
        <v/>
      </c>
      <c r="U38" s="96" t="str">
        <f>IF(ISBLANK(K38),"",VLOOKUP(K38,BSIMM8!$A:$D,3,FALSE))</f>
        <v/>
      </c>
      <c r="V38" s="96" t="str">
        <f>IF(ISBLANK(L38),"",VLOOKUP(L38,BSIMM8!$A:$D,3,FALSE))</f>
        <v/>
      </c>
      <c r="W38" s="96" t="str">
        <f>IF(ISBLANK(M38),"",VLOOKUP(M38,BSIMM8!$A:$D,3,FALSE))</f>
        <v/>
      </c>
    </row>
    <row r="39" spans="1:23" x14ac:dyDescent="0.25">
      <c r="A39" s="11" t="s">
        <v>280</v>
      </c>
      <c r="B39" s="12" t="s">
        <v>188</v>
      </c>
      <c r="C39" s="13" t="s">
        <v>318</v>
      </c>
      <c r="D39" s="13" t="s">
        <v>318</v>
      </c>
      <c r="E39" s="98">
        <f>MAX(P39:W39)</f>
        <v>90</v>
      </c>
      <c r="F39" s="13" t="s">
        <v>58</v>
      </c>
      <c r="O39" s="13" t="str">
        <f>IF(ISBLANK(F39),"",VLOOKUP(F39,BSIMM8!A:D,2,FALSE))&amp;IF(ISBLANK(G39),"",CHAR(10)&amp;VLOOKUP(G39,BSIMM8!A:D,2,FALSE))&amp;IF(ISBLANK(H39),"",CHAR(10)&amp;VLOOKUP(H39,BSIMM8!A:D,2,FALSE))&amp;IF(ISBLANK(I39),"",CHAR(10)&amp;VLOOKUP(I39,BSIMM8!A:D,2,FALSE))&amp;IF(ISBLANK(J39),"",CHAR(10)&amp;VLOOKUP(J39,BSIMM8!A:D,2,FALSE))&amp;IF(ISBLANK(K39),"",CHAR(10)&amp;VLOOKUP(K39,BSIMM8!A:D,2,FALSE))&amp;IF(ISBLANK(L39),"",CHAR(10)&amp;VLOOKUP(L39,BSIMM8!A:D,2,FALSE))&amp;IF(ISBLANK(M39),"",CHAR(10)&amp;VLOOKUP(M39,BSIMM8!A:D,2,FALSE))</f>
        <v>Perform security feature review.</v>
      </c>
      <c r="P39" s="96">
        <f>IF(ISBLANK(F39),"",VLOOKUP(F39,BSIMM8!$A:$D,3,FALSE))</f>
        <v>90</v>
      </c>
      <c r="Q39" s="96" t="str">
        <f>IF(ISBLANK(G39),"",VLOOKUP(G39,BSIMM8!$A:$D,3,FALSE))</f>
        <v/>
      </c>
      <c r="R39" s="96" t="str">
        <f>IF(ISBLANK(H39),"",VLOOKUP(H39,BSIMM8!$A:$D,3,FALSE))</f>
        <v/>
      </c>
      <c r="S39" s="96" t="str">
        <f>IF(ISBLANK(I39),"",VLOOKUP(I39,BSIMM8!$A:$D,3,FALSE))</f>
        <v/>
      </c>
      <c r="T39" s="96" t="str">
        <f>IF(ISBLANK(J39),"",VLOOKUP(J39,BSIMM8!$A:$D,3,FALSE))</f>
        <v/>
      </c>
      <c r="U39" s="96" t="str">
        <f>IF(ISBLANK(K39),"",VLOOKUP(K39,BSIMM8!$A:$D,3,FALSE))</f>
        <v/>
      </c>
      <c r="V39" s="96" t="str">
        <f>IF(ISBLANK(L39),"",VLOOKUP(L39,BSIMM8!$A:$D,3,FALSE))</f>
        <v/>
      </c>
      <c r="W39" s="96" t="str">
        <f>IF(ISBLANK(M39),"",VLOOKUP(M39,BSIMM8!$A:$D,3,FALSE))</f>
        <v/>
      </c>
    </row>
    <row r="40" spans="1:23" x14ac:dyDescent="0.25">
      <c r="A40" s="11" t="s">
        <v>281</v>
      </c>
      <c r="B40" s="12" t="s">
        <v>190</v>
      </c>
      <c r="C40" s="13" t="s">
        <v>318</v>
      </c>
      <c r="D40" s="13" t="s">
        <v>318</v>
      </c>
      <c r="E40" s="98">
        <f>MAX(P40:W40)</f>
        <v>0</v>
      </c>
      <c r="O40" s="13" t="str">
        <f>IF(ISBLANK(F40),"",VLOOKUP(F40,BSIMM8!A:D,2,FALSE))&amp;IF(ISBLANK(G40),"",CHAR(10)&amp;VLOOKUP(G40,BSIMM8!A:D,2,FALSE))&amp;IF(ISBLANK(H40),"",CHAR(10)&amp;VLOOKUP(H40,BSIMM8!A:D,2,FALSE))&amp;IF(ISBLANK(I40),"",CHAR(10)&amp;VLOOKUP(I40,BSIMM8!A:D,2,FALSE))&amp;IF(ISBLANK(J40),"",CHAR(10)&amp;VLOOKUP(J40,BSIMM8!A:D,2,FALSE))&amp;IF(ISBLANK(K40),"",CHAR(10)&amp;VLOOKUP(K40,BSIMM8!A:D,2,FALSE))&amp;IF(ISBLANK(L40),"",CHAR(10)&amp;VLOOKUP(L40,BSIMM8!A:D,2,FALSE))&amp;IF(ISBLANK(M40),"",CHAR(10)&amp;VLOOKUP(M40,BSIMM8!A:D,2,FALSE))</f>
        <v/>
      </c>
      <c r="P40" s="96" t="str">
        <f>IF(ISBLANK(F40),"",VLOOKUP(F40,BSIMM8!$A:$D,3,FALSE))</f>
        <v/>
      </c>
      <c r="Q40" s="96" t="str">
        <f>IF(ISBLANK(G40),"",VLOOKUP(G40,BSIMM8!$A:$D,3,FALSE))</f>
        <v/>
      </c>
      <c r="R40" s="96" t="str">
        <f>IF(ISBLANK(H40),"",VLOOKUP(H40,BSIMM8!$A:$D,3,FALSE))</f>
        <v/>
      </c>
      <c r="S40" s="96" t="str">
        <f>IF(ISBLANK(I40),"",VLOOKUP(I40,BSIMM8!$A:$D,3,FALSE))</f>
        <v/>
      </c>
      <c r="T40" s="96" t="str">
        <f>IF(ISBLANK(J40),"",VLOOKUP(J40,BSIMM8!$A:$D,3,FALSE))</f>
        <v/>
      </c>
      <c r="U40" s="96" t="str">
        <f>IF(ISBLANK(K40),"",VLOOKUP(K40,BSIMM8!$A:$D,3,FALSE))</f>
        <v/>
      </c>
      <c r="V40" s="96" t="str">
        <f>IF(ISBLANK(L40),"",VLOOKUP(L40,BSIMM8!$A:$D,3,FALSE))</f>
        <v/>
      </c>
      <c r="W40" s="96" t="str">
        <f>IF(ISBLANK(M40),"",VLOOKUP(M40,BSIMM8!$A:$D,3,FALSE))</f>
        <v/>
      </c>
    </row>
    <row r="41" spans="1:23" ht="30" x14ac:dyDescent="0.25">
      <c r="A41" s="11" t="s">
        <v>282</v>
      </c>
      <c r="B41" s="12" t="s">
        <v>191</v>
      </c>
      <c r="C41" s="13" t="s">
        <v>336</v>
      </c>
      <c r="D41" s="13" t="s">
        <v>336</v>
      </c>
      <c r="E41" s="98">
        <f>MAX(P41:W41)</f>
        <v>0</v>
      </c>
      <c r="O41" s="13" t="str">
        <f>IF(ISBLANK(F41),"",VLOOKUP(F41,BSIMM8!A:D,2,FALSE))&amp;IF(ISBLANK(G41),"",CHAR(10)&amp;VLOOKUP(G41,BSIMM8!A:D,2,FALSE))&amp;IF(ISBLANK(H41),"",CHAR(10)&amp;VLOOKUP(H41,BSIMM8!A:D,2,FALSE))&amp;IF(ISBLANK(I41),"",CHAR(10)&amp;VLOOKUP(I41,BSIMM8!A:D,2,FALSE))&amp;IF(ISBLANK(J41),"",CHAR(10)&amp;VLOOKUP(J41,BSIMM8!A:D,2,FALSE))&amp;IF(ISBLANK(K41),"",CHAR(10)&amp;VLOOKUP(K41,BSIMM8!A:D,2,FALSE))&amp;IF(ISBLANK(L41),"",CHAR(10)&amp;VLOOKUP(L41,BSIMM8!A:D,2,FALSE))&amp;IF(ISBLANK(M41),"",CHAR(10)&amp;VLOOKUP(M41,BSIMM8!A:D,2,FALSE))</f>
        <v/>
      </c>
      <c r="P41" s="96" t="str">
        <f>IF(ISBLANK(F41),"",VLOOKUP(F41,BSIMM8!$A:$D,3,FALSE))</f>
        <v/>
      </c>
      <c r="Q41" s="96" t="str">
        <f>IF(ISBLANK(G41),"",VLOOKUP(G41,BSIMM8!$A:$D,3,FALSE))</f>
        <v/>
      </c>
      <c r="R41" s="96" t="str">
        <f>IF(ISBLANK(H41),"",VLOOKUP(H41,BSIMM8!$A:$D,3,FALSE))</f>
        <v/>
      </c>
      <c r="S41" s="96" t="str">
        <f>IF(ISBLANK(I41),"",VLOOKUP(I41,BSIMM8!$A:$D,3,FALSE))</f>
        <v/>
      </c>
      <c r="T41" s="96" t="str">
        <f>IF(ISBLANK(J41),"",VLOOKUP(J41,BSIMM8!$A:$D,3,FALSE))</f>
        <v/>
      </c>
      <c r="U41" s="96" t="str">
        <f>IF(ISBLANK(K41),"",VLOOKUP(K41,BSIMM8!$A:$D,3,FALSE))</f>
        <v/>
      </c>
      <c r="V41" s="96" t="str">
        <f>IF(ISBLANK(L41),"",VLOOKUP(L41,BSIMM8!$A:$D,3,FALSE))</f>
        <v/>
      </c>
      <c r="W41" s="96" t="str">
        <f>IF(ISBLANK(M41),"",VLOOKUP(M41,BSIMM8!$A:$D,3,FALSE))</f>
        <v/>
      </c>
    </row>
    <row r="42" spans="1:23" x14ac:dyDescent="0.25">
      <c r="A42" s="11" t="s">
        <v>283</v>
      </c>
      <c r="B42" s="12" t="s">
        <v>193</v>
      </c>
      <c r="C42" s="13" t="s">
        <v>63</v>
      </c>
      <c r="D42" s="13" t="s">
        <v>63</v>
      </c>
      <c r="E42" s="98">
        <f>MAX(P42:W42)</f>
        <v>0</v>
      </c>
      <c r="O42" s="13" t="str">
        <f>IF(ISBLANK(F42),"",VLOOKUP(F42,BSIMM8!A:D,2,FALSE))&amp;IF(ISBLANK(G42),"",CHAR(10)&amp;VLOOKUP(G42,BSIMM8!A:D,2,FALSE))&amp;IF(ISBLANK(H42),"",CHAR(10)&amp;VLOOKUP(H42,BSIMM8!A:D,2,FALSE))&amp;IF(ISBLANK(I42),"",CHAR(10)&amp;VLOOKUP(I42,BSIMM8!A:D,2,FALSE))&amp;IF(ISBLANK(J42),"",CHAR(10)&amp;VLOOKUP(J42,BSIMM8!A:D,2,FALSE))&amp;IF(ISBLANK(K42),"",CHAR(10)&amp;VLOOKUP(K42,BSIMM8!A:D,2,FALSE))&amp;IF(ISBLANK(L42),"",CHAR(10)&amp;VLOOKUP(L42,BSIMM8!A:D,2,FALSE))&amp;IF(ISBLANK(M42),"",CHAR(10)&amp;VLOOKUP(M42,BSIMM8!A:D,2,FALSE))</f>
        <v/>
      </c>
      <c r="P42" s="96" t="str">
        <f>IF(ISBLANK(F42),"",VLOOKUP(F42,BSIMM8!$A:$D,3,FALSE))</f>
        <v/>
      </c>
      <c r="Q42" s="96" t="str">
        <f>IF(ISBLANK(G42),"",VLOOKUP(G42,BSIMM8!$A:$D,3,FALSE))</f>
        <v/>
      </c>
      <c r="R42" s="96" t="str">
        <f>IF(ISBLANK(H42),"",VLOOKUP(H42,BSIMM8!$A:$D,3,FALSE))</f>
        <v/>
      </c>
      <c r="S42" s="96" t="str">
        <f>IF(ISBLANK(I42),"",VLOOKUP(I42,BSIMM8!$A:$D,3,FALSE))</f>
        <v/>
      </c>
      <c r="T42" s="96" t="str">
        <f>IF(ISBLANK(J42),"",VLOOKUP(J42,BSIMM8!$A:$D,3,FALSE))</f>
        <v/>
      </c>
      <c r="U42" s="96" t="str">
        <f>IF(ISBLANK(K42),"",VLOOKUP(K42,BSIMM8!$A:$D,3,FALSE))</f>
        <v/>
      </c>
      <c r="V42" s="96" t="str">
        <f>IF(ISBLANK(L42),"",VLOOKUP(L42,BSIMM8!$A:$D,3,FALSE))</f>
        <v/>
      </c>
      <c r="W42" s="96" t="str">
        <f>IF(ISBLANK(M42),"",VLOOKUP(M42,BSIMM8!$A:$D,3,FALSE))</f>
        <v/>
      </c>
    </row>
    <row r="43" spans="1:23" ht="30" x14ac:dyDescent="0.25">
      <c r="A43" s="11" t="s">
        <v>284</v>
      </c>
      <c r="B43" s="12" t="s">
        <v>194</v>
      </c>
      <c r="C43" s="13" t="s">
        <v>309</v>
      </c>
      <c r="D43" s="13" t="s">
        <v>309</v>
      </c>
      <c r="E43" s="98">
        <f>MAX(P43:W43)</f>
        <v>0</v>
      </c>
      <c r="O43" s="13" t="str">
        <f>IF(ISBLANK(F43),"",VLOOKUP(F43,BSIMM8!A:D,2,FALSE))&amp;IF(ISBLANK(G43),"",CHAR(10)&amp;VLOOKUP(G43,BSIMM8!A:D,2,FALSE))&amp;IF(ISBLANK(H43),"",CHAR(10)&amp;VLOOKUP(H43,BSIMM8!A:D,2,FALSE))&amp;IF(ISBLANK(I43),"",CHAR(10)&amp;VLOOKUP(I43,BSIMM8!A:D,2,FALSE))&amp;IF(ISBLANK(J43),"",CHAR(10)&amp;VLOOKUP(J43,BSIMM8!A:D,2,FALSE))&amp;IF(ISBLANK(K43),"",CHAR(10)&amp;VLOOKUP(K43,BSIMM8!A:D,2,FALSE))&amp;IF(ISBLANK(L43),"",CHAR(10)&amp;VLOOKUP(L43,BSIMM8!A:D,2,FALSE))&amp;IF(ISBLANK(M43),"",CHAR(10)&amp;VLOOKUP(M43,BSIMM8!A:D,2,FALSE))</f>
        <v/>
      </c>
      <c r="P43" s="96" t="str">
        <f>IF(ISBLANK(F43),"",VLOOKUP(F43,BSIMM8!$A:$D,3,FALSE))</f>
        <v/>
      </c>
      <c r="Q43" s="96" t="str">
        <f>IF(ISBLANK(G43),"",VLOOKUP(G43,BSIMM8!$A:$D,3,FALSE))</f>
        <v/>
      </c>
      <c r="R43" s="96" t="str">
        <f>IF(ISBLANK(H43),"",VLOOKUP(H43,BSIMM8!$A:$D,3,FALSE))</f>
        <v/>
      </c>
      <c r="S43" s="96" t="str">
        <f>IF(ISBLANK(I43),"",VLOOKUP(I43,BSIMM8!$A:$D,3,FALSE))</f>
        <v/>
      </c>
      <c r="T43" s="96" t="str">
        <f>IF(ISBLANK(J43),"",VLOOKUP(J43,BSIMM8!$A:$D,3,FALSE))</f>
        <v/>
      </c>
      <c r="U43" s="96" t="str">
        <f>IF(ISBLANK(K43),"",VLOOKUP(K43,BSIMM8!$A:$D,3,FALSE))</f>
        <v/>
      </c>
      <c r="V43" s="96" t="str">
        <f>IF(ISBLANK(L43),"",VLOOKUP(L43,BSIMM8!$A:$D,3,FALSE))</f>
        <v/>
      </c>
      <c r="W43" s="96" t="str">
        <f>IF(ISBLANK(M43),"",VLOOKUP(M43,BSIMM8!$A:$D,3,FALSE))</f>
        <v/>
      </c>
    </row>
    <row r="44" spans="1:23" x14ac:dyDescent="0.25">
      <c r="A44" s="11" t="s">
        <v>611</v>
      </c>
      <c r="B44" s="12" t="s">
        <v>196</v>
      </c>
      <c r="C44" s="13" t="s">
        <v>66</v>
      </c>
      <c r="D44" s="13" t="s">
        <v>351</v>
      </c>
      <c r="E44" s="98">
        <f>MAX(P44:W44)</f>
        <v>0</v>
      </c>
      <c r="O44" s="13" t="str">
        <f>IF(ISBLANK(F44),"",VLOOKUP(F44,BSIMM8!A:D,2,FALSE))&amp;IF(ISBLANK(G44),"",CHAR(10)&amp;VLOOKUP(G44,BSIMM8!A:D,2,FALSE))&amp;IF(ISBLANK(H44),"",CHAR(10)&amp;VLOOKUP(H44,BSIMM8!A:D,2,FALSE))&amp;IF(ISBLANK(I44),"",CHAR(10)&amp;VLOOKUP(I44,BSIMM8!A:D,2,FALSE))&amp;IF(ISBLANK(J44),"",CHAR(10)&amp;VLOOKUP(J44,BSIMM8!A:D,2,FALSE))&amp;IF(ISBLANK(K44),"",CHAR(10)&amp;VLOOKUP(K44,BSIMM8!A:D,2,FALSE))&amp;IF(ISBLANK(L44),"",CHAR(10)&amp;VLOOKUP(L44,BSIMM8!A:D,2,FALSE))&amp;IF(ISBLANK(M44),"",CHAR(10)&amp;VLOOKUP(M44,BSIMM8!A:D,2,FALSE))</f>
        <v/>
      </c>
      <c r="P44" s="96" t="str">
        <f>IF(ISBLANK(F44),"",VLOOKUP(F44,BSIMM8!$A:$D,3,FALSE))</f>
        <v/>
      </c>
      <c r="Q44" s="96" t="str">
        <f>IF(ISBLANK(G44),"",VLOOKUP(G44,BSIMM8!$A:$D,3,FALSE))</f>
        <v/>
      </c>
      <c r="R44" s="96" t="str">
        <f>IF(ISBLANK(H44),"",VLOOKUP(H44,BSIMM8!$A:$D,3,FALSE))</f>
        <v/>
      </c>
      <c r="S44" s="96" t="str">
        <f>IF(ISBLANK(I44),"",VLOOKUP(I44,BSIMM8!$A:$D,3,FALSE))</f>
        <v/>
      </c>
      <c r="T44" s="96" t="str">
        <f>IF(ISBLANK(J44),"",VLOOKUP(J44,BSIMM8!$A:$D,3,FALSE))</f>
        <v/>
      </c>
      <c r="U44" s="96" t="str">
        <f>IF(ISBLANK(K44),"",VLOOKUP(K44,BSIMM8!$A:$D,3,FALSE))</f>
        <v/>
      </c>
      <c r="V44" s="96" t="str">
        <f>IF(ISBLANK(L44),"",VLOOKUP(L44,BSIMM8!$A:$D,3,FALSE))</f>
        <v/>
      </c>
      <c r="W44" s="96" t="str">
        <f>IF(ISBLANK(M44),"",VLOOKUP(M44,BSIMM8!$A:$D,3,FALSE))</f>
        <v/>
      </c>
    </row>
    <row r="45" spans="1:23" x14ac:dyDescent="0.25">
      <c r="A45" s="11" t="s">
        <v>612</v>
      </c>
      <c r="B45" s="12" t="s">
        <v>197</v>
      </c>
      <c r="C45" s="13" t="s">
        <v>337</v>
      </c>
      <c r="D45" s="13" t="s">
        <v>337</v>
      </c>
      <c r="E45" s="98">
        <f>MAX(P45:W45)</f>
        <v>69</v>
      </c>
      <c r="F45" s="13" t="s">
        <v>67</v>
      </c>
      <c r="O45" s="13" t="str">
        <f>IF(ISBLANK(F45),"",VLOOKUP(F45,BSIMM8!A:D,2,FALSE))&amp;IF(ISBLANK(G45),"",CHAR(10)&amp;VLOOKUP(G45,BSIMM8!A:D,2,FALSE))&amp;IF(ISBLANK(H45),"",CHAR(10)&amp;VLOOKUP(H45,BSIMM8!A:D,2,FALSE))&amp;IF(ISBLANK(I45),"",CHAR(10)&amp;VLOOKUP(I45,BSIMM8!A:D,2,FALSE))&amp;IF(ISBLANK(J45),"",CHAR(10)&amp;VLOOKUP(J45,BSIMM8!A:D,2,FALSE))&amp;IF(ISBLANK(K45),"",CHAR(10)&amp;VLOOKUP(K45,BSIMM8!A:D,2,FALSE))&amp;IF(ISBLANK(L45),"",CHAR(10)&amp;VLOOKUP(L45,BSIMM8!A:D,2,FALSE))&amp;IF(ISBLANK(M45),"",CHAR(10)&amp;VLOOKUP(M45,BSIMM8!A:D,2,FALSE))</f>
        <v>Have SSG perform ad hoc review.</v>
      </c>
      <c r="P45" s="96">
        <f>IF(ISBLANK(F45),"",VLOOKUP(F45,BSIMM8!$A:$D,3,FALSE))</f>
        <v>69</v>
      </c>
      <c r="Q45" s="96" t="str">
        <f>IF(ISBLANK(G45),"",VLOOKUP(G45,BSIMM8!$A:$D,3,FALSE))</f>
        <v/>
      </c>
      <c r="R45" s="96" t="str">
        <f>IF(ISBLANK(H45),"",VLOOKUP(H45,BSIMM8!$A:$D,3,FALSE))</f>
        <v/>
      </c>
      <c r="S45" s="96" t="str">
        <f>IF(ISBLANK(I45),"",VLOOKUP(I45,BSIMM8!$A:$D,3,FALSE))</f>
        <v/>
      </c>
      <c r="T45" s="96" t="str">
        <f>IF(ISBLANK(J45),"",VLOOKUP(J45,BSIMM8!$A:$D,3,FALSE))</f>
        <v/>
      </c>
      <c r="U45" s="96" t="str">
        <f>IF(ISBLANK(K45),"",VLOOKUP(K45,BSIMM8!$A:$D,3,FALSE))</f>
        <v/>
      </c>
      <c r="V45" s="96" t="str">
        <f>IF(ISBLANK(L45),"",VLOOKUP(L45,BSIMM8!$A:$D,3,FALSE))</f>
        <v/>
      </c>
      <c r="W45" s="96" t="str">
        <f>IF(ISBLANK(M45),"",VLOOKUP(M45,BSIMM8!$A:$D,3,FALSE))</f>
        <v/>
      </c>
    </row>
    <row r="46" spans="1:23" ht="30" x14ac:dyDescent="0.25">
      <c r="A46" s="11" t="s">
        <v>613</v>
      </c>
      <c r="B46" s="12" t="s">
        <v>199</v>
      </c>
      <c r="C46" s="13" t="s">
        <v>68</v>
      </c>
      <c r="D46" s="13" t="s">
        <v>68</v>
      </c>
      <c r="E46" s="98">
        <f>MAX(P46:W46)</f>
        <v>65</v>
      </c>
      <c r="F46" s="13" t="s">
        <v>68</v>
      </c>
      <c r="G46" s="13" t="s">
        <v>79</v>
      </c>
      <c r="O46" s="13" t="str">
        <f>IF(ISBLANK(F46),"",VLOOKUP(F46,BSIMM8!A:D,2,FALSE))&amp;IF(ISBLANK(G46),"",CHAR(10)&amp;VLOOKUP(G46,BSIMM8!A:D,2,FALSE))&amp;IF(ISBLANK(H46),"",CHAR(10)&amp;VLOOKUP(H46,BSIMM8!A:D,2,FALSE))&amp;IF(ISBLANK(I46),"",CHAR(10)&amp;VLOOKUP(I46,BSIMM8!A:D,2,FALSE))&amp;IF(ISBLANK(J46),"",CHAR(10)&amp;VLOOKUP(J46,BSIMM8!A:D,2,FALSE))&amp;IF(ISBLANK(K46),"",CHAR(10)&amp;VLOOKUP(K46,BSIMM8!A:D,2,FALSE))&amp;IF(ISBLANK(L46),"",CHAR(10)&amp;VLOOKUP(L46,BSIMM8!A:D,2,FALSE))&amp;IF(ISBLANK(M46),"",CHAR(10)&amp;VLOOKUP(M46,BSIMM8!A:D,2,FALSE))</f>
        <v>Use automated tools along with manual review.
Share security results with QA.</v>
      </c>
      <c r="P46" s="96">
        <f>IF(ISBLANK(F46),"",VLOOKUP(F46,BSIMM8!$A:$D,3,FALSE))</f>
        <v>65</v>
      </c>
      <c r="Q46" s="96">
        <f>IF(ISBLANK(G46),"",VLOOKUP(G46,BSIMM8!$A:$D,3,FALSE))</f>
        <v>11</v>
      </c>
      <c r="R46" s="96" t="str">
        <f>IF(ISBLANK(H46),"",VLOOKUP(H46,BSIMM8!$A:$D,3,FALSE))</f>
        <v/>
      </c>
      <c r="S46" s="96" t="str">
        <f>IF(ISBLANK(I46),"",VLOOKUP(I46,BSIMM8!$A:$D,3,FALSE))</f>
        <v/>
      </c>
      <c r="T46" s="96" t="str">
        <f>IF(ISBLANK(J46),"",VLOOKUP(J46,BSIMM8!$A:$D,3,FALSE))</f>
        <v/>
      </c>
      <c r="U46" s="96" t="str">
        <f>IF(ISBLANK(K46),"",VLOOKUP(K46,BSIMM8!$A:$D,3,FALSE))</f>
        <v/>
      </c>
      <c r="V46" s="96" t="str">
        <f>IF(ISBLANK(L46),"",VLOOKUP(L46,BSIMM8!$A:$D,3,FALSE))</f>
        <v/>
      </c>
      <c r="W46" s="96" t="str">
        <f>IF(ISBLANK(M46),"",VLOOKUP(M46,BSIMM8!$A:$D,3,FALSE))</f>
        <v/>
      </c>
    </row>
    <row r="47" spans="1:23" x14ac:dyDescent="0.25">
      <c r="A47" s="11" t="s">
        <v>614</v>
      </c>
      <c r="B47" s="12" t="s">
        <v>200</v>
      </c>
      <c r="C47" s="13" t="s">
        <v>337</v>
      </c>
      <c r="D47" s="13" t="s">
        <v>337</v>
      </c>
      <c r="E47" s="98">
        <f>MAX(P47:W47)</f>
        <v>0</v>
      </c>
      <c r="O47" s="13" t="str">
        <f>IF(ISBLANK(F47),"",VLOOKUP(F47,BSIMM8!A:D,2,FALSE))&amp;IF(ISBLANK(G47),"",CHAR(10)&amp;VLOOKUP(G47,BSIMM8!A:D,2,FALSE))&amp;IF(ISBLANK(H47),"",CHAR(10)&amp;VLOOKUP(H47,BSIMM8!A:D,2,FALSE))&amp;IF(ISBLANK(I47),"",CHAR(10)&amp;VLOOKUP(I47,BSIMM8!A:D,2,FALSE))&amp;IF(ISBLANK(J47),"",CHAR(10)&amp;VLOOKUP(J47,BSIMM8!A:D,2,FALSE))&amp;IF(ISBLANK(K47),"",CHAR(10)&amp;VLOOKUP(K47,BSIMM8!A:D,2,FALSE))&amp;IF(ISBLANK(L47),"",CHAR(10)&amp;VLOOKUP(L47,BSIMM8!A:D,2,FALSE))&amp;IF(ISBLANK(M47),"",CHAR(10)&amp;VLOOKUP(M47,BSIMM8!A:D,2,FALSE))</f>
        <v/>
      </c>
      <c r="P47" s="96" t="str">
        <f>IF(ISBLANK(F47),"",VLOOKUP(F47,BSIMM8!$A:$D,3,FALSE))</f>
        <v/>
      </c>
      <c r="Q47" s="96" t="str">
        <f>IF(ISBLANK(G47),"",VLOOKUP(G47,BSIMM8!$A:$D,3,FALSE))</f>
        <v/>
      </c>
      <c r="R47" s="96" t="str">
        <f>IF(ISBLANK(H47),"",VLOOKUP(H47,BSIMM8!$A:$D,3,FALSE))</f>
        <v/>
      </c>
      <c r="S47" s="96" t="str">
        <f>IF(ISBLANK(I47),"",VLOOKUP(I47,BSIMM8!$A:$D,3,FALSE))</f>
        <v/>
      </c>
      <c r="T47" s="96" t="str">
        <f>IF(ISBLANK(J47),"",VLOOKUP(J47,BSIMM8!$A:$D,3,FALSE))</f>
        <v/>
      </c>
      <c r="U47" s="96" t="str">
        <f>IF(ISBLANK(K47),"",VLOOKUP(K47,BSIMM8!$A:$D,3,FALSE))</f>
        <v/>
      </c>
      <c r="V47" s="96" t="str">
        <f>IF(ISBLANK(L47),"",VLOOKUP(L47,BSIMM8!$A:$D,3,FALSE))</f>
        <v/>
      </c>
      <c r="W47" s="96" t="str">
        <f>IF(ISBLANK(M47),"",VLOOKUP(M47,BSIMM8!$A:$D,3,FALSE))</f>
        <v/>
      </c>
    </row>
    <row r="48" spans="1:23" ht="45" x14ac:dyDescent="0.25">
      <c r="A48" s="11" t="s">
        <v>615</v>
      </c>
      <c r="B48" s="12" t="s">
        <v>202</v>
      </c>
      <c r="C48" s="13" t="s">
        <v>324</v>
      </c>
      <c r="D48" s="13" t="s">
        <v>324</v>
      </c>
      <c r="E48" s="98">
        <f>MAX(P48:W48)</f>
        <v>16</v>
      </c>
      <c r="F48" s="13" t="s">
        <v>72</v>
      </c>
      <c r="G48" s="13" t="s">
        <v>75</v>
      </c>
      <c r="H48" s="13" t="s">
        <v>352</v>
      </c>
      <c r="O48" s="13" t="str">
        <f>IF(ISBLANK(F48),"",VLOOKUP(F48,BSIMM8!A:D,2,FALSE))&amp;IF(ISBLANK(G48),"",CHAR(10)&amp;VLOOKUP(G48,BSIMM8!A:D,2,FALSE))&amp;IF(ISBLANK(H48),"",CHAR(10)&amp;VLOOKUP(H48,BSIMM8!A:D,2,FALSE))&amp;IF(ISBLANK(I48),"",CHAR(10)&amp;VLOOKUP(I48,BSIMM8!A:D,2,FALSE))&amp;IF(ISBLANK(J48),"",CHAR(10)&amp;VLOOKUP(J48,BSIMM8!A:D,2,FALSE))&amp;IF(ISBLANK(K48),"",CHAR(10)&amp;VLOOKUP(K48,BSIMM8!A:D,2,FALSE))&amp;IF(ISBLANK(L48),"",CHAR(10)&amp;VLOOKUP(L48,BSIMM8!A:D,2,FALSE))&amp;IF(ISBLANK(M48),"",CHAR(10)&amp;VLOOKUP(M48,BSIMM8!A:D,2,FALSE))</f>
        <v>Use automated tools with tailored rules.
Automate malicious code detection.
Enforce coding standards.</v>
      </c>
      <c r="P48" s="96">
        <f>IF(ISBLANK(F48),"",VLOOKUP(F48,BSIMM8!$A:$D,3,FALSE))</f>
        <v>16</v>
      </c>
      <c r="Q48" s="96">
        <f>IF(ISBLANK(G48),"",VLOOKUP(G48,BSIMM8!$A:$D,3,FALSE))</f>
        <v>3</v>
      </c>
      <c r="R48" s="96">
        <f>IF(ISBLANK(H48),"",VLOOKUP(H48,BSIMM8!$A:$D,3,FALSE))</f>
        <v>5</v>
      </c>
      <c r="S48" s="96" t="str">
        <f>IF(ISBLANK(I48),"",VLOOKUP(I48,BSIMM8!$A:$D,3,FALSE))</f>
        <v/>
      </c>
      <c r="T48" s="96" t="str">
        <f>IF(ISBLANK(J48),"",VLOOKUP(J48,BSIMM8!$A:$D,3,FALSE))</f>
        <v/>
      </c>
      <c r="U48" s="96" t="str">
        <f>IF(ISBLANK(K48),"",VLOOKUP(K48,BSIMM8!$A:$D,3,FALSE))</f>
        <v/>
      </c>
      <c r="V48" s="96" t="str">
        <f>IF(ISBLANK(L48),"",VLOOKUP(L48,BSIMM8!$A:$D,3,FALSE))</f>
        <v/>
      </c>
      <c r="W48" s="96" t="str">
        <f>IF(ISBLANK(M48),"",VLOOKUP(M48,BSIMM8!$A:$D,3,FALSE))</f>
        <v/>
      </c>
    </row>
    <row r="49" spans="1:23" ht="30" x14ac:dyDescent="0.25">
      <c r="A49" s="11" t="s">
        <v>285</v>
      </c>
      <c r="B49" s="12" t="s">
        <v>203</v>
      </c>
      <c r="C49" s="13" t="s">
        <v>338</v>
      </c>
      <c r="D49" s="13" t="s">
        <v>338</v>
      </c>
      <c r="E49" s="98">
        <f>MAX(P49:W49)</f>
        <v>34</v>
      </c>
      <c r="F49" s="13" t="s">
        <v>69</v>
      </c>
      <c r="O49" s="13" t="str">
        <f>IF(ISBLANK(F49),"",VLOOKUP(F49,BSIMM8!A:D,2,FALSE))&amp;IF(ISBLANK(G49),"",CHAR(10)&amp;VLOOKUP(G49,BSIMM8!A:D,2,FALSE))&amp;IF(ISBLANK(H49),"",CHAR(10)&amp;VLOOKUP(H49,BSIMM8!A:D,2,FALSE))&amp;IF(ISBLANK(I49),"",CHAR(10)&amp;VLOOKUP(I49,BSIMM8!A:D,2,FALSE))&amp;IF(ISBLANK(J49),"",CHAR(10)&amp;VLOOKUP(J49,BSIMM8!A:D,2,FALSE))&amp;IF(ISBLANK(K49),"",CHAR(10)&amp;VLOOKUP(K49,BSIMM8!A:D,2,FALSE))&amp;IF(ISBLANK(L49),"",CHAR(10)&amp;VLOOKUP(L49,BSIMM8!A:D,2,FALSE))&amp;IF(ISBLANK(M49),"",CHAR(10)&amp;VLOOKUP(M49,BSIMM8!A:D,2,FALSE))</f>
        <v>Make code review mandatory for all projects.</v>
      </c>
      <c r="P49" s="96">
        <f>IF(ISBLANK(F49),"",VLOOKUP(F49,BSIMM8!$A:$D,3,FALSE))</f>
        <v>34</v>
      </c>
      <c r="Q49" s="96" t="str">
        <f>IF(ISBLANK(G49),"",VLOOKUP(G49,BSIMM8!$A:$D,3,FALSE))</f>
        <v/>
      </c>
      <c r="R49" s="96" t="str">
        <f>IF(ISBLANK(H49),"",VLOOKUP(H49,BSIMM8!$A:$D,3,FALSE))</f>
        <v/>
      </c>
      <c r="S49" s="96" t="str">
        <f>IF(ISBLANK(I49),"",VLOOKUP(I49,BSIMM8!$A:$D,3,FALSE))</f>
        <v/>
      </c>
      <c r="T49" s="96" t="str">
        <f>IF(ISBLANK(J49),"",VLOOKUP(J49,BSIMM8!$A:$D,3,FALSE))</f>
        <v/>
      </c>
      <c r="U49" s="96" t="str">
        <f>IF(ISBLANK(K49),"",VLOOKUP(K49,BSIMM8!$A:$D,3,FALSE))</f>
        <v/>
      </c>
      <c r="V49" s="96" t="str">
        <f>IF(ISBLANK(L49),"",VLOOKUP(L49,BSIMM8!$A:$D,3,FALSE))</f>
        <v/>
      </c>
      <c r="W49" s="96" t="str">
        <f>IF(ISBLANK(M49),"",VLOOKUP(M49,BSIMM8!$A:$D,3,FALSE))</f>
        <v/>
      </c>
    </row>
    <row r="50" spans="1:23" x14ac:dyDescent="0.25">
      <c r="A50" s="11" t="s">
        <v>286</v>
      </c>
      <c r="B50" s="12" t="s">
        <v>207</v>
      </c>
      <c r="C50" s="13" t="s">
        <v>325</v>
      </c>
      <c r="D50" s="13" t="s">
        <v>325</v>
      </c>
      <c r="E50" s="98">
        <f>MAX(P50:W50)</f>
        <v>79</v>
      </c>
      <c r="F50" s="13" t="s">
        <v>77</v>
      </c>
      <c r="O50" s="13" t="str">
        <f>IF(ISBLANK(F50),"",VLOOKUP(F50,BSIMM8!A:D,2,FALSE))&amp;IF(ISBLANK(G50),"",CHAR(10)&amp;VLOOKUP(G50,BSIMM8!A:D,2,FALSE))&amp;IF(ISBLANK(H50),"",CHAR(10)&amp;VLOOKUP(H50,BSIMM8!A:D,2,FALSE))&amp;IF(ISBLANK(I50),"",CHAR(10)&amp;VLOOKUP(I50,BSIMM8!A:D,2,FALSE))&amp;IF(ISBLANK(J50),"",CHAR(10)&amp;VLOOKUP(J50,BSIMM8!A:D,2,FALSE))&amp;IF(ISBLANK(K50),"",CHAR(10)&amp;VLOOKUP(K50,BSIMM8!A:D,2,FALSE))&amp;IF(ISBLANK(L50),"",CHAR(10)&amp;VLOOKUP(L50,BSIMM8!A:D,2,FALSE))&amp;IF(ISBLANK(M50),"",CHAR(10)&amp;VLOOKUP(M50,BSIMM8!A:D,2,FALSE))</f>
        <v>Drive tests with security requirements and security features.</v>
      </c>
      <c r="P50" s="96">
        <f>IF(ISBLANK(F50),"",VLOOKUP(F50,BSIMM8!$A:$D,3,FALSE))</f>
        <v>79</v>
      </c>
      <c r="Q50" s="96" t="str">
        <f>IF(ISBLANK(G50),"",VLOOKUP(G50,BSIMM8!$A:$D,3,FALSE))</f>
        <v/>
      </c>
      <c r="R50" s="96" t="str">
        <f>IF(ISBLANK(H50),"",VLOOKUP(H50,BSIMM8!$A:$D,3,FALSE))</f>
        <v/>
      </c>
      <c r="S50" s="96" t="str">
        <f>IF(ISBLANK(I50),"",VLOOKUP(I50,BSIMM8!$A:$D,3,FALSE))</f>
        <v/>
      </c>
      <c r="T50" s="96" t="str">
        <f>IF(ISBLANK(J50),"",VLOOKUP(J50,BSIMM8!$A:$D,3,FALSE))</f>
        <v/>
      </c>
      <c r="U50" s="96" t="str">
        <f>IF(ISBLANK(K50),"",VLOOKUP(K50,BSIMM8!$A:$D,3,FALSE))</f>
        <v/>
      </c>
      <c r="V50" s="96" t="str">
        <f>IF(ISBLANK(L50),"",VLOOKUP(L50,BSIMM8!$A:$D,3,FALSE))</f>
        <v/>
      </c>
      <c r="W50" s="96" t="str">
        <f>IF(ISBLANK(M50),"",VLOOKUP(M50,BSIMM8!$A:$D,3,FALSE))</f>
        <v/>
      </c>
    </row>
    <row r="51" spans="1:23" ht="30" x14ac:dyDescent="0.25">
      <c r="A51" s="11" t="s">
        <v>287</v>
      </c>
      <c r="B51" s="12" t="s">
        <v>208</v>
      </c>
      <c r="C51" s="13" t="s">
        <v>339</v>
      </c>
      <c r="D51" s="13" t="s">
        <v>339</v>
      </c>
      <c r="E51" s="98">
        <f>MAX(P51:W51)</f>
        <v>95</v>
      </c>
      <c r="F51" s="13" t="s">
        <v>85</v>
      </c>
      <c r="G51" s="13" t="s">
        <v>89</v>
      </c>
      <c r="O51" s="13" t="str">
        <f>IF(ISBLANK(F51),"",VLOOKUP(F51,BSIMM8!A:D,2,FALSE))&amp;IF(ISBLANK(G51),"",CHAR(10)&amp;VLOOKUP(G51,BSIMM8!A:D,2,FALSE))&amp;IF(ISBLANK(H51),"",CHAR(10)&amp;VLOOKUP(H51,BSIMM8!A:D,2,FALSE))&amp;IF(ISBLANK(I51),"",CHAR(10)&amp;VLOOKUP(I51,BSIMM8!A:D,2,FALSE))&amp;IF(ISBLANK(J51),"",CHAR(10)&amp;VLOOKUP(J51,BSIMM8!A:D,2,FALSE))&amp;IF(ISBLANK(K51),"",CHAR(10)&amp;VLOOKUP(K51,BSIMM8!A:D,2,FALSE))&amp;IF(ISBLANK(L51),"",CHAR(10)&amp;VLOOKUP(L51,BSIMM8!A:D,2,FALSE))&amp;IF(ISBLANK(M51),"",CHAR(10)&amp;VLOOKUP(M51,BSIMM8!A:D,2,FALSE))</f>
        <v>Use external penetration testers to find problems.
Schedule periodic penetration tests for application coverage.</v>
      </c>
      <c r="P51" s="96">
        <f>IF(ISBLANK(F51),"",VLOOKUP(F51,BSIMM8!$A:$D,3,FALSE))</f>
        <v>95</v>
      </c>
      <c r="Q51" s="96">
        <f>IF(ISBLANK(G51),"",VLOOKUP(G51,BSIMM8!$A:$D,3,FALSE))</f>
        <v>20</v>
      </c>
      <c r="R51" s="96" t="str">
        <f>IF(ISBLANK(H51),"",VLOOKUP(H51,BSIMM8!$A:$D,3,FALSE))</f>
        <v/>
      </c>
      <c r="S51" s="96" t="str">
        <f>IF(ISBLANK(I51),"",VLOOKUP(I51,BSIMM8!$A:$D,3,FALSE))</f>
        <v/>
      </c>
      <c r="T51" s="96" t="str">
        <f>IF(ISBLANK(J51),"",VLOOKUP(J51,BSIMM8!$A:$D,3,FALSE))</f>
        <v/>
      </c>
      <c r="U51" s="96" t="str">
        <f>IF(ISBLANK(K51),"",VLOOKUP(K51,BSIMM8!$A:$D,3,FALSE))</f>
        <v/>
      </c>
      <c r="V51" s="96" t="str">
        <f>IF(ISBLANK(L51),"",VLOOKUP(L51,BSIMM8!$A:$D,3,FALSE))</f>
        <v/>
      </c>
      <c r="W51" s="96" t="str">
        <f>IF(ISBLANK(M51),"",VLOOKUP(M51,BSIMM8!$A:$D,3,FALSE))</f>
        <v/>
      </c>
    </row>
    <row r="52" spans="1:23" ht="45" x14ac:dyDescent="0.25">
      <c r="A52" s="11" t="s">
        <v>288</v>
      </c>
      <c r="B52" s="12" t="s">
        <v>210</v>
      </c>
      <c r="C52" s="13" t="s">
        <v>340</v>
      </c>
      <c r="D52" s="13" t="s">
        <v>340</v>
      </c>
      <c r="E52" s="98">
        <f>MAX(P52:W52)</f>
        <v>68</v>
      </c>
      <c r="F52" s="13" t="s">
        <v>78</v>
      </c>
      <c r="G52" s="13" t="s">
        <v>79</v>
      </c>
      <c r="H52" s="13" t="s">
        <v>87</v>
      </c>
      <c r="O52" s="13" t="str">
        <f>IF(ISBLANK(F52),"",VLOOKUP(F52,BSIMM8!A:D,2,FALSE))&amp;IF(ISBLANK(G52),"",CHAR(10)&amp;VLOOKUP(G52,BSIMM8!A:D,2,FALSE))&amp;IF(ISBLANK(H52),"",CHAR(10)&amp;VLOOKUP(H52,BSIMM8!A:D,2,FALSE))&amp;IF(ISBLANK(I52),"",CHAR(10)&amp;VLOOKUP(I52,BSIMM8!A:D,2,FALSE))&amp;IF(ISBLANK(J52),"",CHAR(10)&amp;VLOOKUP(J52,BSIMM8!A:D,2,FALSE))&amp;IF(ISBLANK(K52),"",CHAR(10)&amp;VLOOKUP(K52,BSIMM8!A:D,2,FALSE))&amp;IF(ISBLANK(L52),"",CHAR(10)&amp;VLOOKUP(L52,BSIMM8!A:D,2,FALSE))&amp;IF(ISBLANK(M52),"",CHAR(10)&amp;VLOOKUP(M52,BSIMM8!A:D,2,FALSE))</f>
        <v>Integrate black-box security tools into the QA process.
Share security results with QA.
Use penetration testing tools internally.</v>
      </c>
      <c r="P52" s="96">
        <f>IF(ISBLANK(F52),"",VLOOKUP(F52,BSIMM8!$A:$D,3,FALSE))</f>
        <v>25</v>
      </c>
      <c r="Q52" s="96">
        <f>IF(ISBLANK(G52),"",VLOOKUP(G52,BSIMM8!$A:$D,3,FALSE))</f>
        <v>11</v>
      </c>
      <c r="R52" s="96">
        <f>IF(ISBLANK(H52),"",VLOOKUP(H52,BSIMM8!$A:$D,3,FALSE))</f>
        <v>68</v>
      </c>
      <c r="S52" s="96" t="str">
        <f>IF(ISBLANK(I52),"",VLOOKUP(I52,BSIMM8!$A:$D,3,FALSE))</f>
        <v/>
      </c>
      <c r="T52" s="96" t="str">
        <f>IF(ISBLANK(J52),"",VLOOKUP(J52,BSIMM8!$A:$D,3,FALSE))</f>
        <v/>
      </c>
      <c r="U52" s="96" t="str">
        <f>IF(ISBLANK(K52),"",VLOOKUP(K52,BSIMM8!$A:$D,3,FALSE))</f>
        <v/>
      </c>
      <c r="V52" s="96" t="str">
        <f>IF(ISBLANK(L52),"",VLOOKUP(L52,BSIMM8!$A:$D,3,FALSE))</f>
        <v/>
      </c>
      <c r="W52" s="96" t="str">
        <f>IF(ISBLANK(M52),"",VLOOKUP(M52,BSIMM8!$A:$D,3,FALSE))</f>
        <v/>
      </c>
    </row>
    <row r="53" spans="1:23" x14ac:dyDescent="0.25">
      <c r="A53" s="11" t="s">
        <v>289</v>
      </c>
      <c r="B53" s="12" t="s">
        <v>211</v>
      </c>
      <c r="C53" s="13" t="s">
        <v>326</v>
      </c>
      <c r="D53" s="13" t="s">
        <v>326</v>
      </c>
      <c r="E53" s="98">
        <f>MAX(P53:W53)</f>
        <v>9</v>
      </c>
      <c r="F53" s="13" t="s">
        <v>80</v>
      </c>
      <c r="O53" s="13" t="str">
        <f>IF(ISBLANK(F53),"",VLOOKUP(F53,BSIMM8!A:D,2,FALSE))&amp;IF(ISBLANK(G53),"",CHAR(10)&amp;VLOOKUP(G53,BSIMM8!A:D,2,FALSE))&amp;IF(ISBLANK(H53),"",CHAR(10)&amp;VLOOKUP(H53,BSIMM8!A:D,2,FALSE))&amp;IF(ISBLANK(I53),"",CHAR(10)&amp;VLOOKUP(I53,BSIMM8!A:D,2,FALSE))&amp;IF(ISBLANK(J53),"",CHAR(10)&amp;VLOOKUP(J53,BSIMM8!A:D,2,FALSE))&amp;IF(ISBLANK(K53),"",CHAR(10)&amp;VLOOKUP(K53,BSIMM8!A:D,2,FALSE))&amp;IF(ISBLANK(L53),"",CHAR(10)&amp;VLOOKUP(L53,BSIMM8!A:D,2,FALSE))&amp;IF(ISBLANK(M53),"",CHAR(10)&amp;VLOOKUP(M53,BSIMM8!A:D,2,FALSE))</f>
        <v>Include security tests in QA automation.</v>
      </c>
      <c r="P53" s="96">
        <f>IF(ISBLANK(F53),"",VLOOKUP(F53,BSIMM8!$A:$D,3,FALSE))</f>
        <v>9</v>
      </c>
      <c r="Q53" s="96" t="str">
        <f>IF(ISBLANK(G53),"",VLOOKUP(G53,BSIMM8!$A:$D,3,FALSE))</f>
        <v/>
      </c>
      <c r="R53" s="96" t="str">
        <f>IF(ISBLANK(H53),"",VLOOKUP(H53,BSIMM8!$A:$D,3,FALSE))</f>
        <v/>
      </c>
      <c r="S53" s="96" t="str">
        <f>IF(ISBLANK(I53),"",VLOOKUP(I53,BSIMM8!$A:$D,3,FALSE))</f>
        <v/>
      </c>
      <c r="T53" s="96" t="str">
        <f>IF(ISBLANK(J53),"",VLOOKUP(J53,BSIMM8!$A:$D,3,FALSE))</f>
        <v/>
      </c>
      <c r="U53" s="96" t="str">
        <f>IF(ISBLANK(K53),"",VLOOKUP(K53,BSIMM8!$A:$D,3,FALSE))</f>
        <v/>
      </c>
      <c r="V53" s="96" t="str">
        <f>IF(ISBLANK(L53),"",VLOOKUP(L53,BSIMM8!$A:$D,3,FALSE))</f>
        <v/>
      </c>
      <c r="W53" s="96" t="str">
        <f>IF(ISBLANK(M53),"",VLOOKUP(M53,BSIMM8!$A:$D,3,FALSE))</f>
        <v/>
      </c>
    </row>
    <row r="54" spans="1:23" ht="60" x14ac:dyDescent="0.25">
      <c r="A54" s="11" t="s">
        <v>290</v>
      </c>
      <c r="B54" s="12" t="s">
        <v>213</v>
      </c>
      <c r="C54" s="13" t="s">
        <v>341</v>
      </c>
      <c r="D54" s="13" t="s">
        <v>341</v>
      </c>
      <c r="E54" s="98">
        <f>MAX(P54:W54)</f>
        <v>10</v>
      </c>
      <c r="F54" s="13" t="s">
        <v>81</v>
      </c>
      <c r="G54" s="13" t="s">
        <v>106</v>
      </c>
      <c r="O54" s="13" t="str">
        <f>IF(ISBLANK(F54),"",VLOOKUP(F54,BSIMM8!A:D,2,FALSE))&amp;IF(ISBLANK(G54),"",CHAR(10)&amp;VLOOKUP(G54,BSIMM8!A:D,2,FALSE))&amp;IF(ISBLANK(H54),"",CHAR(10)&amp;VLOOKUP(H54,BSIMM8!A:D,2,FALSE))&amp;IF(ISBLANK(I54),"",CHAR(10)&amp;VLOOKUP(I54,BSIMM8!A:D,2,FALSE))&amp;IF(ISBLANK(J54),"",CHAR(10)&amp;VLOOKUP(J54,BSIMM8!A:D,2,FALSE))&amp;IF(ISBLANK(K54),"",CHAR(10)&amp;VLOOKUP(K54,BSIMM8!A:D,2,FALSE))&amp;IF(ISBLANK(L54),"",CHAR(10)&amp;VLOOKUP(L54,BSIMM8!A:D,2,FALSE))&amp;IF(ISBLANK(M54),"",CHAR(10)&amp;VLOOKUP(M54,BSIMM8!A:D,2,FALSE))</f>
        <v>Perform fuzz testing customized to application APIs.
Have the SSG customize penetration testing tools and scripts.</v>
      </c>
      <c r="P54" s="96">
        <f>IF(ISBLANK(F54),"",VLOOKUP(F54,BSIMM8!$A:$D,3,FALSE))</f>
        <v>10</v>
      </c>
      <c r="Q54" s="96">
        <f>IF(ISBLANK(G54),"",VLOOKUP(G54,BSIMM8!$A:$D,3,FALSE))</f>
        <v>7</v>
      </c>
      <c r="R54" s="96" t="str">
        <f>IF(ISBLANK(H54),"",VLOOKUP(H54,BSIMM8!$A:$D,3,FALSE))</f>
        <v/>
      </c>
      <c r="S54" s="96" t="str">
        <f>IF(ISBLANK(I54),"",VLOOKUP(I54,BSIMM8!$A:$D,3,FALSE))</f>
        <v/>
      </c>
      <c r="T54" s="96" t="str">
        <f>IF(ISBLANK(J54),"",VLOOKUP(J54,BSIMM8!$A:$D,3,FALSE))</f>
        <v/>
      </c>
      <c r="U54" s="96" t="str">
        <f>IF(ISBLANK(K54),"",VLOOKUP(K54,BSIMM8!$A:$D,3,FALSE))</f>
        <v/>
      </c>
      <c r="V54" s="96" t="str">
        <f>IF(ISBLANK(L54),"",VLOOKUP(L54,BSIMM8!$A:$D,3,FALSE))</f>
        <v/>
      </c>
      <c r="W54" s="96" t="str">
        <f>IF(ISBLANK(M54),"",VLOOKUP(M54,BSIMM8!$A:$D,3,FALSE))</f>
        <v/>
      </c>
    </row>
    <row r="55" spans="1:23" ht="30" x14ac:dyDescent="0.25">
      <c r="A55" s="11" t="s">
        <v>291</v>
      </c>
      <c r="B55" s="12" t="s">
        <v>214</v>
      </c>
      <c r="C55" s="13" t="s">
        <v>342</v>
      </c>
      <c r="D55" s="13" t="s">
        <v>342</v>
      </c>
      <c r="E55" s="98">
        <f>MAX(P55:W55)</f>
        <v>0</v>
      </c>
      <c r="O55" s="13" t="str">
        <f>IF(ISBLANK(F55),"",VLOOKUP(F55,BSIMM8!A:D,2,FALSE))&amp;IF(ISBLANK(G55),"",CHAR(10)&amp;VLOOKUP(G55,BSIMM8!A:D,2,FALSE))&amp;IF(ISBLANK(H55),"",CHAR(10)&amp;VLOOKUP(H55,BSIMM8!A:D,2,FALSE))&amp;IF(ISBLANK(I55),"",CHAR(10)&amp;VLOOKUP(I55,BSIMM8!A:D,2,FALSE))&amp;IF(ISBLANK(J55),"",CHAR(10)&amp;VLOOKUP(J55,BSIMM8!A:D,2,FALSE))&amp;IF(ISBLANK(K55),"",CHAR(10)&amp;VLOOKUP(K55,BSIMM8!A:D,2,FALSE))&amp;IF(ISBLANK(L55),"",CHAR(10)&amp;VLOOKUP(L55,BSIMM8!A:D,2,FALSE))&amp;IF(ISBLANK(M55),"",CHAR(10)&amp;VLOOKUP(M55,BSIMM8!A:D,2,FALSE))</f>
        <v/>
      </c>
      <c r="P55" s="96" t="str">
        <f>IF(ISBLANK(F55),"",VLOOKUP(F55,BSIMM8!$A:$D,3,FALSE))</f>
        <v/>
      </c>
      <c r="Q55" s="96" t="str">
        <f>IF(ISBLANK(G55),"",VLOOKUP(G55,BSIMM8!$A:$D,3,FALSE))</f>
        <v/>
      </c>
      <c r="R55" s="96" t="str">
        <f>IF(ISBLANK(H55),"",VLOOKUP(H55,BSIMM8!$A:$D,3,FALSE))</f>
        <v/>
      </c>
      <c r="S55" s="96" t="str">
        <f>IF(ISBLANK(I55),"",VLOOKUP(I55,BSIMM8!$A:$D,3,FALSE))</f>
        <v/>
      </c>
      <c r="T55" s="96" t="str">
        <f>IF(ISBLANK(J55),"",VLOOKUP(J55,BSIMM8!$A:$D,3,FALSE))</f>
        <v/>
      </c>
      <c r="U55" s="96" t="str">
        <f>IF(ISBLANK(K55),"",VLOOKUP(K55,BSIMM8!$A:$D,3,FALSE))</f>
        <v/>
      </c>
      <c r="V55" s="96" t="str">
        <f>IF(ISBLANK(L55),"",VLOOKUP(L55,BSIMM8!$A:$D,3,FALSE))</f>
        <v/>
      </c>
      <c r="W55" s="96" t="str">
        <f>IF(ISBLANK(M55),"",VLOOKUP(M55,BSIMM8!$A:$D,3,FALSE))</f>
        <v/>
      </c>
    </row>
    <row r="56" spans="1:23" x14ac:dyDescent="0.25">
      <c r="A56" s="11" t="s">
        <v>616</v>
      </c>
      <c r="B56" s="12" t="s">
        <v>215</v>
      </c>
      <c r="C56" s="13" t="s">
        <v>343</v>
      </c>
      <c r="D56" s="13" t="s">
        <v>343</v>
      </c>
      <c r="E56" s="98">
        <f>MAX(P56:W56)</f>
        <v>92</v>
      </c>
      <c r="F56" s="13" t="s">
        <v>97</v>
      </c>
      <c r="O56" s="13" t="str">
        <f>IF(ISBLANK(F56),"",VLOOKUP(F56,BSIMM8!A:D,2,FALSE))&amp;IF(ISBLANK(G56),"",CHAR(10)&amp;VLOOKUP(G56,BSIMM8!A:D,2,FALSE))&amp;IF(ISBLANK(H56),"",CHAR(10)&amp;VLOOKUP(H56,BSIMM8!A:D,2,FALSE))&amp;IF(ISBLANK(I56),"",CHAR(10)&amp;VLOOKUP(I56,BSIMM8!A:D,2,FALSE))&amp;IF(ISBLANK(J56),"",CHAR(10)&amp;VLOOKUP(J56,BSIMM8!A:D,2,FALSE))&amp;IF(ISBLANK(K56),"",CHAR(10)&amp;VLOOKUP(K56,BSIMM8!A:D,2,FALSE))&amp;IF(ISBLANK(L56),"",CHAR(10)&amp;VLOOKUP(L56,BSIMM8!A:D,2,FALSE))&amp;IF(ISBLANK(M56),"",CHAR(10)&amp;VLOOKUP(M56,BSIMM8!A:D,2,FALSE))</f>
        <v>Create or interface with incident response.</v>
      </c>
      <c r="P56" s="96">
        <f>IF(ISBLANK(F56),"",VLOOKUP(F56,BSIMM8!$A:$D,3,FALSE))</f>
        <v>92</v>
      </c>
      <c r="Q56" s="96" t="str">
        <f>IF(ISBLANK(G56),"",VLOOKUP(G56,BSIMM8!$A:$D,3,FALSE))</f>
        <v/>
      </c>
      <c r="R56" s="96" t="str">
        <f>IF(ISBLANK(H56),"",VLOOKUP(H56,BSIMM8!$A:$D,3,FALSE))</f>
        <v/>
      </c>
      <c r="S56" s="96" t="str">
        <f>IF(ISBLANK(I56),"",VLOOKUP(I56,BSIMM8!$A:$D,3,FALSE))</f>
        <v/>
      </c>
      <c r="T56" s="96" t="str">
        <f>IF(ISBLANK(J56),"",VLOOKUP(J56,BSIMM8!$A:$D,3,FALSE))</f>
        <v/>
      </c>
      <c r="U56" s="96" t="str">
        <f>IF(ISBLANK(K56),"",VLOOKUP(K56,BSIMM8!$A:$D,3,FALSE))</f>
        <v/>
      </c>
      <c r="V56" s="96" t="str">
        <f>IF(ISBLANK(L56),"",VLOOKUP(L56,BSIMM8!$A:$D,3,FALSE))</f>
        <v/>
      </c>
      <c r="W56" s="96" t="str">
        <f>IF(ISBLANK(M56),"",VLOOKUP(M56,BSIMM8!$A:$D,3,FALSE))</f>
        <v/>
      </c>
    </row>
    <row r="57" spans="1:23" x14ac:dyDescent="0.25">
      <c r="A57" s="11" t="s">
        <v>617</v>
      </c>
      <c r="B57" s="12" t="s">
        <v>216</v>
      </c>
      <c r="C57" s="13" t="s">
        <v>97</v>
      </c>
      <c r="D57" s="13" t="s">
        <v>97</v>
      </c>
      <c r="E57" s="98">
        <f>MAX(P57:W57)</f>
        <v>0</v>
      </c>
      <c r="O57" s="13" t="str">
        <f>IF(ISBLANK(F57),"",VLOOKUP(F57,BSIMM8!A:D,2,FALSE))&amp;IF(ISBLANK(G57),"",CHAR(10)&amp;VLOOKUP(G57,BSIMM8!A:D,2,FALSE))&amp;IF(ISBLANK(H57),"",CHAR(10)&amp;VLOOKUP(H57,BSIMM8!A:D,2,FALSE))&amp;IF(ISBLANK(I57),"",CHAR(10)&amp;VLOOKUP(I57,BSIMM8!A:D,2,FALSE))&amp;IF(ISBLANK(J57),"",CHAR(10)&amp;VLOOKUP(J57,BSIMM8!A:D,2,FALSE))&amp;IF(ISBLANK(K57),"",CHAR(10)&amp;VLOOKUP(K57,BSIMM8!A:D,2,FALSE))&amp;IF(ISBLANK(L57),"",CHAR(10)&amp;VLOOKUP(L57,BSIMM8!A:D,2,FALSE))&amp;IF(ISBLANK(M57),"",CHAR(10)&amp;VLOOKUP(M57,BSIMM8!A:D,2,FALSE))</f>
        <v/>
      </c>
      <c r="P57" s="96" t="str">
        <f>IF(ISBLANK(F57),"",VLOOKUP(F57,BSIMM8!$A:$D,3,FALSE))</f>
        <v/>
      </c>
      <c r="Q57" s="96" t="str">
        <f>IF(ISBLANK(G57),"",VLOOKUP(G57,BSIMM8!$A:$D,3,FALSE))</f>
        <v/>
      </c>
      <c r="R57" s="96" t="str">
        <f>IF(ISBLANK(H57),"",VLOOKUP(H57,BSIMM8!$A:$D,3,FALSE))</f>
        <v/>
      </c>
      <c r="S57" s="96" t="str">
        <f>IF(ISBLANK(I57),"",VLOOKUP(I57,BSIMM8!$A:$D,3,FALSE))</f>
        <v/>
      </c>
      <c r="T57" s="96" t="str">
        <f>IF(ISBLANK(J57),"",VLOOKUP(J57,BSIMM8!$A:$D,3,FALSE))</f>
        <v/>
      </c>
      <c r="U57" s="96" t="str">
        <f>IF(ISBLANK(K57),"",VLOOKUP(K57,BSIMM8!$A:$D,3,FALSE))</f>
        <v/>
      </c>
      <c r="V57" s="96" t="str">
        <f>IF(ISBLANK(L57),"",VLOOKUP(L57,BSIMM8!$A:$D,3,FALSE))</f>
        <v/>
      </c>
      <c r="W57" s="96" t="str">
        <f>IF(ISBLANK(M57),"",VLOOKUP(M57,BSIMM8!$A:$D,3,FALSE))</f>
        <v/>
      </c>
    </row>
    <row r="58" spans="1:23" ht="30" x14ac:dyDescent="0.25">
      <c r="A58" s="11" t="s">
        <v>618</v>
      </c>
      <c r="B58" s="12" t="s">
        <v>622</v>
      </c>
      <c r="C58" s="13" t="s">
        <v>98</v>
      </c>
      <c r="D58" s="13" t="s">
        <v>98</v>
      </c>
      <c r="E58" s="98">
        <f>MAX(P58:W58)</f>
        <v>96</v>
      </c>
      <c r="F58" s="13" t="s">
        <v>357</v>
      </c>
      <c r="O58" s="13" t="str">
        <f>IF(ISBLANK(F58),"",VLOOKUP(F58,BSIMM8!A:D,2,FALSE))&amp;IF(ISBLANK(G58),"",CHAR(10)&amp;VLOOKUP(G58,BSIMM8!A:D,2,FALSE))&amp;IF(ISBLANK(H58),"",CHAR(10)&amp;VLOOKUP(H58,BSIMM8!A:D,2,FALSE))&amp;IF(ISBLANK(I58),"",CHAR(10)&amp;VLOOKUP(I58,BSIMM8!A:D,2,FALSE))&amp;IF(ISBLANK(J58),"",CHAR(10)&amp;VLOOKUP(J58,BSIMM8!A:D,2,FALSE))&amp;IF(ISBLANK(K58),"",CHAR(10)&amp;VLOOKUP(K58,BSIMM8!A:D,2,FALSE))&amp;IF(ISBLANK(L58),"",CHAR(10)&amp;VLOOKUP(L58,BSIMM8!A:D,2,FALSE))&amp;IF(ISBLANK(M58),"",CHAR(10)&amp;VLOOKUP(M58,BSIMM8!A:D,2,FALSE))</f>
        <v>Identify software defects found in operations monitoring and feed them back to development.</v>
      </c>
      <c r="P58" s="96">
        <f>IF(ISBLANK(F58),"",VLOOKUP(F58,BSIMM8!$A:$D,3,FALSE))</f>
        <v>96</v>
      </c>
      <c r="Q58" s="96" t="str">
        <f>IF(ISBLANK(G58),"",VLOOKUP(G58,BSIMM8!$A:$D,3,FALSE))</f>
        <v/>
      </c>
      <c r="R58" s="96" t="str">
        <f>IF(ISBLANK(H58),"",VLOOKUP(H58,BSIMM8!$A:$D,3,FALSE))</f>
        <v/>
      </c>
      <c r="S58" s="96" t="str">
        <f>IF(ISBLANK(I58),"",VLOOKUP(I58,BSIMM8!$A:$D,3,FALSE))</f>
        <v/>
      </c>
      <c r="T58" s="96" t="str">
        <f>IF(ISBLANK(J58),"",VLOOKUP(J58,BSIMM8!$A:$D,3,FALSE))</f>
        <v/>
      </c>
      <c r="U58" s="96" t="str">
        <f>IF(ISBLANK(K58),"",VLOOKUP(K58,BSIMM8!$A:$D,3,FALSE))</f>
        <v/>
      </c>
      <c r="V58" s="96" t="str">
        <f>IF(ISBLANK(L58),"",VLOOKUP(L58,BSIMM8!$A:$D,3,FALSE))</f>
        <v/>
      </c>
      <c r="W58" s="96" t="str">
        <f>IF(ISBLANK(M58),"",VLOOKUP(M58,BSIMM8!$A:$D,3,FALSE))</f>
        <v/>
      </c>
    </row>
    <row r="59" spans="1:23" ht="45" x14ac:dyDescent="0.25">
      <c r="A59" s="11" t="s">
        <v>619</v>
      </c>
      <c r="B59" s="12" t="s">
        <v>218</v>
      </c>
      <c r="C59" s="13" t="s">
        <v>344</v>
      </c>
      <c r="D59" s="13" t="s">
        <v>344</v>
      </c>
      <c r="E59" s="98">
        <f>MAX(P59:W59)</f>
        <v>0</v>
      </c>
      <c r="O59" s="13" t="str">
        <f>IF(ISBLANK(F59),"",VLOOKUP(F59,BSIMM8!A:D,2,FALSE))&amp;IF(ISBLANK(G59),"",CHAR(10)&amp;VLOOKUP(G59,BSIMM8!A:D,2,FALSE))&amp;IF(ISBLANK(H59),"",CHAR(10)&amp;VLOOKUP(H59,BSIMM8!A:D,2,FALSE))&amp;IF(ISBLANK(I59),"",CHAR(10)&amp;VLOOKUP(I59,BSIMM8!A:D,2,FALSE))&amp;IF(ISBLANK(J59),"",CHAR(10)&amp;VLOOKUP(J59,BSIMM8!A:D,2,FALSE))&amp;IF(ISBLANK(K59),"",CHAR(10)&amp;VLOOKUP(K59,BSIMM8!A:D,2,FALSE))&amp;IF(ISBLANK(L59),"",CHAR(10)&amp;VLOOKUP(L59,BSIMM8!A:D,2,FALSE))&amp;IF(ISBLANK(M59),"",CHAR(10)&amp;VLOOKUP(M59,BSIMM8!A:D,2,FALSE))</f>
        <v/>
      </c>
      <c r="P59" s="96" t="str">
        <f>IF(ISBLANK(F59),"",VLOOKUP(F59,BSIMM8!$A:$D,3,FALSE))</f>
        <v/>
      </c>
      <c r="Q59" s="96" t="str">
        <f>IF(ISBLANK(G59),"",VLOOKUP(G59,BSIMM8!$A:$D,3,FALSE))</f>
        <v/>
      </c>
      <c r="R59" s="96" t="str">
        <f>IF(ISBLANK(H59),"",VLOOKUP(H59,BSIMM8!$A:$D,3,FALSE))</f>
        <v/>
      </c>
      <c r="S59" s="96" t="str">
        <f>IF(ISBLANK(I59),"",VLOOKUP(I59,BSIMM8!$A:$D,3,FALSE))</f>
        <v/>
      </c>
      <c r="T59" s="96" t="str">
        <f>IF(ISBLANK(J59),"",VLOOKUP(J59,BSIMM8!$A:$D,3,FALSE))</f>
        <v/>
      </c>
      <c r="U59" s="96" t="str">
        <f>IF(ISBLANK(K59),"",VLOOKUP(K59,BSIMM8!$A:$D,3,FALSE))</f>
        <v/>
      </c>
      <c r="V59" s="96" t="str">
        <f>IF(ISBLANK(L59),"",VLOOKUP(L59,BSIMM8!$A:$D,3,FALSE))</f>
        <v/>
      </c>
      <c r="W59" s="96" t="str">
        <f>IF(ISBLANK(M59),"",VLOOKUP(M59,BSIMM8!$A:$D,3,FALSE))</f>
        <v/>
      </c>
    </row>
    <row r="60" spans="1:23" ht="30" x14ac:dyDescent="0.25">
      <c r="A60" s="11" t="s">
        <v>620</v>
      </c>
      <c r="B60" s="12" t="s">
        <v>623</v>
      </c>
      <c r="C60" s="13" t="s">
        <v>327</v>
      </c>
      <c r="D60" s="13" t="s">
        <v>327</v>
      </c>
      <c r="E60" s="98">
        <f>MAX(P60:W60)</f>
        <v>6</v>
      </c>
      <c r="F60" s="13" t="s">
        <v>102</v>
      </c>
      <c r="O60" s="13" t="str">
        <f>IF(ISBLANK(F60),"",VLOOKUP(F60,BSIMM8!A:D,2,FALSE))&amp;IF(ISBLANK(G60),"",CHAR(10)&amp;VLOOKUP(G60,BSIMM8!A:D,2,FALSE))&amp;IF(ISBLANK(H60),"",CHAR(10)&amp;VLOOKUP(H60,BSIMM8!A:D,2,FALSE))&amp;IF(ISBLANK(I60),"",CHAR(10)&amp;VLOOKUP(I60,BSIMM8!A:D,2,FALSE))&amp;IF(ISBLANK(J60),"",CHAR(10)&amp;VLOOKUP(J60,BSIMM8!A:D,2,FALSE))&amp;IF(ISBLANK(K60),"",CHAR(10)&amp;VLOOKUP(K60,BSIMM8!A:D,2,FALSE))&amp;IF(ISBLANK(L60),"",CHAR(10)&amp;VLOOKUP(L60,BSIMM8!A:D,2,FALSE))&amp;IF(ISBLANK(M60),"",CHAR(10)&amp;VLOOKUP(M60,BSIMM8!A:D,2,FALSE))</f>
        <v>Enhance the SSDL to prevent software bugs found in operations.</v>
      </c>
      <c r="P60" s="96">
        <f>IF(ISBLANK(F60),"",VLOOKUP(F60,BSIMM8!$A:$D,3,FALSE))</f>
        <v>6</v>
      </c>
      <c r="Q60" s="96" t="str">
        <f>IF(ISBLANK(G60),"",VLOOKUP(G60,BSIMM8!$A:$D,3,FALSE))</f>
        <v/>
      </c>
      <c r="R60" s="96" t="str">
        <f>IF(ISBLANK(H60),"",VLOOKUP(H60,BSIMM8!$A:$D,3,FALSE))</f>
        <v/>
      </c>
      <c r="S60" s="96" t="str">
        <f>IF(ISBLANK(I60),"",VLOOKUP(I60,BSIMM8!$A:$D,3,FALSE))</f>
        <v/>
      </c>
      <c r="T60" s="96" t="str">
        <f>IF(ISBLANK(J60),"",VLOOKUP(J60,BSIMM8!$A:$D,3,FALSE))</f>
        <v/>
      </c>
      <c r="U60" s="96" t="str">
        <f>IF(ISBLANK(K60),"",VLOOKUP(K60,BSIMM8!$A:$D,3,FALSE))</f>
        <v/>
      </c>
      <c r="V60" s="96" t="str">
        <f>IF(ISBLANK(L60),"",VLOOKUP(L60,BSIMM8!$A:$D,3,FALSE))</f>
        <v/>
      </c>
      <c r="W60" s="96" t="str">
        <f>IF(ISBLANK(M60),"",VLOOKUP(M60,BSIMM8!$A:$D,3,FALSE))</f>
        <v/>
      </c>
    </row>
    <row r="61" spans="1:23" x14ac:dyDescent="0.25">
      <c r="A61" s="11" t="s">
        <v>621</v>
      </c>
      <c r="B61" s="12" t="s">
        <v>624</v>
      </c>
      <c r="C61" s="13" t="s">
        <v>99</v>
      </c>
      <c r="D61" s="13" t="s">
        <v>99</v>
      </c>
      <c r="E61" s="98">
        <f>MAX(P61:W61)</f>
        <v>0</v>
      </c>
      <c r="O61" s="13" t="str">
        <f>IF(ISBLANK(F61),"",VLOOKUP(F61,BSIMM8!A:D,2,FALSE))&amp;IF(ISBLANK(G61),"",CHAR(10)&amp;VLOOKUP(G61,BSIMM8!A:D,2,FALSE))&amp;IF(ISBLANK(H61),"",CHAR(10)&amp;VLOOKUP(H61,BSIMM8!A:D,2,FALSE))&amp;IF(ISBLANK(I61),"",CHAR(10)&amp;VLOOKUP(I61,BSIMM8!A:D,2,FALSE))&amp;IF(ISBLANK(J61),"",CHAR(10)&amp;VLOOKUP(J61,BSIMM8!A:D,2,FALSE))&amp;IF(ISBLANK(K61),"",CHAR(10)&amp;VLOOKUP(K61,BSIMM8!A:D,2,FALSE))&amp;IF(ISBLANK(L61),"",CHAR(10)&amp;VLOOKUP(L61,BSIMM8!A:D,2,FALSE))&amp;IF(ISBLANK(M61),"",CHAR(10)&amp;VLOOKUP(M61,BSIMM8!A:D,2,FALSE))</f>
        <v/>
      </c>
      <c r="P61" s="96" t="str">
        <f>IF(ISBLANK(F61),"",VLOOKUP(F61,BSIMM8!$A:$D,3,FALSE))</f>
        <v/>
      </c>
      <c r="Q61" s="96" t="str">
        <f>IF(ISBLANK(G61),"",VLOOKUP(G61,BSIMM8!$A:$D,3,FALSE))</f>
        <v/>
      </c>
      <c r="R61" s="96" t="str">
        <f>IF(ISBLANK(H61),"",VLOOKUP(H61,BSIMM8!$A:$D,3,FALSE))</f>
        <v/>
      </c>
      <c r="S61" s="96" t="str">
        <f>IF(ISBLANK(I61),"",VLOOKUP(I61,BSIMM8!$A:$D,3,FALSE))</f>
        <v/>
      </c>
      <c r="T61" s="96" t="str">
        <f>IF(ISBLANK(J61),"",VLOOKUP(J61,BSIMM8!$A:$D,3,FALSE))</f>
        <v/>
      </c>
      <c r="U61" s="96" t="str">
        <f>IF(ISBLANK(K61),"",VLOOKUP(K61,BSIMM8!$A:$D,3,FALSE))</f>
        <v/>
      </c>
      <c r="V61" s="96" t="str">
        <f>IF(ISBLANK(L61),"",VLOOKUP(L61,BSIMM8!$A:$D,3,FALSE))</f>
        <v/>
      </c>
      <c r="W61" s="96" t="str">
        <f>IF(ISBLANK(M61),"",VLOOKUP(M61,BSIMM8!$A:$D,3,FALSE))</f>
        <v/>
      </c>
    </row>
    <row r="62" spans="1:23" x14ac:dyDescent="0.25">
      <c r="A62" s="11" t="s">
        <v>292</v>
      </c>
      <c r="B62" s="12" t="s">
        <v>223</v>
      </c>
      <c r="C62" s="13" t="s">
        <v>346</v>
      </c>
      <c r="D62" s="13" t="s">
        <v>346</v>
      </c>
      <c r="E62" s="98">
        <f>MAX(P62:W62)</f>
        <v>91</v>
      </c>
      <c r="F62" s="13" t="s">
        <v>92</v>
      </c>
      <c r="O62" s="13" t="str">
        <f>IF(ISBLANK(F62),"",VLOOKUP(F62,BSIMM8!A:D,2,FALSE))&amp;IF(ISBLANK(G62),"",CHAR(10)&amp;VLOOKUP(G62,BSIMM8!A:D,2,FALSE))&amp;IF(ISBLANK(H62),"",CHAR(10)&amp;VLOOKUP(H62,BSIMM8!A:D,2,FALSE))&amp;IF(ISBLANK(I62),"",CHAR(10)&amp;VLOOKUP(I62,BSIMM8!A:D,2,FALSE))&amp;IF(ISBLANK(J62),"",CHAR(10)&amp;VLOOKUP(J62,BSIMM8!A:D,2,FALSE))&amp;IF(ISBLANK(K62),"",CHAR(10)&amp;VLOOKUP(K62,BSIMM8!A:D,2,FALSE))&amp;IF(ISBLANK(L62),"",CHAR(10)&amp;VLOOKUP(L62,BSIMM8!A:D,2,FALSE))&amp;IF(ISBLANK(M62),"",CHAR(10)&amp;VLOOKUP(M62,BSIMM8!A:D,2,FALSE))</f>
        <v>Ensure host and network security basics are in place.</v>
      </c>
      <c r="P62" s="96">
        <f>IF(ISBLANK(F62),"",VLOOKUP(F62,BSIMM8!$A:$D,3,FALSE))</f>
        <v>91</v>
      </c>
      <c r="Q62" s="96" t="str">
        <f>IF(ISBLANK(G62),"",VLOOKUP(G62,BSIMM8!$A:$D,3,FALSE))</f>
        <v/>
      </c>
      <c r="R62" s="96" t="str">
        <f>IF(ISBLANK(H62),"",VLOOKUP(H62,BSIMM8!$A:$D,3,FALSE))</f>
        <v/>
      </c>
      <c r="S62" s="96" t="str">
        <f>IF(ISBLANK(I62),"",VLOOKUP(I62,BSIMM8!$A:$D,3,FALSE))</f>
        <v/>
      </c>
      <c r="T62" s="96" t="str">
        <f>IF(ISBLANK(J62),"",VLOOKUP(J62,BSIMM8!$A:$D,3,FALSE))</f>
        <v/>
      </c>
      <c r="U62" s="96" t="str">
        <f>IF(ISBLANK(K62),"",VLOOKUP(K62,BSIMM8!$A:$D,3,FALSE))</f>
        <v/>
      </c>
      <c r="V62" s="96" t="str">
        <f>IF(ISBLANK(L62),"",VLOOKUP(L62,BSIMM8!$A:$D,3,FALSE))</f>
        <v/>
      </c>
      <c r="W62" s="96" t="str">
        <f>IF(ISBLANK(M62),"",VLOOKUP(M62,BSIMM8!$A:$D,3,FALSE))</f>
        <v/>
      </c>
    </row>
    <row r="63" spans="1:23" ht="30" x14ac:dyDescent="0.25">
      <c r="A63" s="11" t="s">
        <v>293</v>
      </c>
      <c r="B63" s="12" t="s">
        <v>224</v>
      </c>
      <c r="C63" s="13" t="s">
        <v>345</v>
      </c>
      <c r="D63" s="13" t="s">
        <v>345</v>
      </c>
      <c r="E63" s="98">
        <f>MAX(P63:W63)</f>
        <v>0</v>
      </c>
      <c r="O63" s="13" t="str">
        <f>IF(ISBLANK(F63),"",VLOOKUP(F63,BSIMM8!A:D,2,FALSE))&amp;IF(ISBLANK(G63),"",CHAR(10)&amp;VLOOKUP(G63,BSIMM8!A:D,2,FALSE))&amp;IF(ISBLANK(H63),"",CHAR(10)&amp;VLOOKUP(H63,BSIMM8!A:D,2,FALSE))&amp;IF(ISBLANK(I63),"",CHAR(10)&amp;VLOOKUP(I63,BSIMM8!A:D,2,FALSE))&amp;IF(ISBLANK(J63),"",CHAR(10)&amp;VLOOKUP(J63,BSIMM8!A:D,2,FALSE))&amp;IF(ISBLANK(K63),"",CHAR(10)&amp;VLOOKUP(K63,BSIMM8!A:D,2,FALSE))&amp;IF(ISBLANK(L63),"",CHAR(10)&amp;VLOOKUP(L63,BSIMM8!A:D,2,FALSE))&amp;IF(ISBLANK(M63),"",CHAR(10)&amp;VLOOKUP(M63,BSIMM8!A:D,2,FALSE))</f>
        <v/>
      </c>
      <c r="P63" s="96" t="str">
        <f>IF(ISBLANK(F63),"",VLOOKUP(F63,BSIMM8!$A:$D,3,FALSE))</f>
        <v/>
      </c>
      <c r="Q63" s="96" t="str">
        <f>IF(ISBLANK(G63),"",VLOOKUP(G63,BSIMM8!$A:$D,3,FALSE))</f>
        <v/>
      </c>
      <c r="R63" s="96" t="str">
        <f>IF(ISBLANK(H63),"",VLOOKUP(H63,BSIMM8!$A:$D,3,FALSE))</f>
        <v/>
      </c>
      <c r="S63" s="96" t="str">
        <f>IF(ISBLANK(I63),"",VLOOKUP(I63,BSIMM8!$A:$D,3,FALSE))</f>
        <v/>
      </c>
      <c r="T63" s="96" t="str">
        <f>IF(ISBLANK(J63),"",VLOOKUP(J63,BSIMM8!$A:$D,3,FALSE))</f>
        <v/>
      </c>
      <c r="U63" s="96" t="str">
        <f>IF(ISBLANK(K63),"",VLOOKUP(K63,BSIMM8!$A:$D,3,FALSE))</f>
        <v/>
      </c>
      <c r="V63" s="96" t="str">
        <f>IF(ISBLANK(L63),"",VLOOKUP(L63,BSIMM8!$A:$D,3,FALSE))</f>
        <v/>
      </c>
      <c r="W63" s="96" t="str">
        <f>IF(ISBLANK(M63),"",VLOOKUP(M63,BSIMM8!$A:$D,3,FALSE))</f>
        <v/>
      </c>
    </row>
    <row r="64" spans="1:23" x14ac:dyDescent="0.25">
      <c r="A64" s="11" t="s">
        <v>294</v>
      </c>
      <c r="B64" s="12" t="s">
        <v>226</v>
      </c>
      <c r="C64" s="13" t="s">
        <v>329</v>
      </c>
      <c r="D64" s="13" t="s">
        <v>329</v>
      </c>
      <c r="E64" s="98">
        <f>MAX(P64:W64)</f>
        <v>0</v>
      </c>
      <c r="O64" s="13" t="str">
        <f>IF(ISBLANK(F64),"",VLOOKUP(F64,BSIMM8!A:D,2,FALSE))&amp;IF(ISBLANK(G64),"",CHAR(10)&amp;VLOOKUP(G64,BSIMM8!A:D,2,FALSE))&amp;IF(ISBLANK(H64),"",CHAR(10)&amp;VLOOKUP(H64,BSIMM8!A:D,2,FALSE))&amp;IF(ISBLANK(I64),"",CHAR(10)&amp;VLOOKUP(I64,BSIMM8!A:D,2,FALSE))&amp;IF(ISBLANK(J64),"",CHAR(10)&amp;VLOOKUP(J64,BSIMM8!A:D,2,FALSE))&amp;IF(ISBLANK(K64),"",CHAR(10)&amp;VLOOKUP(K64,BSIMM8!A:D,2,FALSE))&amp;IF(ISBLANK(L64),"",CHAR(10)&amp;VLOOKUP(L64,BSIMM8!A:D,2,FALSE))&amp;IF(ISBLANK(M64),"",CHAR(10)&amp;VLOOKUP(M64,BSIMM8!A:D,2,FALSE))</f>
        <v/>
      </c>
      <c r="P64" s="96" t="str">
        <f>IF(ISBLANK(F64),"",VLOOKUP(F64,BSIMM8!$A:$D,3,FALSE))</f>
        <v/>
      </c>
      <c r="Q64" s="96" t="str">
        <f>IF(ISBLANK(G64),"",VLOOKUP(G64,BSIMM8!$A:$D,3,FALSE))</f>
        <v/>
      </c>
      <c r="R64" s="96" t="str">
        <f>IF(ISBLANK(H64),"",VLOOKUP(H64,BSIMM8!$A:$D,3,FALSE))</f>
        <v/>
      </c>
      <c r="S64" s="96" t="str">
        <f>IF(ISBLANK(I64),"",VLOOKUP(I64,BSIMM8!$A:$D,3,FALSE))</f>
        <v/>
      </c>
      <c r="T64" s="96" t="str">
        <f>IF(ISBLANK(J64),"",VLOOKUP(J64,BSIMM8!$A:$D,3,FALSE))</f>
        <v/>
      </c>
      <c r="U64" s="96" t="str">
        <f>IF(ISBLANK(K64),"",VLOOKUP(K64,BSIMM8!$A:$D,3,FALSE))</f>
        <v/>
      </c>
      <c r="V64" s="96" t="str">
        <f>IF(ISBLANK(L64),"",VLOOKUP(L64,BSIMM8!$A:$D,3,FALSE))</f>
        <v/>
      </c>
      <c r="W64" s="96" t="str">
        <f>IF(ISBLANK(M64),"",VLOOKUP(M64,BSIMM8!$A:$D,3,FALSE))</f>
        <v/>
      </c>
    </row>
    <row r="65" spans="1:23" x14ac:dyDescent="0.25">
      <c r="A65" s="11" t="s">
        <v>295</v>
      </c>
      <c r="B65" s="12" t="s">
        <v>227</v>
      </c>
      <c r="C65" s="13" t="s">
        <v>328</v>
      </c>
      <c r="D65" s="13" t="s">
        <v>328</v>
      </c>
      <c r="E65" s="98">
        <f>MAX(P65:W65)</f>
        <v>0</v>
      </c>
      <c r="O65" s="13" t="str">
        <f>IF(ISBLANK(F65),"",VLOOKUP(F65,BSIMM8!A:D,2,FALSE))&amp;IF(ISBLANK(G65),"",CHAR(10)&amp;VLOOKUP(G65,BSIMM8!A:D,2,FALSE))&amp;IF(ISBLANK(H65),"",CHAR(10)&amp;VLOOKUP(H65,BSIMM8!A:D,2,FALSE))&amp;IF(ISBLANK(I65),"",CHAR(10)&amp;VLOOKUP(I65,BSIMM8!A:D,2,FALSE))&amp;IF(ISBLANK(J65),"",CHAR(10)&amp;VLOOKUP(J65,BSIMM8!A:D,2,FALSE))&amp;IF(ISBLANK(K65),"",CHAR(10)&amp;VLOOKUP(K65,BSIMM8!A:D,2,FALSE))&amp;IF(ISBLANK(L65),"",CHAR(10)&amp;VLOOKUP(L65,BSIMM8!A:D,2,FALSE))&amp;IF(ISBLANK(M65),"",CHAR(10)&amp;VLOOKUP(M65,BSIMM8!A:D,2,FALSE))</f>
        <v/>
      </c>
      <c r="P65" s="96" t="str">
        <f>IF(ISBLANK(F65),"",VLOOKUP(F65,BSIMM8!$A:$D,3,FALSE))</f>
        <v/>
      </c>
      <c r="Q65" s="96" t="str">
        <f>IF(ISBLANK(G65),"",VLOOKUP(G65,BSIMM8!$A:$D,3,FALSE))</f>
        <v/>
      </c>
      <c r="R65" s="96" t="str">
        <f>IF(ISBLANK(H65),"",VLOOKUP(H65,BSIMM8!$A:$D,3,FALSE))</f>
        <v/>
      </c>
      <c r="S65" s="96" t="str">
        <f>IF(ISBLANK(I65),"",VLOOKUP(I65,BSIMM8!$A:$D,3,FALSE))</f>
        <v/>
      </c>
      <c r="T65" s="96" t="str">
        <f>IF(ISBLANK(J65),"",VLOOKUP(J65,BSIMM8!$A:$D,3,FALSE))</f>
        <v/>
      </c>
      <c r="U65" s="96" t="str">
        <f>IF(ISBLANK(K65),"",VLOOKUP(K65,BSIMM8!$A:$D,3,FALSE))</f>
        <v/>
      </c>
      <c r="V65" s="96" t="str">
        <f>IF(ISBLANK(L65),"",VLOOKUP(L65,BSIMM8!$A:$D,3,FALSE))</f>
        <v/>
      </c>
      <c r="W65" s="96" t="str">
        <f>IF(ISBLANK(M65),"",VLOOKUP(M65,BSIMM8!$A:$D,3,FALSE))</f>
        <v/>
      </c>
    </row>
    <row r="66" spans="1:23" x14ac:dyDescent="0.25">
      <c r="A66" s="11" t="s">
        <v>296</v>
      </c>
      <c r="B66" s="12" t="s">
        <v>229</v>
      </c>
      <c r="C66" s="13" t="s">
        <v>330</v>
      </c>
      <c r="D66" s="13" t="s">
        <v>330</v>
      </c>
      <c r="E66" s="98">
        <f>MAX(P66:W66)</f>
        <v>49</v>
      </c>
      <c r="F66" s="13" t="s">
        <v>91</v>
      </c>
      <c r="O66" s="13" t="str">
        <f>IF(ISBLANK(F66),"",VLOOKUP(F66,BSIMM8!A:D,2,FALSE))&amp;IF(ISBLANK(G66),"",CHAR(10)&amp;VLOOKUP(G66,BSIMM8!A:D,2,FALSE))&amp;IF(ISBLANK(H66),"",CHAR(10)&amp;VLOOKUP(H66,BSIMM8!A:D,2,FALSE))&amp;IF(ISBLANK(I66),"",CHAR(10)&amp;VLOOKUP(I66,BSIMM8!A:D,2,FALSE))&amp;IF(ISBLANK(J66),"",CHAR(10)&amp;VLOOKUP(J66,BSIMM8!A:D,2,FALSE))&amp;IF(ISBLANK(K66),"",CHAR(10)&amp;VLOOKUP(K66,BSIMM8!A:D,2,FALSE))&amp;IF(ISBLANK(L66),"",CHAR(10)&amp;VLOOKUP(L66,BSIMM8!A:D,2,FALSE))&amp;IF(ISBLANK(M66),"",CHAR(10)&amp;VLOOKUP(M66,BSIMM8!A:D,2,FALSE))</f>
        <v>Use application input monitoring.</v>
      </c>
      <c r="P66" s="96">
        <f>IF(ISBLANK(F66),"",VLOOKUP(F66,BSIMM8!$A:$D,3,FALSE))</f>
        <v>49</v>
      </c>
      <c r="Q66" s="96" t="str">
        <f>IF(ISBLANK(G66),"",VLOOKUP(G66,BSIMM8!$A:$D,3,FALSE))</f>
        <v/>
      </c>
      <c r="R66" s="96" t="str">
        <f>IF(ISBLANK(H66),"",VLOOKUP(H66,BSIMM8!$A:$D,3,FALSE))</f>
        <v/>
      </c>
      <c r="S66" s="96" t="str">
        <f>IF(ISBLANK(I66),"",VLOOKUP(I66,BSIMM8!$A:$D,3,FALSE))</f>
        <v/>
      </c>
      <c r="T66" s="96" t="str">
        <f>IF(ISBLANK(J66),"",VLOOKUP(J66,BSIMM8!$A:$D,3,FALSE))</f>
        <v/>
      </c>
      <c r="U66" s="96" t="str">
        <f>IF(ISBLANK(K66),"",VLOOKUP(K66,BSIMM8!$A:$D,3,FALSE))</f>
        <v/>
      </c>
      <c r="V66" s="96" t="str">
        <f>IF(ISBLANK(L66),"",VLOOKUP(L66,BSIMM8!$A:$D,3,FALSE))</f>
        <v/>
      </c>
      <c r="W66" s="96" t="str">
        <f>IF(ISBLANK(M66),"",VLOOKUP(M66,BSIMM8!$A:$D,3,FALSE))</f>
        <v/>
      </c>
    </row>
    <row r="67" spans="1:23" x14ac:dyDescent="0.25">
      <c r="A67" s="11" t="s">
        <v>297</v>
      </c>
      <c r="B67" s="12" t="s">
        <v>230</v>
      </c>
      <c r="C67" s="13" t="s">
        <v>17</v>
      </c>
      <c r="D67" s="13" t="s">
        <v>17</v>
      </c>
      <c r="E67" s="98">
        <f>MAX(P67:W67)</f>
        <v>0</v>
      </c>
      <c r="O67" s="13" t="str">
        <f>IF(ISBLANK(F67),"",VLOOKUP(F67,BSIMM8!A:D,2,FALSE))&amp;IF(ISBLANK(G67),"",CHAR(10)&amp;VLOOKUP(G67,BSIMM8!A:D,2,FALSE))&amp;IF(ISBLANK(H67),"",CHAR(10)&amp;VLOOKUP(H67,BSIMM8!A:D,2,FALSE))&amp;IF(ISBLANK(I67),"",CHAR(10)&amp;VLOOKUP(I67,BSIMM8!A:D,2,FALSE))&amp;IF(ISBLANK(J67),"",CHAR(10)&amp;VLOOKUP(J67,BSIMM8!A:D,2,FALSE))&amp;IF(ISBLANK(K67),"",CHAR(10)&amp;VLOOKUP(K67,BSIMM8!A:D,2,FALSE))&amp;IF(ISBLANK(L67),"",CHAR(10)&amp;VLOOKUP(L67,BSIMM8!A:D,2,FALSE))&amp;IF(ISBLANK(M67),"",CHAR(10)&amp;VLOOKUP(M67,BSIMM8!A:D,2,FALSE))</f>
        <v/>
      </c>
      <c r="P67" s="96" t="str">
        <f>IF(ISBLANK(F67),"",VLOOKUP(F67,BSIMM8!$A:$D,3,FALSE))</f>
        <v/>
      </c>
      <c r="Q67" s="96" t="str">
        <f>IF(ISBLANK(G67),"",VLOOKUP(G67,BSIMM8!$A:$D,3,FALSE))</f>
        <v/>
      </c>
      <c r="R67" s="96" t="str">
        <f>IF(ISBLANK(H67),"",VLOOKUP(H67,BSIMM8!$A:$D,3,FALSE))</f>
        <v/>
      </c>
      <c r="S67" s="96" t="str">
        <f>IF(ISBLANK(I67),"",VLOOKUP(I67,BSIMM8!$A:$D,3,FALSE))</f>
        <v/>
      </c>
      <c r="T67" s="96" t="str">
        <f>IF(ISBLANK(J67),"",VLOOKUP(J67,BSIMM8!$A:$D,3,FALSE))</f>
        <v/>
      </c>
      <c r="U67" s="96" t="str">
        <f>IF(ISBLANK(K67),"",VLOOKUP(K67,BSIMM8!$A:$D,3,FALSE))</f>
        <v/>
      </c>
      <c r="V67" s="96" t="str">
        <f>IF(ISBLANK(L67),"",VLOOKUP(L67,BSIMM8!$A:$D,3,FALSE))</f>
        <v/>
      </c>
      <c r="W67" s="96" t="str">
        <f>IF(ISBLANK(M67),"",VLOOKUP(M67,BSIMM8!$A:$D,3,FALSE))</f>
        <v/>
      </c>
    </row>
    <row r="68" spans="1:23" x14ac:dyDescent="0.25">
      <c r="A68" s="11" t="s">
        <v>298</v>
      </c>
      <c r="B68" s="12" t="s">
        <v>234</v>
      </c>
      <c r="C68" s="13" t="s">
        <v>94</v>
      </c>
      <c r="D68" s="13" t="s">
        <v>94</v>
      </c>
      <c r="E68" s="98">
        <f>MAX(P68:W68)</f>
        <v>33</v>
      </c>
      <c r="F68" s="13" t="s">
        <v>94</v>
      </c>
      <c r="O68" s="13" t="str">
        <f>IF(ISBLANK(F68),"",VLOOKUP(F68,BSIMM8!A:D,2,FALSE))&amp;IF(ISBLANK(G68),"",CHAR(10)&amp;VLOOKUP(G68,BSIMM8!A:D,2,FALSE))&amp;IF(ISBLANK(H68),"",CHAR(10)&amp;VLOOKUP(H68,BSIMM8!A:D,2,FALSE))&amp;IF(ISBLANK(I68),"",CHAR(10)&amp;VLOOKUP(I68,BSIMM8!A:D,2,FALSE))&amp;IF(ISBLANK(J68),"",CHAR(10)&amp;VLOOKUP(J68,BSIMM8!A:D,2,FALSE))&amp;IF(ISBLANK(K68),"",CHAR(10)&amp;VLOOKUP(K68,BSIMM8!A:D,2,FALSE))&amp;IF(ISBLANK(L68),"",CHAR(10)&amp;VLOOKUP(L68,BSIMM8!A:D,2,FALSE))&amp;IF(ISBLANK(M68),"",CHAR(10)&amp;VLOOKUP(M68,BSIMM8!A:D,2,FALSE))</f>
        <v>Publish installation guides.</v>
      </c>
      <c r="P68" s="96">
        <f>IF(ISBLANK(F68),"",VLOOKUP(F68,BSIMM8!$A:$D,3,FALSE))</f>
        <v>33</v>
      </c>
      <c r="Q68" s="96" t="str">
        <f>IF(ISBLANK(G68),"",VLOOKUP(G68,BSIMM8!$A:$D,3,FALSE))</f>
        <v/>
      </c>
      <c r="R68" s="96" t="str">
        <f>IF(ISBLANK(H68),"",VLOOKUP(H68,BSIMM8!$A:$D,3,FALSE))</f>
        <v/>
      </c>
      <c r="S68" s="96" t="str">
        <f>IF(ISBLANK(I68),"",VLOOKUP(I68,BSIMM8!$A:$D,3,FALSE))</f>
        <v/>
      </c>
      <c r="T68" s="96" t="str">
        <f>IF(ISBLANK(J68),"",VLOOKUP(J68,BSIMM8!$A:$D,3,FALSE))</f>
        <v/>
      </c>
      <c r="U68" s="96" t="str">
        <f>IF(ISBLANK(K68),"",VLOOKUP(K68,BSIMM8!$A:$D,3,FALSE))</f>
        <v/>
      </c>
      <c r="V68" s="96" t="str">
        <f>IF(ISBLANK(L68),"",VLOOKUP(L68,BSIMM8!$A:$D,3,FALSE))</f>
        <v/>
      </c>
      <c r="W68" s="96" t="str">
        <f>IF(ISBLANK(M68),"",VLOOKUP(M68,BSIMM8!$A:$D,3,FALSE))</f>
        <v/>
      </c>
    </row>
    <row r="69" spans="1:23" x14ac:dyDescent="0.25">
      <c r="A69" s="11" t="s">
        <v>299</v>
      </c>
      <c r="B69" s="12" t="s">
        <v>235</v>
      </c>
      <c r="C69" s="13" t="s">
        <v>1</v>
      </c>
      <c r="D69" s="13" t="s">
        <v>1</v>
      </c>
      <c r="E69" s="98">
        <f>MAX(P69:W69)</f>
        <v>0</v>
      </c>
      <c r="O69" s="13" t="str">
        <f>IF(ISBLANK(F69),"",VLOOKUP(F69,BSIMM8!A:D,2,FALSE))&amp;IF(ISBLANK(G69),"",CHAR(10)&amp;VLOOKUP(G69,BSIMM8!A:D,2,FALSE))&amp;IF(ISBLANK(H69),"",CHAR(10)&amp;VLOOKUP(H69,BSIMM8!A:D,2,FALSE))&amp;IF(ISBLANK(I69),"",CHAR(10)&amp;VLOOKUP(I69,BSIMM8!A:D,2,FALSE))&amp;IF(ISBLANK(J69),"",CHAR(10)&amp;VLOOKUP(J69,BSIMM8!A:D,2,FALSE))&amp;IF(ISBLANK(K69),"",CHAR(10)&amp;VLOOKUP(K69,BSIMM8!A:D,2,FALSE))&amp;IF(ISBLANK(L69),"",CHAR(10)&amp;VLOOKUP(L69,BSIMM8!A:D,2,FALSE))&amp;IF(ISBLANK(M69),"",CHAR(10)&amp;VLOOKUP(M69,BSIMM8!A:D,2,FALSE))</f>
        <v/>
      </c>
      <c r="P69" s="96" t="str">
        <f>IF(ISBLANK(F69),"",VLOOKUP(F69,BSIMM8!$A:$D,3,FALSE))</f>
        <v/>
      </c>
      <c r="Q69" s="96" t="str">
        <f>IF(ISBLANK(G69),"",VLOOKUP(G69,BSIMM8!$A:$D,3,FALSE))</f>
        <v/>
      </c>
      <c r="R69" s="96" t="str">
        <f>IF(ISBLANK(H69),"",VLOOKUP(H69,BSIMM8!$A:$D,3,FALSE))</f>
        <v/>
      </c>
      <c r="S69" s="96" t="str">
        <f>IF(ISBLANK(I69),"",VLOOKUP(I69,BSIMM8!$A:$D,3,FALSE))</f>
        <v/>
      </c>
      <c r="T69" s="96" t="str">
        <f>IF(ISBLANK(J69),"",VLOOKUP(J69,BSIMM8!$A:$D,3,FALSE))</f>
        <v/>
      </c>
      <c r="U69" s="96" t="str">
        <f>IF(ISBLANK(K69),"",VLOOKUP(K69,BSIMM8!$A:$D,3,FALSE))</f>
        <v/>
      </c>
      <c r="V69" s="96" t="str">
        <f>IF(ISBLANK(L69),"",VLOOKUP(L69,BSIMM8!$A:$D,3,FALSE))</f>
        <v/>
      </c>
      <c r="W69" s="96" t="str">
        <f>IF(ISBLANK(M69),"",VLOOKUP(M69,BSIMM8!$A:$D,3,FALSE))</f>
        <v/>
      </c>
    </row>
    <row r="70" spans="1:23" x14ac:dyDescent="0.25">
      <c r="A70" s="11" t="s">
        <v>300</v>
      </c>
      <c r="B70" s="12" t="s">
        <v>237</v>
      </c>
      <c r="C70" s="13" t="s">
        <v>1</v>
      </c>
      <c r="D70" s="13" t="s">
        <v>1</v>
      </c>
      <c r="E70" s="98">
        <f>MAX(P70:W70)</f>
        <v>0</v>
      </c>
      <c r="O70" s="13" t="str">
        <f>IF(ISBLANK(F70),"",VLOOKUP(F70,BSIMM8!A:D,2,FALSE))&amp;IF(ISBLANK(G70),"",CHAR(10)&amp;VLOOKUP(G70,BSIMM8!A:D,2,FALSE))&amp;IF(ISBLANK(H70),"",CHAR(10)&amp;VLOOKUP(H70,BSIMM8!A:D,2,FALSE))&amp;IF(ISBLANK(I70),"",CHAR(10)&amp;VLOOKUP(I70,BSIMM8!A:D,2,FALSE))&amp;IF(ISBLANK(J70),"",CHAR(10)&amp;VLOOKUP(J70,BSIMM8!A:D,2,FALSE))&amp;IF(ISBLANK(K70),"",CHAR(10)&amp;VLOOKUP(K70,BSIMM8!A:D,2,FALSE))&amp;IF(ISBLANK(L70),"",CHAR(10)&amp;VLOOKUP(L70,BSIMM8!A:D,2,FALSE))&amp;IF(ISBLANK(M70),"",CHAR(10)&amp;VLOOKUP(M70,BSIMM8!A:D,2,FALSE))</f>
        <v/>
      </c>
      <c r="P70" s="96" t="str">
        <f>IF(ISBLANK(F70),"",VLOOKUP(F70,BSIMM8!$A:$D,3,FALSE))</f>
        <v/>
      </c>
      <c r="Q70" s="96" t="str">
        <f>IF(ISBLANK(G70),"",VLOOKUP(G70,BSIMM8!$A:$D,3,FALSE))</f>
        <v/>
      </c>
      <c r="R70" s="96" t="str">
        <f>IF(ISBLANK(H70),"",VLOOKUP(H70,BSIMM8!$A:$D,3,FALSE))</f>
        <v/>
      </c>
      <c r="S70" s="96" t="str">
        <f>IF(ISBLANK(I70),"",VLOOKUP(I70,BSIMM8!$A:$D,3,FALSE))</f>
        <v/>
      </c>
      <c r="T70" s="96" t="str">
        <f>IF(ISBLANK(J70),"",VLOOKUP(J70,BSIMM8!$A:$D,3,FALSE))</f>
        <v/>
      </c>
      <c r="U70" s="96" t="str">
        <f>IF(ISBLANK(K70),"",VLOOKUP(K70,BSIMM8!$A:$D,3,FALSE))</f>
        <v/>
      </c>
      <c r="V70" s="96" t="str">
        <f>IF(ISBLANK(L70),"",VLOOKUP(L70,BSIMM8!$A:$D,3,FALSE))</f>
        <v/>
      </c>
      <c r="W70" s="96" t="str">
        <f>IF(ISBLANK(M70),"",VLOOKUP(M70,BSIMM8!$A:$D,3,FALSE))</f>
        <v/>
      </c>
    </row>
    <row r="71" spans="1:23" x14ac:dyDescent="0.25">
      <c r="A71" s="11" t="s">
        <v>301</v>
      </c>
      <c r="B71" s="12" t="s">
        <v>238</v>
      </c>
      <c r="C71" s="13" t="s">
        <v>94</v>
      </c>
      <c r="D71" s="13" t="s">
        <v>94</v>
      </c>
      <c r="E71" s="98">
        <f>MAX(P71:W71)</f>
        <v>0</v>
      </c>
      <c r="O71" s="13" t="str">
        <f>IF(ISBLANK(F71),"",VLOOKUP(F71,BSIMM8!A:D,2,FALSE))&amp;IF(ISBLANK(G71),"",CHAR(10)&amp;VLOOKUP(G71,BSIMM8!A:D,2,FALSE))&amp;IF(ISBLANK(H71),"",CHAR(10)&amp;VLOOKUP(H71,BSIMM8!A:D,2,FALSE))&amp;IF(ISBLANK(I71),"",CHAR(10)&amp;VLOOKUP(I71,BSIMM8!A:D,2,FALSE))&amp;IF(ISBLANK(J71),"",CHAR(10)&amp;VLOOKUP(J71,BSIMM8!A:D,2,FALSE))&amp;IF(ISBLANK(K71),"",CHAR(10)&amp;VLOOKUP(K71,BSIMM8!A:D,2,FALSE))&amp;IF(ISBLANK(L71),"",CHAR(10)&amp;VLOOKUP(L71,BSIMM8!A:D,2,FALSE))&amp;IF(ISBLANK(M71),"",CHAR(10)&amp;VLOOKUP(M71,BSIMM8!A:D,2,FALSE))</f>
        <v/>
      </c>
      <c r="P71" s="96" t="str">
        <f>IF(ISBLANK(F71),"",VLOOKUP(F71,BSIMM8!$A:$D,3,FALSE))</f>
        <v/>
      </c>
      <c r="Q71" s="96" t="str">
        <f>IF(ISBLANK(G71),"",VLOOKUP(G71,BSIMM8!$A:$D,3,FALSE))</f>
        <v/>
      </c>
      <c r="R71" s="96" t="str">
        <f>IF(ISBLANK(H71),"",VLOOKUP(H71,BSIMM8!$A:$D,3,FALSE))</f>
        <v/>
      </c>
      <c r="S71" s="96" t="str">
        <f>IF(ISBLANK(I71),"",VLOOKUP(I71,BSIMM8!$A:$D,3,FALSE))</f>
        <v/>
      </c>
      <c r="T71" s="96" t="str">
        <f>IF(ISBLANK(J71),"",VLOOKUP(J71,BSIMM8!$A:$D,3,FALSE))</f>
        <v/>
      </c>
      <c r="U71" s="96" t="str">
        <f>IF(ISBLANK(K71),"",VLOOKUP(K71,BSIMM8!$A:$D,3,FALSE))</f>
        <v/>
      </c>
      <c r="V71" s="96" t="str">
        <f>IF(ISBLANK(L71),"",VLOOKUP(L71,BSIMM8!$A:$D,3,FALSE))</f>
        <v/>
      </c>
      <c r="W71" s="96" t="str">
        <f>IF(ISBLANK(M71),"",VLOOKUP(M71,BSIMM8!$A:$D,3,FALSE))</f>
        <v/>
      </c>
    </row>
    <row r="72" spans="1:23" x14ac:dyDescent="0.25">
      <c r="A72" s="11" t="s">
        <v>302</v>
      </c>
      <c r="B72" s="12" t="s">
        <v>240</v>
      </c>
      <c r="C72" s="13" t="s">
        <v>17</v>
      </c>
      <c r="D72" s="13" t="s">
        <v>17</v>
      </c>
      <c r="E72" s="98">
        <f>MAX(P72:W72)</f>
        <v>0</v>
      </c>
      <c r="O72" s="13" t="str">
        <f>IF(ISBLANK(F72),"",VLOOKUP(F72,BSIMM8!A:D,2,FALSE))&amp;IF(ISBLANK(G72),"",CHAR(10)&amp;VLOOKUP(G72,BSIMM8!A:D,2,FALSE))&amp;IF(ISBLANK(H72),"",CHAR(10)&amp;VLOOKUP(H72,BSIMM8!A:D,2,FALSE))&amp;IF(ISBLANK(I72),"",CHAR(10)&amp;VLOOKUP(I72,BSIMM8!A:D,2,FALSE))&amp;IF(ISBLANK(J72),"",CHAR(10)&amp;VLOOKUP(J72,BSIMM8!A:D,2,FALSE))&amp;IF(ISBLANK(K72),"",CHAR(10)&amp;VLOOKUP(K72,BSIMM8!A:D,2,FALSE))&amp;IF(ISBLANK(L72),"",CHAR(10)&amp;VLOOKUP(L72,BSIMM8!A:D,2,FALSE))&amp;IF(ISBLANK(M72),"",CHAR(10)&amp;VLOOKUP(M72,BSIMM8!A:D,2,FALSE))</f>
        <v/>
      </c>
      <c r="P72" s="96" t="str">
        <f>IF(ISBLANK(F72),"",VLOOKUP(F72,BSIMM8!$A:$D,3,FALSE))</f>
        <v/>
      </c>
      <c r="Q72" s="96" t="str">
        <f>IF(ISBLANK(G72),"",VLOOKUP(G72,BSIMM8!$A:$D,3,FALSE))</f>
        <v/>
      </c>
      <c r="R72" s="96" t="str">
        <f>IF(ISBLANK(H72),"",VLOOKUP(H72,BSIMM8!$A:$D,3,FALSE))</f>
        <v/>
      </c>
      <c r="S72" s="96" t="str">
        <f>IF(ISBLANK(I72),"",VLOOKUP(I72,BSIMM8!$A:$D,3,FALSE))</f>
        <v/>
      </c>
      <c r="T72" s="96" t="str">
        <f>IF(ISBLANK(J72),"",VLOOKUP(J72,BSIMM8!$A:$D,3,FALSE))</f>
        <v/>
      </c>
      <c r="U72" s="96" t="str">
        <f>IF(ISBLANK(K72),"",VLOOKUP(K72,BSIMM8!$A:$D,3,FALSE))</f>
        <v/>
      </c>
      <c r="V72" s="96" t="str">
        <f>IF(ISBLANK(L72),"",VLOOKUP(L72,BSIMM8!$A:$D,3,FALSE))</f>
        <v/>
      </c>
      <c r="W72" s="96" t="str">
        <f>IF(ISBLANK(M72),"",VLOOKUP(M72,BSIMM8!$A:$D,3,FALSE))</f>
        <v/>
      </c>
    </row>
    <row r="73" spans="1:23" x14ac:dyDescent="0.25">
      <c r="A73" s="11" t="s">
        <v>303</v>
      </c>
      <c r="B73" s="12" t="s">
        <v>241</v>
      </c>
      <c r="C73" s="13" t="s">
        <v>331</v>
      </c>
      <c r="D73" s="13" t="s">
        <v>331</v>
      </c>
      <c r="E73" s="98">
        <f>MAX(P73:W73)</f>
        <v>29</v>
      </c>
      <c r="F73" s="13" t="s">
        <v>93</v>
      </c>
      <c r="O73" s="13" t="str">
        <f>IF(ISBLANK(F73),"",VLOOKUP(F73,BSIMM8!A:D,2,FALSE))&amp;IF(ISBLANK(G73),"",CHAR(10)&amp;VLOOKUP(G73,BSIMM8!A:D,2,FALSE))&amp;IF(ISBLANK(H73),"",CHAR(10)&amp;VLOOKUP(H73,BSIMM8!A:D,2,FALSE))&amp;IF(ISBLANK(I73),"",CHAR(10)&amp;VLOOKUP(I73,BSIMM8!A:D,2,FALSE))&amp;IF(ISBLANK(J73),"",CHAR(10)&amp;VLOOKUP(J73,BSIMM8!A:D,2,FALSE))&amp;IF(ISBLANK(K73),"",CHAR(10)&amp;VLOOKUP(K73,BSIMM8!A:D,2,FALSE))&amp;IF(ISBLANK(L73),"",CHAR(10)&amp;VLOOKUP(L73,BSIMM8!A:D,2,FALSE))&amp;IF(ISBLANK(M73),"",CHAR(10)&amp;VLOOKUP(M73,BSIMM8!A:D,2,FALSE))</f>
        <v>Use code signing.</v>
      </c>
      <c r="P73" s="96">
        <f>IF(ISBLANK(F73),"",VLOOKUP(F73,BSIMM8!$A:$D,3,FALSE))</f>
        <v>29</v>
      </c>
      <c r="Q73" s="96" t="str">
        <f>IF(ISBLANK(G73),"",VLOOKUP(G73,BSIMM8!$A:$D,3,FALSE))</f>
        <v/>
      </c>
      <c r="R73" s="96" t="str">
        <f>IF(ISBLANK(H73),"",VLOOKUP(H73,BSIMM8!$A:$D,3,FALSE))</f>
        <v/>
      </c>
      <c r="S73" s="96" t="str">
        <f>IF(ISBLANK(I73),"",VLOOKUP(I73,BSIMM8!$A:$D,3,FALSE))</f>
        <v/>
      </c>
      <c r="T73" s="96" t="str">
        <f>IF(ISBLANK(J73),"",VLOOKUP(J73,BSIMM8!$A:$D,3,FALSE))</f>
        <v/>
      </c>
      <c r="U73" s="96" t="str">
        <f>IF(ISBLANK(K73),"",VLOOKUP(K73,BSIMM8!$A:$D,3,FALSE))</f>
        <v/>
      </c>
      <c r="V73" s="96" t="str">
        <f>IF(ISBLANK(L73),"",VLOOKUP(L73,BSIMM8!$A:$D,3,FALSE))</f>
        <v/>
      </c>
      <c r="W73" s="96" t="str">
        <f>IF(ISBLANK(M73),"",VLOOKUP(M73,BSIMM8!$A:$D,3,FALSE))</f>
        <v/>
      </c>
    </row>
  </sheetData>
  <mergeCells count="2">
    <mergeCell ref="F1:N1"/>
    <mergeCell ref="P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C1" sqref="C1"/>
    </sheetView>
  </sheetViews>
  <sheetFormatPr defaultRowHeight="15" x14ac:dyDescent="0.25"/>
  <cols>
    <col min="1" max="1" width="12.140625" bestFit="1" customWidth="1"/>
    <col min="2" max="2" width="67.28515625" bestFit="1" customWidth="1"/>
    <col min="3" max="3" width="11.42578125" style="6" bestFit="1" customWidth="1"/>
    <col min="4" max="4" width="22.85546875" bestFit="1" customWidth="1"/>
  </cols>
  <sheetData>
    <row r="1" spans="1:4" x14ac:dyDescent="0.25">
      <c r="A1" s="1" t="s">
        <v>587</v>
      </c>
      <c r="B1" s="8" t="s">
        <v>243</v>
      </c>
      <c r="C1" s="104" t="s">
        <v>625</v>
      </c>
      <c r="D1" s="1"/>
    </row>
    <row r="2" spans="1:4" x14ac:dyDescent="0.25">
      <c r="A2" t="s">
        <v>2</v>
      </c>
      <c r="B2" t="str">
        <f>VLOOKUP(A2,BSIMM8!A:D,2,FALSE)</f>
        <v>Create evangelism role and perform internal marketing.</v>
      </c>
      <c r="C2" s="6">
        <f>VLOOKUP(A2,BSIMM8!A:D,3,FALSE)</f>
        <v>56</v>
      </c>
    </row>
    <row r="3" spans="1:4" x14ac:dyDescent="0.25">
      <c r="A3" t="s">
        <v>5</v>
      </c>
      <c r="B3" t="str">
        <f>VLOOKUP(A3,BSIMM8!A:D,2,FALSE)</f>
        <v>Publish data about software security internally.</v>
      </c>
      <c r="C3" s="6">
        <f>VLOOKUP(A3,BSIMM8!A:D,3,FALSE)</f>
        <v>46</v>
      </c>
    </row>
    <row r="4" spans="1:4" x14ac:dyDescent="0.25">
      <c r="A4" t="s">
        <v>8</v>
      </c>
      <c r="B4" t="str">
        <f>VLOOKUP(A4,BSIMM8!A:D,2,FALSE)</f>
        <v>Identify metrics and use them to drive budgets.</v>
      </c>
      <c r="C4" s="6">
        <f>VLOOKUP(A4,BSIMM8!A:D,3,FALSE)</f>
        <v>21</v>
      </c>
    </row>
    <row r="5" spans="1:4" x14ac:dyDescent="0.25">
      <c r="A5" t="s">
        <v>11</v>
      </c>
      <c r="B5" t="str">
        <f>VLOOKUP(A5,BSIMM8!A:D,2,FALSE)</f>
        <v>Run an external marketing program.</v>
      </c>
      <c r="C5" s="6">
        <f>VLOOKUP(A5,BSIMM8!A:D,3,FALSE)</f>
        <v>9</v>
      </c>
    </row>
    <row r="6" spans="1:4" x14ac:dyDescent="0.25">
      <c r="A6" t="s">
        <v>19</v>
      </c>
      <c r="B6" t="str">
        <f>VLOOKUP(A6,BSIMM8!A:D,2,FALSE)</f>
        <v>Ensure executive awareness of compliance and privacy obligations.</v>
      </c>
      <c r="C6" s="6">
        <f>VLOOKUP(A6,BSIMM8!A:D,3,FALSE)</f>
        <v>41</v>
      </c>
    </row>
    <row r="7" spans="1:4" x14ac:dyDescent="0.25">
      <c r="A7" t="s">
        <v>20</v>
      </c>
      <c r="B7" t="str">
        <f>VLOOKUP(A7,BSIMM8!A:D,2,FALSE)</f>
        <v>Create a regulator compliance story.</v>
      </c>
      <c r="C7" s="6">
        <f>VLOOKUP(A7,BSIMM8!A:D,3,FALSE)</f>
        <v>22</v>
      </c>
    </row>
    <row r="8" spans="1:4" x14ac:dyDescent="0.25">
      <c r="A8" t="s">
        <v>22</v>
      </c>
      <c r="B8" t="str">
        <f>VLOOKUP(A8,BSIMM8!A:D,2,FALSE)</f>
        <v>Drive feedback from SSDL data back to policy.</v>
      </c>
      <c r="C8" s="6">
        <f>VLOOKUP(A8,BSIMM8!A:D,3,FALSE)</f>
        <v>5</v>
      </c>
    </row>
    <row r="9" spans="1:4" x14ac:dyDescent="0.25">
      <c r="A9" t="s">
        <v>25</v>
      </c>
      <c r="B9" t="str">
        <f>VLOOKUP(A9,BSIMM8!A:D,2,FALSE)</f>
        <v>Create and use material specific to company history.</v>
      </c>
      <c r="C9" s="6">
        <f>VLOOKUP(A9,BSIMM8!A:D,3,FALSE)</f>
        <v>22</v>
      </c>
    </row>
    <row r="10" spans="1:4" x14ac:dyDescent="0.25">
      <c r="A10" t="s">
        <v>27</v>
      </c>
      <c r="B10" t="str">
        <f>VLOOKUP(A10,BSIMM8!A:D,2,FALSE)</f>
        <v>Enhance satellite through training and events.</v>
      </c>
      <c r="C10" s="6">
        <f>VLOOKUP(A10,BSIMM8!A:D,3,FALSE)</f>
        <v>16</v>
      </c>
    </row>
    <row r="11" spans="1:4" x14ac:dyDescent="0.25">
      <c r="A11" t="s">
        <v>31</v>
      </c>
      <c r="B11" t="str">
        <f>VLOOKUP(A11,BSIMM8!A:D,2,FALSE)</f>
        <v>Provide training for vendors or outsourced workers.</v>
      </c>
      <c r="C11" s="6">
        <f>VLOOKUP(A11,BSIMM8!A:D,3,FALSE)</f>
        <v>6</v>
      </c>
    </row>
    <row r="12" spans="1:4" x14ac:dyDescent="0.25">
      <c r="A12" t="s">
        <v>32</v>
      </c>
      <c r="B12" t="str">
        <f>VLOOKUP(A12,BSIMM8!A:D,2,FALSE)</f>
        <v>Host external software security events.</v>
      </c>
      <c r="C12" s="6">
        <f>VLOOKUP(A12,BSIMM8!A:D,3,FALSE)</f>
        <v>5</v>
      </c>
    </row>
    <row r="13" spans="1:4" x14ac:dyDescent="0.25">
      <c r="A13" t="s">
        <v>34</v>
      </c>
      <c r="B13" t="str">
        <f>VLOOKUP(A13,BSIMM8!A:D,2,FALSE)</f>
        <v>Establish SSG office hours.</v>
      </c>
      <c r="C13" s="6">
        <f>VLOOKUP(A13,BSIMM8!A:D,3,FALSE)</f>
        <v>4</v>
      </c>
    </row>
    <row r="14" spans="1:4" x14ac:dyDescent="0.25">
      <c r="A14" t="s">
        <v>588</v>
      </c>
      <c r="B14" t="str">
        <f>VLOOKUP(A14,BSIMM8!A:D,2,FALSE)</f>
        <v>Identify a satellite through training.</v>
      </c>
      <c r="C14" s="6">
        <f>VLOOKUP(A14,BSIMM8!A:D,3,FALSE)</f>
        <v>5</v>
      </c>
    </row>
    <row r="15" spans="1:4" x14ac:dyDescent="0.25">
      <c r="A15" t="s">
        <v>37</v>
      </c>
      <c r="B15" t="str">
        <f>VLOOKUP(A15,BSIMM8!A:D,2,FALSE)</f>
        <v>Gather and use attack intelligence.</v>
      </c>
      <c r="C15" s="6">
        <f>VLOOKUP(A15,BSIMM8!A:D,3,FALSE)</f>
        <v>50</v>
      </c>
    </row>
    <row r="16" spans="1:4" x14ac:dyDescent="0.25">
      <c r="A16" t="s">
        <v>39</v>
      </c>
      <c r="B16" t="str">
        <f>VLOOKUP(A16,BSIMM8!A:D,2,FALSE)</f>
        <v>Create technology-specific attack patterns.</v>
      </c>
      <c r="C16" s="6">
        <f>VLOOKUP(A16,BSIMM8!A:D,3,FALSE)</f>
        <v>8</v>
      </c>
    </row>
    <row r="17" spans="1:3" x14ac:dyDescent="0.25">
      <c r="A17" t="s">
        <v>348</v>
      </c>
      <c r="B17" t="str">
        <f>VLOOKUP(A17,BSIMM8!A:D,2,FALSE)</f>
        <v>Build and maintain a top N possible attacks list.</v>
      </c>
      <c r="C17" s="6">
        <f>VLOOKUP(A17,BSIMM8!A:D,3,FALSE)</f>
        <v>14</v>
      </c>
    </row>
    <row r="18" spans="1:3" x14ac:dyDescent="0.25">
      <c r="A18" t="s">
        <v>349</v>
      </c>
      <c r="B18" t="str">
        <f>VLOOKUP(A18,BSIMM8!A:D,2,FALSE)</f>
        <v>Collect and publish attack stories.</v>
      </c>
      <c r="C18" s="6">
        <f>VLOOKUP(A18,BSIMM8!A:D,3,FALSE)</f>
        <v>14</v>
      </c>
    </row>
    <row r="19" spans="1:3" x14ac:dyDescent="0.25">
      <c r="A19" t="s">
        <v>10</v>
      </c>
      <c r="B19" t="str">
        <f>VLOOKUP(A19,BSIMM8!A:D,2,FALSE)</f>
        <v>Use an internal tracking application with portfolio view.</v>
      </c>
      <c r="C19" s="6">
        <f>VLOOKUP(A19,BSIMM8!A:D,3,FALSE)</f>
        <v>15</v>
      </c>
    </row>
    <row r="20" spans="1:3" x14ac:dyDescent="0.25">
      <c r="A20" t="s">
        <v>40</v>
      </c>
      <c r="B20" t="str">
        <f>VLOOKUP(A20,BSIMM8!A:D,2,FALSE)</f>
        <v>Create and use automation to mimic attackers.</v>
      </c>
      <c r="C20" s="6">
        <f>VLOOKUP(A20,BSIMM8!A:D,3,FALSE)</f>
        <v>1</v>
      </c>
    </row>
    <row r="21" spans="1:3" x14ac:dyDescent="0.25">
      <c r="A21" t="s">
        <v>42</v>
      </c>
      <c r="B21" t="str">
        <f>VLOOKUP(A21,BSIMM8!A:D,2,FALSE)</f>
        <v>Engage SSG with architecture.</v>
      </c>
      <c r="C21" s="6">
        <f>VLOOKUP(A21,BSIMM8!A:D,3,FALSE)</f>
        <v>70</v>
      </c>
    </row>
    <row r="22" spans="1:3" x14ac:dyDescent="0.25">
      <c r="A22" t="s">
        <v>44</v>
      </c>
      <c r="B22" t="str">
        <f>VLOOKUP(A22,BSIMM8!A:D,2,FALSE)</f>
        <v>Create SSG capability to solve difficult design problems.</v>
      </c>
      <c r="C22" s="6">
        <f>VLOOKUP(A22,BSIMM8!A:D,3,FALSE)</f>
        <v>41</v>
      </c>
    </row>
    <row r="23" spans="1:3" x14ac:dyDescent="0.25">
      <c r="A23" t="s">
        <v>51</v>
      </c>
      <c r="B23" t="str">
        <f>VLOOKUP(A23,BSIMM8!A:D,2,FALSE)</f>
        <v>Create a standards review board.</v>
      </c>
      <c r="C23" s="6">
        <f>VLOOKUP(A23,BSIMM8!A:D,3,FALSE)</f>
        <v>33</v>
      </c>
    </row>
    <row r="24" spans="1:3" x14ac:dyDescent="0.25">
      <c r="A24" t="s">
        <v>63</v>
      </c>
      <c r="B24" t="str">
        <f>VLOOKUP(A24,BSIMM8!A:D,2,FALSE)</f>
        <v>Standardize architectural descriptions (including data flow).</v>
      </c>
      <c r="C24" s="6">
        <f>VLOOKUP(A24,BSIMM8!A:D,3,FALSE)</f>
        <v>12</v>
      </c>
    </row>
    <row r="25" spans="1:3" x14ac:dyDescent="0.25">
      <c r="A25" t="s">
        <v>65</v>
      </c>
      <c r="B25" t="str">
        <f>VLOOKUP(A25,BSIMM8!A:D,2,FALSE)</f>
        <v>Drive analysis results into standard architecture patterns.</v>
      </c>
      <c r="C25" s="6">
        <f>VLOOKUP(A25,BSIMM8!A:D,3,FALSE)</f>
        <v>0</v>
      </c>
    </row>
    <row r="26" spans="1:3" x14ac:dyDescent="0.25">
      <c r="A26" t="s">
        <v>610</v>
      </c>
      <c r="B26" t="str">
        <f>VLOOKUP(A26,BSIMM8!A:D,2,FALSE)</f>
        <v>Make the SSG available as an AA resource or mentor.</v>
      </c>
      <c r="C26" s="6">
        <f>VLOOKUP(A26,BSIMM8!A:D,3,FALSE)</f>
        <v>2</v>
      </c>
    </row>
    <row r="27" spans="1:3" x14ac:dyDescent="0.25">
      <c r="A27" t="s">
        <v>70</v>
      </c>
      <c r="B27" t="str">
        <f>VLOOKUP(A27,BSIMM8!A:D,2,FALSE)</f>
        <v>Use centralized reporting to close the knowledge loop and drive training.</v>
      </c>
      <c r="C27" s="6">
        <f>VLOOKUP(A27,BSIMM8!A:D,3,FALSE)</f>
        <v>37</v>
      </c>
    </row>
    <row r="28" spans="1:3" x14ac:dyDescent="0.25">
      <c r="A28" t="s">
        <v>71</v>
      </c>
      <c r="B28" t="str">
        <f>VLOOKUP(A28,BSIMM8!A:D,2,FALSE)</f>
        <v>Assign tool mentors.</v>
      </c>
      <c r="C28" s="6">
        <f>VLOOKUP(A28,BSIMM8!A:D,3,FALSE)</f>
        <v>26</v>
      </c>
    </row>
    <row r="29" spans="1:3" x14ac:dyDescent="0.25">
      <c r="A29" t="s">
        <v>351</v>
      </c>
      <c r="B29" t="str">
        <f>VLOOKUP(A29,BSIMM8!A:D,2,FALSE)</f>
        <v>Use a top N bugs list (real data preferred).</v>
      </c>
      <c r="C29" s="6">
        <f>VLOOKUP(A29,BSIMM8!A:D,3,FALSE)</f>
        <v>23</v>
      </c>
    </row>
    <row r="30" spans="1:3" x14ac:dyDescent="0.25">
      <c r="A30" t="s">
        <v>73</v>
      </c>
      <c r="B30" t="str">
        <f>VLOOKUP(A30,BSIMM8!A:D,2,FALSE)</f>
        <v>Build a factory.</v>
      </c>
      <c r="C30" s="6">
        <f>VLOOKUP(A30,BSIMM8!A:D,3,FALSE)</f>
        <v>3</v>
      </c>
    </row>
    <row r="31" spans="1:3" x14ac:dyDescent="0.25">
      <c r="A31" t="s">
        <v>74</v>
      </c>
      <c r="B31" t="str">
        <f>VLOOKUP(A31,BSIMM8!A:D,2,FALSE)</f>
        <v>Build a capability for eradicating specific bugs from the entire codebase.</v>
      </c>
      <c r="C31" s="6">
        <f>VLOOKUP(A31,BSIMM8!A:D,3,FALSE)</f>
        <v>2</v>
      </c>
    </row>
    <row r="32" spans="1:3" x14ac:dyDescent="0.25">
      <c r="A32" t="s">
        <v>76</v>
      </c>
      <c r="B32" t="str">
        <f>VLOOKUP(A32,BSIMM8!A:D,2,FALSE)</f>
        <v>Ensure QA supports edge/boundary value condition testing.</v>
      </c>
      <c r="C32" s="6">
        <f>VLOOKUP(A32,BSIMM8!A:D,3,FALSE)</f>
        <v>87</v>
      </c>
    </row>
    <row r="33" spans="1:3" x14ac:dyDescent="0.25">
      <c r="A33" t="s">
        <v>82</v>
      </c>
      <c r="B33" t="str">
        <f>VLOOKUP(A33,BSIMM8!A:D,2,FALSE)</f>
        <v>Drive tests with risk analysis results.</v>
      </c>
      <c r="C33" s="6">
        <f>VLOOKUP(A33,BSIMM8!A:D,3,FALSE)</f>
        <v>4</v>
      </c>
    </row>
    <row r="34" spans="1:3" x14ac:dyDescent="0.25">
      <c r="A34" t="s">
        <v>83</v>
      </c>
      <c r="B34" t="str">
        <f>VLOOKUP(A34,BSIMM8!A:D,2,FALSE)</f>
        <v>Leverage coverage analysis.</v>
      </c>
      <c r="C34" s="6">
        <f>VLOOKUP(A34,BSIMM8!A:D,3,FALSE)</f>
        <v>3</v>
      </c>
    </row>
    <row r="35" spans="1:3" x14ac:dyDescent="0.25">
      <c r="A35" t="s">
        <v>84</v>
      </c>
      <c r="B35" t="str">
        <f>VLOOKUP(A35,BSIMM8!A:D,2,FALSE)</f>
        <v>Begin to build and apply adversarial security tests (abuse cases).</v>
      </c>
      <c r="C35" s="6">
        <f>VLOOKUP(A35,BSIMM8!A:D,3,FALSE)</f>
        <v>4</v>
      </c>
    </row>
    <row r="36" spans="1:3" x14ac:dyDescent="0.25">
      <c r="A36" t="s">
        <v>86</v>
      </c>
      <c r="B36" t="str">
        <f>VLOOKUP(A36,BSIMM8!A:D,2,FALSE)</f>
        <v>Feed results to the defect management and mitigation system.</v>
      </c>
      <c r="C36" s="6">
        <f>VLOOKUP(A36,BSIMM8!A:D,3,FALSE)</f>
        <v>71</v>
      </c>
    </row>
    <row r="37" spans="1:3" x14ac:dyDescent="0.25">
      <c r="A37" t="s">
        <v>88</v>
      </c>
      <c r="B37" t="str">
        <f>VLOOKUP(A37,BSIMM8!A:D,2,FALSE)</f>
        <v>Provide penetration testers with all available information.</v>
      </c>
      <c r="C37" s="6">
        <f>VLOOKUP(A37,BSIMM8!A:D,3,FALSE)</f>
        <v>23</v>
      </c>
    </row>
    <row r="38" spans="1:3" x14ac:dyDescent="0.25">
      <c r="A38" t="s">
        <v>90</v>
      </c>
      <c r="B38" t="str">
        <f>VLOOKUP(A38,BSIMM8!A:D,2,FALSE)</f>
        <v>Use external penetration testers to perform deep-dive analysis.</v>
      </c>
      <c r="C38" s="6">
        <f>VLOOKUP(A38,BSIMM8!A:D,3,FALSE)</f>
        <v>8</v>
      </c>
    </row>
    <row r="39" spans="1:3" x14ac:dyDescent="0.25">
      <c r="A39" t="s">
        <v>95</v>
      </c>
      <c r="B39" t="str">
        <f>VLOOKUP(A39,BSIMM8!A:D,2,FALSE)</f>
        <v>Use code protection.</v>
      </c>
      <c r="C39" s="6">
        <f>VLOOKUP(A39,BSIMM8!A:D,3,FALSE)</f>
        <v>15</v>
      </c>
    </row>
    <row r="40" spans="1:3" x14ac:dyDescent="0.25">
      <c r="A40" t="s">
        <v>96</v>
      </c>
      <c r="B40" t="str">
        <f>VLOOKUP(A40,BSIMM8!A:D,2,FALSE)</f>
        <v>Use application behavior monitoring and diagnostics.</v>
      </c>
      <c r="C40" s="6">
        <f>VLOOKUP(A40,BSIMM8!A:D,3,FALSE)</f>
        <v>4</v>
      </c>
    </row>
    <row r="41" spans="1:3" x14ac:dyDescent="0.25">
      <c r="A41" t="s">
        <v>347</v>
      </c>
      <c r="B41" t="str">
        <f>VLOOKUP(A41,BSIMM8!A:D,2,FALSE)</f>
        <v>Use application containers.</v>
      </c>
      <c r="C41" s="6">
        <f>VLOOKUP(A41,BSIMM8!A:D,3,FALSE)</f>
        <v>4</v>
      </c>
    </row>
    <row r="42" spans="1:3" x14ac:dyDescent="0.25">
      <c r="A42" t="s">
        <v>98</v>
      </c>
      <c r="B42" t="str">
        <f>VLOOKUP(A42,BSIMM8!A:D,2,FALSE)</f>
        <v>Have emergency codebase response.</v>
      </c>
      <c r="C42" s="6">
        <f>VLOOKUP(A42,BSIMM8!A:D,3,FALSE)</f>
        <v>78</v>
      </c>
    </row>
    <row r="43" spans="1:3" x14ac:dyDescent="0.25">
      <c r="A43" t="s">
        <v>99</v>
      </c>
      <c r="B43" t="str">
        <f>VLOOKUP(A43,BSIMM8!A:D,2,FALSE)</f>
        <v>Track software bugs found in operations through the fix process.</v>
      </c>
      <c r="C43" s="6">
        <f>VLOOKUP(A43,BSIMM8!A:D,3,FALSE)</f>
        <v>83</v>
      </c>
    </row>
    <row r="44" spans="1:3" x14ac:dyDescent="0.25">
      <c r="A44" t="s">
        <v>101</v>
      </c>
      <c r="B44" t="str">
        <f>VLOOKUP(A44,BSIMM8!A:D,2,FALSE)</f>
        <v>Fix all occurrences of software bugs found in operations.</v>
      </c>
      <c r="C44" s="6">
        <f>VLOOKUP(A44,BSIMM8!A:D,3,FALSE)</f>
        <v>4</v>
      </c>
    </row>
    <row r="45" spans="1:3" x14ac:dyDescent="0.25">
      <c r="A45" t="s">
        <v>103</v>
      </c>
      <c r="B45" t="str">
        <f>VLOOKUP(A45,BSIMM8!A:D,2,FALSE)</f>
        <v>Simulate software crises.</v>
      </c>
      <c r="C45" s="6">
        <f>VLOOKUP(A45,BSIMM8!A:D,3,FALSE)</f>
        <v>7</v>
      </c>
    </row>
    <row r="46" spans="1:3" x14ac:dyDescent="0.25">
      <c r="A46" t="s">
        <v>104</v>
      </c>
      <c r="B46" t="str">
        <f>VLOOKUP(A46,BSIMM8!A:D,2,FALSE)</f>
        <v>Operate a bug bounty program.</v>
      </c>
      <c r="C46" s="6">
        <f>VLOOKUP(A46,BSIMM8!A:D,3,FALSE)</f>
        <v>12</v>
      </c>
    </row>
  </sheetData>
  <pageMargins left="0.7" right="0.7" top="0.75" bottom="0.75" header="0.3" footer="0.3"/>
  <pageSetup paperSize="2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topLeftCell="A169" workbookViewId="0">
      <selection activeCell="B186" sqref="B186"/>
    </sheetView>
  </sheetViews>
  <sheetFormatPr defaultColWidth="7.7109375" defaultRowHeight="15" x14ac:dyDescent="0.25"/>
  <cols>
    <col min="1" max="1" width="10.140625" style="48" customWidth="1"/>
    <col min="2" max="2" width="65.85546875" style="18" customWidth="1"/>
    <col min="3" max="3" width="18.85546875" style="48" customWidth="1"/>
    <col min="4" max="4" width="17.85546875" style="48" customWidth="1"/>
    <col min="5" max="16384" width="7.7109375" style="18"/>
  </cols>
  <sheetData>
    <row r="1" spans="1:4" ht="27" x14ac:dyDescent="0.25">
      <c r="A1" s="14" t="s">
        <v>358</v>
      </c>
      <c r="B1" s="15"/>
      <c r="C1" s="16"/>
      <c r="D1" s="17"/>
    </row>
    <row r="2" spans="1:4" ht="16.5" x14ac:dyDescent="0.25">
      <c r="A2" s="19" t="s">
        <v>359</v>
      </c>
      <c r="B2" s="20"/>
      <c r="C2" s="20"/>
      <c r="D2" s="21"/>
    </row>
    <row r="3" spans="1:4" x14ac:dyDescent="0.25">
      <c r="A3" s="22" t="s">
        <v>360</v>
      </c>
      <c r="B3" s="23"/>
      <c r="C3" s="23"/>
      <c r="D3" s="24"/>
    </row>
    <row r="4" spans="1:4" x14ac:dyDescent="0.25">
      <c r="A4" s="25" t="s">
        <v>361</v>
      </c>
      <c r="B4" s="26" t="s">
        <v>362</v>
      </c>
      <c r="C4" s="27" t="s">
        <v>363</v>
      </c>
      <c r="D4" s="28" t="s">
        <v>364</v>
      </c>
    </row>
    <row r="5" spans="1:4" x14ac:dyDescent="0.25">
      <c r="A5" s="94" t="s">
        <v>1</v>
      </c>
      <c r="B5" s="30" t="s">
        <v>365</v>
      </c>
      <c r="C5" s="31">
        <v>55</v>
      </c>
      <c r="D5" s="32">
        <v>0.5</v>
      </c>
    </row>
    <row r="6" spans="1:4" x14ac:dyDescent="0.25">
      <c r="A6" s="29" t="s">
        <v>366</v>
      </c>
      <c r="B6" s="30" t="s">
        <v>367</v>
      </c>
      <c r="C6" s="31">
        <v>56</v>
      </c>
      <c r="D6" s="32">
        <v>0.51</v>
      </c>
    </row>
    <row r="7" spans="1:4" x14ac:dyDescent="0.25">
      <c r="A7" s="29" t="s">
        <v>368</v>
      </c>
      <c r="B7" s="30" t="s">
        <v>369</v>
      </c>
      <c r="C7" s="31">
        <v>52</v>
      </c>
      <c r="D7" s="32">
        <v>0.48</v>
      </c>
    </row>
    <row r="8" spans="1:4" x14ac:dyDescent="0.25">
      <c r="A8" s="29" t="s">
        <v>370</v>
      </c>
      <c r="B8" s="30" t="s">
        <v>371</v>
      </c>
      <c r="C8" s="31">
        <v>92</v>
      </c>
      <c r="D8" s="32">
        <v>0.84</v>
      </c>
    </row>
    <row r="9" spans="1:4" x14ac:dyDescent="0.25">
      <c r="A9" s="33" t="s">
        <v>372</v>
      </c>
      <c r="B9" s="34"/>
      <c r="C9" s="34"/>
      <c r="D9" s="35"/>
    </row>
    <row r="10" spans="1:4" x14ac:dyDescent="0.25">
      <c r="A10" s="29" t="s">
        <v>373</v>
      </c>
      <c r="B10" s="30" t="s">
        <v>374</v>
      </c>
      <c r="C10" s="31">
        <v>46</v>
      </c>
      <c r="D10" s="32">
        <v>0.42</v>
      </c>
    </row>
    <row r="11" spans="1:4" x14ac:dyDescent="0.25">
      <c r="A11" s="29" t="s">
        <v>375</v>
      </c>
      <c r="B11" s="30" t="s">
        <v>376</v>
      </c>
      <c r="C11" s="31">
        <v>36</v>
      </c>
      <c r="D11" s="32">
        <v>0.33</v>
      </c>
    </row>
    <row r="12" spans="1:4" x14ac:dyDescent="0.25">
      <c r="A12" s="29" t="s">
        <v>377</v>
      </c>
      <c r="B12" s="30" t="s">
        <v>378</v>
      </c>
      <c r="C12" s="31">
        <v>40</v>
      </c>
      <c r="D12" s="32">
        <v>0.37</v>
      </c>
    </row>
    <row r="13" spans="1:4" x14ac:dyDescent="0.25">
      <c r="A13" s="29" t="s">
        <v>379</v>
      </c>
      <c r="B13" s="30" t="s">
        <v>380</v>
      </c>
      <c r="C13" s="31">
        <v>21</v>
      </c>
      <c r="D13" s="32">
        <v>0.19</v>
      </c>
    </row>
    <row r="14" spans="1:4" x14ac:dyDescent="0.25">
      <c r="A14" s="29" t="s">
        <v>381</v>
      </c>
      <c r="B14" s="30" t="s">
        <v>382</v>
      </c>
      <c r="C14" s="31">
        <v>33</v>
      </c>
      <c r="D14" s="32">
        <v>0.3</v>
      </c>
    </row>
    <row r="15" spans="1:4" x14ac:dyDescent="0.25">
      <c r="A15" s="33" t="s">
        <v>383</v>
      </c>
      <c r="B15" s="34"/>
      <c r="C15" s="34"/>
      <c r="D15" s="35"/>
    </row>
    <row r="16" spans="1:4" x14ac:dyDescent="0.25">
      <c r="A16" s="29" t="s">
        <v>384</v>
      </c>
      <c r="B16" s="30" t="s">
        <v>385</v>
      </c>
      <c r="C16" s="31">
        <v>15</v>
      </c>
      <c r="D16" s="32">
        <v>0.14000000000000001</v>
      </c>
    </row>
    <row r="17" spans="1:4" x14ac:dyDescent="0.25">
      <c r="A17" s="29" t="s">
        <v>386</v>
      </c>
      <c r="B17" s="30" t="s">
        <v>387</v>
      </c>
      <c r="C17" s="31">
        <v>9</v>
      </c>
      <c r="D17" s="32">
        <v>0.08</v>
      </c>
    </row>
    <row r="18" spans="1:4" x14ac:dyDescent="0.25">
      <c r="A18" s="36"/>
      <c r="B18" s="37"/>
      <c r="C18" s="38"/>
      <c r="D18" s="39"/>
    </row>
    <row r="19" spans="1:4" ht="16.5" x14ac:dyDescent="0.25">
      <c r="A19" s="19" t="s">
        <v>388</v>
      </c>
      <c r="B19" s="20"/>
      <c r="C19" s="20"/>
      <c r="D19" s="21"/>
    </row>
    <row r="20" spans="1:4" x14ac:dyDescent="0.25">
      <c r="A20" s="22" t="s">
        <v>360</v>
      </c>
      <c r="B20" s="23"/>
      <c r="C20" s="23"/>
      <c r="D20" s="24"/>
    </row>
    <row r="21" spans="1:4" x14ac:dyDescent="0.25">
      <c r="A21" s="25" t="s">
        <v>361</v>
      </c>
      <c r="B21" s="26" t="s">
        <v>362</v>
      </c>
      <c r="C21" s="27" t="s">
        <v>363</v>
      </c>
      <c r="D21" s="28" t="s">
        <v>364</v>
      </c>
    </row>
    <row r="22" spans="1:4" x14ac:dyDescent="0.25">
      <c r="A22" s="29" t="s">
        <v>389</v>
      </c>
      <c r="B22" s="30" t="s">
        <v>390</v>
      </c>
      <c r="C22" s="31">
        <v>66</v>
      </c>
      <c r="D22" s="32">
        <v>0.61</v>
      </c>
    </row>
    <row r="23" spans="1:4" x14ac:dyDescent="0.25">
      <c r="A23" s="29" t="s">
        <v>391</v>
      </c>
      <c r="B23" s="30" t="s">
        <v>392</v>
      </c>
      <c r="C23" s="31">
        <v>89</v>
      </c>
      <c r="D23" s="32">
        <v>0.82</v>
      </c>
    </row>
    <row r="24" spans="1:4" x14ac:dyDescent="0.25">
      <c r="A24" s="29" t="s">
        <v>393</v>
      </c>
      <c r="B24" s="30" t="s">
        <v>394</v>
      </c>
      <c r="C24" s="31">
        <v>56</v>
      </c>
      <c r="D24" s="32">
        <v>0.51</v>
      </c>
    </row>
    <row r="25" spans="1:4" x14ac:dyDescent="0.25">
      <c r="A25" s="33" t="s">
        <v>372</v>
      </c>
      <c r="B25" s="34"/>
      <c r="C25" s="34"/>
      <c r="D25" s="35"/>
    </row>
    <row r="26" spans="1:4" x14ac:dyDescent="0.25">
      <c r="A26" s="29" t="s">
        <v>395</v>
      </c>
      <c r="B26" s="30" t="s">
        <v>396</v>
      </c>
      <c r="C26" s="40">
        <v>27</v>
      </c>
      <c r="D26" s="32">
        <v>0.25</v>
      </c>
    </row>
    <row r="27" spans="1:4" x14ac:dyDescent="0.25">
      <c r="A27" s="29" t="s">
        <v>397</v>
      </c>
      <c r="B27" s="30" t="s">
        <v>398</v>
      </c>
      <c r="C27" s="40">
        <v>37</v>
      </c>
      <c r="D27" s="32">
        <v>0.34</v>
      </c>
    </row>
    <row r="28" spans="1:4" x14ac:dyDescent="0.25">
      <c r="A28" s="29" t="s">
        <v>399</v>
      </c>
      <c r="B28" s="30" t="s">
        <v>400</v>
      </c>
      <c r="C28" s="40">
        <v>35</v>
      </c>
      <c r="D28" s="32">
        <v>0.32</v>
      </c>
    </row>
    <row r="29" spans="1:4" x14ac:dyDescent="0.25">
      <c r="A29" s="29" t="s">
        <v>401</v>
      </c>
      <c r="B29" s="30" t="s">
        <v>402</v>
      </c>
      <c r="C29" s="40">
        <v>40</v>
      </c>
      <c r="D29" s="32">
        <v>0.37</v>
      </c>
    </row>
    <row r="30" spans="1:4" x14ac:dyDescent="0.25">
      <c r="A30" s="29" t="s">
        <v>403</v>
      </c>
      <c r="B30" s="30" t="s">
        <v>404</v>
      </c>
      <c r="C30" s="40">
        <v>41</v>
      </c>
      <c r="D30" s="32">
        <v>0.38</v>
      </c>
    </row>
    <row r="31" spans="1:4" x14ac:dyDescent="0.25">
      <c r="A31" s="33" t="s">
        <v>383</v>
      </c>
      <c r="B31" s="34"/>
      <c r="C31" s="34"/>
      <c r="D31" s="35"/>
    </row>
    <row r="32" spans="1:4" x14ac:dyDescent="0.25">
      <c r="A32" s="29" t="s">
        <v>405</v>
      </c>
      <c r="B32" s="30" t="s">
        <v>406</v>
      </c>
      <c r="C32" s="40">
        <v>22</v>
      </c>
      <c r="D32" s="32">
        <v>0.2</v>
      </c>
    </row>
    <row r="33" spans="1:4" x14ac:dyDescent="0.25">
      <c r="A33" s="29" t="s">
        <v>407</v>
      </c>
      <c r="B33" s="30" t="s">
        <v>408</v>
      </c>
      <c r="C33" s="40">
        <v>14</v>
      </c>
      <c r="D33" s="32">
        <v>0.13</v>
      </c>
    </row>
    <row r="34" spans="1:4" x14ac:dyDescent="0.25">
      <c r="A34" s="29" t="s">
        <v>409</v>
      </c>
      <c r="B34" s="30" t="s">
        <v>410</v>
      </c>
      <c r="C34" s="40">
        <v>5</v>
      </c>
      <c r="D34" s="32">
        <v>0.05</v>
      </c>
    </row>
    <row r="35" spans="1:4" x14ac:dyDescent="0.25">
      <c r="A35" s="36"/>
      <c r="B35" s="37"/>
      <c r="C35" s="38"/>
      <c r="D35" s="39"/>
    </row>
    <row r="36" spans="1:4" ht="16.5" x14ac:dyDescent="0.25">
      <c r="A36" s="19" t="s">
        <v>411</v>
      </c>
      <c r="B36" s="20"/>
      <c r="C36" s="20"/>
      <c r="D36" s="21"/>
    </row>
    <row r="37" spans="1:4" x14ac:dyDescent="0.25">
      <c r="A37" s="41" t="s">
        <v>412</v>
      </c>
      <c r="B37" s="42"/>
      <c r="C37" s="42"/>
      <c r="D37" s="43"/>
    </row>
    <row r="38" spans="1:4" x14ac:dyDescent="0.25">
      <c r="A38" s="44" t="s">
        <v>361</v>
      </c>
      <c r="B38" s="45" t="s">
        <v>362</v>
      </c>
      <c r="C38" s="27" t="s">
        <v>363</v>
      </c>
      <c r="D38" s="46" t="s">
        <v>364</v>
      </c>
    </row>
    <row r="39" spans="1:4" x14ac:dyDescent="0.25">
      <c r="A39" s="29" t="s">
        <v>413</v>
      </c>
      <c r="B39" s="30" t="s">
        <v>414</v>
      </c>
      <c r="C39" s="40">
        <v>73</v>
      </c>
      <c r="D39" s="32">
        <v>0.67</v>
      </c>
    </row>
    <row r="40" spans="1:4" ht="24" x14ac:dyDescent="0.25">
      <c r="A40" s="29" t="s">
        <v>415</v>
      </c>
      <c r="B40" s="30" t="s">
        <v>416</v>
      </c>
      <c r="C40" s="40">
        <v>31</v>
      </c>
      <c r="D40" s="32">
        <v>0.28000000000000003</v>
      </c>
    </row>
    <row r="41" spans="1:4" x14ac:dyDescent="0.25">
      <c r="A41" s="29" t="s">
        <v>417</v>
      </c>
      <c r="B41" s="30" t="s">
        <v>418</v>
      </c>
      <c r="C41" s="40">
        <v>22</v>
      </c>
      <c r="D41" s="32">
        <v>0.2</v>
      </c>
    </row>
    <row r="42" spans="1:4" x14ac:dyDescent="0.25">
      <c r="A42" s="29" t="s">
        <v>419</v>
      </c>
      <c r="B42" s="30" t="s">
        <v>420</v>
      </c>
      <c r="C42" s="40">
        <v>44</v>
      </c>
      <c r="D42" s="32">
        <v>0.4</v>
      </c>
    </row>
    <row r="43" spans="1:4" x14ac:dyDescent="0.25">
      <c r="A43" s="33" t="s">
        <v>372</v>
      </c>
      <c r="B43" s="34"/>
      <c r="C43" s="34"/>
      <c r="D43" s="35"/>
    </row>
    <row r="44" spans="1:4" x14ac:dyDescent="0.25">
      <c r="A44" s="29" t="s">
        <v>421</v>
      </c>
      <c r="B44" s="30" t="s">
        <v>422</v>
      </c>
      <c r="C44" s="40">
        <v>16</v>
      </c>
      <c r="D44" s="32">
        <v>0.15</v>
      </c>
    </row>
    <row r="45" spans="1:4" x14ac:dyDescent="0.25">
      <c r="A45" s="29" t="s">
        <v>423</v>
      </c>
      <c r="B45" s="30" t="s">
        <v>424</v>
      </c>
      <c r="C45" s="40">
        <v>18</v>
      </c>
      <c r="D45" s="32">
        <v>0.17</v>
      </c>
    </row>
    <row r="46" spans="1:4" x14ac:dyDescent="0.25">
      <c r="A46" s="33" t="s">
        <v>383</v>
      </c>
      <c r="B46" s="34"/>
      <c r="C46" s="34"/>
      <c r="D46" s="35"/>
    </row>
    <row r="47" spans="1:4" x14ac:dyDescent="0.25">
      <c r="A47" s="29" t="s">
        <v>425</v>
      </c>
      <c r="B47" s="30" t="s">
        <v>426</v>
      </c>
      <c r="C47" s="40">
        <v>3</v>
      </c>
      <c r="D47" s="32">
        <v>0.03</v>
      </c>
    </row>
    <row r="48" spans="1:4" x14ac:dyDescent="0.25">
      <c r="A48" s="29" t="s">
        <v>427</v>
      </c>
      <c r="B48" s="30" t="s">
        <v>428</v>
      </c>
      <c r="C48" s="40">
        <v>6</v>
      </c>
      <c r="D48" s="32">
        <v>0.06</v>
      </c>
    </row>
    <row r="49" spans="1:4" x14ac:dyDescent="0.25">
      <c r="A49" s="29" t="s">
        <v>429</v>
      </c>
      <c r="B49" s="30" t="s">
        <v>430</v>
      </c>
      <c r="C49" s="40">
        <v>5</v>
      </c>
      <c r="D49" s="32">
        <v>0.05</v>
      </c>
    </row>
    <row r="50" spans="1:4" x14ac:dyDescent="0.25">
      <c r="A50" s="29" t="s">
        <v>431</v>
      </c>
      <c r="B50" s="30" t="s">
        <v>432</v>
      </c>
      <c r="C50" s="40">
        <v>7</v>
      </c>
      <c r="D50" s="32">
        <v>0.06</v>
      </c>
    </row>
    <row r="51" spans="1:4" x14ac:dyDescent="0.25">
      <c r="A51" s="29" t="s">
        <v>433</v>
      </c>
      <c r="B51" s="30" t="s">
        <v>434</v>
      </c>
      <c r="C51" s="40">
        <v>4</v>
      </c>
      <c r="D51" s="32">
        <v>0.04</v>
      </c>
    </row>
    <row r="52" spans="1:4" x14ac:dyDescent="0.25">
      <c r="A52" s="29" t="s">
        <v>435</v>
      </c>
      <c r="B52" s="30" t="s">
        <v>436</v>
      </c>
      <c r="C52" s="40">
        <v>5</v>
      </c>
      <c r="D52" s="32">
        <v>0.05</v>
      </c>
    </row>
    <row r="53" spans="1:4" x14ac:dyDescent="0.25">
      <c r="A53" s="47"/>
      <c r="D53" s="49"/>
    </row>
    <row r="54" spans="1:4" ht="27" x14ac:dyDescent="0.25">
      <c r="A54" s="50" t="s">
        <v>437</v>
      </c>
      <c r="B54" s="51"/>
      <c r="D54" s="49"/>
    </row>
    <row r="55" spans="1:4" ht="16.5" x14ac:dyDescent="0.25">
      <c r="A55" s="19" t="s">
        <v>438</v>
      </c>
      <c r="B55" s="20"/>
      <c r="C55" s="20"/>
      <c r="D55" s="21"/>
    </row>
    <row r="56" spans="1:4" x14ac:dyDescent="0.25">
      <c r="A56" s="52" t="s">
        <v>412</v>
      </c>
      <c r="B56" s="53"/>
      <c r="C56" s="53"/>
      <c r="D56" s="54"/>
    </row>
    <row r="57" spans="1:4" x14ac:dyDescent="0.25">
      <c r="A57" s="44" t="s">
        <v>361</v>
      </c>
      <c r="B57" s="45" t="s">
        <v>362</v>
      </c>
      <c r="C57" s="27" t="s">
        <v>363</v>
      </c>
      <c r="D57" s="46" t="s">
        <v>364</v>
      </c>
    </row>
    <row r="58" spans="1:4" x14ac:dyDescent="0.25">
      <c r="A58" s="29" t="s">
        <v>439</v>
      </c>
      <c r="B58" s="30" t="s">
        <v>440</v>
      </c>
      <c r="C58" s="40">
        <v>68</v>
      </c>
      <c r="D58" s="32">
        <v>0.62</v>
      </c>
    </row>
    <row r="59" spans="1:4" x14ac:dyDescent="0.25">
      <c r="A59" s="29" t="s">
        <v>441</v>
      </c>
      <c r="B59" s="30" t="s">
        <v>442</v>
      </c>
      <c r="C59" s="40">
        <v>36</v>
      </c>
      <c r="D59" s="32">
        <v>0.33</v>
      </c>
    </row>
    <row r="60" spans="1:4" x14ac:dyDescent="0.25">
      <c r="A60" s="29" t="s">
        <v>443</v>
      </c>
      <c r="B60" s="30" t="s">
        <v>444</v>
      </c>
      <c r="C60" s="40">
        <v>50</v>
      </c>
      <c r="D60" s="32">
        <v>0.46</v>
      </c>
    </row>
    <row r="61" spans="1:4" x14ac:dyDescent="0.25">
      <c r="A61" s="55" t="s">
        <v>372</v>
      </c>
      <c r="B61" s="56"/>
      <c r="C61" s="56"/>
      <c r="D61" s="57"/>
    </row>
    <row r="62" spans="1:4" x14ac:dyDescent="0.25">
      <c r="A62" s="29" t="s">
        <v>445</v>
      </c>
      <c r="B62" s="30" t="s">
        <v>446</v>
      </c>
      <c r="C62" s="40">
        <v>9</v>
      </c>
      <c r="D62" s="32">
        <v>0.08</v>
      </c>
    </row>
    <row r="63" spans="1:4" x14ac:dyDescent="0.25">
      <c r="A63" s="29" t="s">
        <v>447</v>
      </c>
      <c r="B63" s="30" t="s">
        <v>448</v>
      </c>
      <c r="C63" s="40">
        <v>8</v>
      </c>
      <c r="D63" s="32">
        <v>7.0000000000000007E-2</v>
      </c>
    </row>
    <row r="64" spans="1:4" x14ac:dyDescent="0.25">
      <c r="A64" s="29" t="s">
        <v>449</v>
      </c>
      <c r="B64" s="58" t="s">
        <v>450</v>
      </c>
      <c r="C64" s="40">
        <v>14</v>
      </c>
      <c r="D64" s="32">
        <v>0.13</v>
      </c>
    </row>
    <row r="65" spans="1:4" x14ac:dyDescent="0.25">
      <c r="A65" s="29" t="s">
        <v>451</v>
      </c>
      <c r="B65" s="30" t="s">
        <v>452</v>
      </c>
      <c r="C65" s="40">
        <v>14</v>
      </c>
      <c r="D65" s="32">
        <v>0.13</v>
      </c>
    </row>
    <row r="66" spans="1:4" x14ac:dyDescent="0.25">
      <c r="A66" s="29" t="s">
        <v>453</v>
      </c>
      <c r="B66" s="30" t="s">
        <v>454</v>
      </c>
      <c r="C66" s="40">
        <v>10</v>
      </c>
      <c r="D66" s="32">
        <v>0.09</v>
      </c>
    </row>
    <row r="67" spans="1:4" x14ac:dyDescent="0.25">
      <c r="A67" s="55" t="s">
        <v>383</v>
      </c>
      <c r="B67" s="56"/>
      <c r="C67" s="56"/>
      <c r="D67" s="57"/>
    </row>
    <row r="68" spans="1:4" x14ac:dyDescent="0.25">
      <c r="A68" s="29" t="s">
        <v>455</v>
      </c>
      <c r="B68" s="30" t="s">
        <v>456</v>
      </c>
      <c r="C68" s="40">
        <v>4</v>
      </c>
      <c r="D68" s="32">
        <v>0.04</v>
      </c>
    </row>
    <row r="69" spans="1:4" x14ac:dyDescent="0.25">
      <c r="A69" s="29" t="s">
        <v>457</v>
      </c>
      <c r="B69" s="30" t="s">
        <v>458</v>
      </c>
      <c r="C69" s="40">
        <v>1</v>
      </c>
      <c r="D69" s="32">
        <v>0.01</v>
      </c>
    </row>
    <row r="70" spans="1:4" x14ac:dyDescent="0.25">
      <c r="A70" s="36"/>
      <c r="B70" s="37"/>
      <c r="C70" s="38"/>
      <c r="D70" s="39"/>
    </row>
    <row r="71" spans="1:4" ht="16.5" x14ac:dyDescent="0.25">
      <c r="A71" s="19" t="s">
        <v>459</v>
      </c>
      <c r="B71" s="20"/>
      <c r="C71" s="20"/>
      <c r="D71" s="21"/>
    </row>
    <row r="72" spans="1:4" x14ac:dyDescent="0.25">
      <c r="A72" s="52" t="s">
        <v>412</v>
      </c>
      <c r="B72" s="53"/>
      <c r="C72" s="53"/>
      <c r="D72" s="54"/>
    </row>
    <row r="73" spans="1:4" x14ac:dyDescent="0.25">
      <c r="A73" s="44" t="s">
        <v>361</v>
      </c>
      <c r="B73" s="45" t="s">
        <v>362</v>
      </c>
      <c r="C73" s="27" t="s">
        <v>363</v>
      </c>
      <c r="D73" s="46" t="s">
        <v>364</v>
      </c>
    </row>
    <row r="74" spans="1:4" x14ac:dyDescent="0.25">
      <c r="A74" s="29" t="s">
        <v>460</v>
      </c>
      <c r="B74" s="30" t="s">
        <v>461</v>
      </c>
      <c r="C74" s="40">
        <v>85</v>
      </c>
      <c r="D74" s="32">
        <v>0.78</v>
      </c>
    </row>
    <row r="75" spans="1:4" x14ac:dyDescent="0.25">
      <c r="A75" s="29" t="s">
        <v>462</v>
      </c>
      <c r="B75" s="30" t="s">
        <v>463</v>
      </c>
      <c r="C75" s="40">
        <v>70</v>
      </c>
      <c r="D75" s="32">
        <v>0.64</v>
      </c>
    </row>
    <row r="76" spans="1:4" x14ac:dyDescent="0.25">
      <c r="A76" s="55" t="s">
        <v>372</v>
      </c>
      <c r="B76" s="56"/>
      <c r="C76" s="56"/>
      <c r="D76" s="57"/>
    </row>
    <row r="77" spans="1:4" x14ac:dyDescent="0.25">
      <c r="A77" s="29" t="s">
        <v>464</v>
      </c>
      <c r="B77" s="30" t="s">
        <v>465</v>
      </c>
      <c r="C77" s="40">
        <v>29</v>
      </c>
      <c r="D77" s="32">
        <v>0.27</v>
      </c>
    </row>
    <row r="78" spans="1:4" x14ac:dyDescent="0.25">
      <c r="A78" s="29" t="s">
        <v>466</v>
      </c>
      <c r="B78" s="30" t="s">
        <v>467</v>
      </c>
      <c r="C78" s="40">
        <v>41</v>
      </c>
      <c r="D78" s="32">
        <v>0.38</v>
      </c>
    </row>
    <row r="79" spans="1:4" x14ac:dyDescent="0.25">
      <c r="A79" s="55" t="s">
        <v>383</v>
      </c>
      <c r="B79" s="56"/>
      <c r="C79" s="56"/>
      <c r="D79" s="57"/>
    </row>
    <row r="80" spans="1:4" ht="24" x14ac:dyDescent="0.25">
      <c r="A80" s="29" t="s">
        <v>468</v>
      </c>
      <c r="B80" s="30" t="s">
        <v>469</v>
      </c>
      <c r="C80" s="40">
        <v>5</v>
      </c>
      <c r="D80" s="32">
        <v>0.05</v>
      </c>
    </row>
    <row r="81" spans="1:4" x14ac:dyDescent="0.25">
      <c r="A81" s="29" t="s">
        <v>470</v>
      </c>
      <c r="B81" s="30" t="s">
        <v>471</v>
      </c>
      <c r="C81" s="40">
        <v>11</v>
      </c>
      <c r="D81" s="32">
        <v>0.1</v>
      </c>
    </row>
    <row r="82" spans="1:4" x14ac:dyDescent="0.25">
      <c r="A82" s="29" t="s">
        <v>472</v>
      </c>
      <c r="B82" s="30" t="s">
        <v>473</v>
      </c>
      <c r="C82" s="40">
        <v>2</v>
      </c>
      <c r="D82" s="32">
        <v>0.02</v>
      </c>
    </row>
    <row r="83" spans="1:4" ht="23.25" x14ac:dyDescent="0.25">
      <c r="A83" s="47"/>
      <c r="B83" s="59" t="s">
        <v>474</v>
      </c>
      <c r="D83" s="49"/>
    </row>
    <row r="84" spans="1:4" ht="21.95" customHeight="1" x14ac:dyDescent="0.25">
      <c r="A84" s="20" t="s">
        <v>589</v>
      </c>
      <c r="B84" s="20"/>
      <c r="C84" s="20"/>
      <c r="D84" s="20"/>
    </row>
    <row r="85" spans="1:4" ht="24" customHeight="1" x14ac:dyDescent="0.25">
      <c r="A85" s="100" t="s">
        <v>360</v>
      </c>
      <c r="B85" s="100"/>
      <c r="C85" s="100"/>
      <c r="D85" s="100"/>
    </row>
    <row r="86" spans="1:4" ht="21.95" customHeight="1" x14ac:dyDescent="0.25">
      <c r="A86" s="26" t="s">
        <v>361</v>
      </c>
      <c r="B86" s="26" t="s">
        <v>362</v>
      </c>
      <c r="C86" s="80" t="s">
        <v>363</v>
      </c>
      <c r="D86" s="101" t="s">
        <v>364</v>
      </c>
    </row>
    <row r="87" spans="1:4" ht="18" customHeight="1" x14ac:dyDescent="0.25">
      <c r="A87" s="30" t="s">
        <v>590</v>
      </c>
      <c r="B87" s="30" t="s">
        <v>591</v>
      </c>
      <c r="C87" s="102">
        <v>66</v>
      </c>
      <c r="D87" s="103">
        <v>0.61</v>
      </c>
    </row>
    <row r="88" spans="1:4" ht="18" customHeight="1" x14ac:dyDescent="0.25">
      <c r="A88" s="30" t="s">
        <v>592</v>
      </c>
      <c r="B88" s="30" t="s">
        <v>593</v>
      </c>
      <c r="C88" s="102">
        <v>69</v>
      </c>
      <c r="D88" s="103">
        <v>0.63</v>
      </c>
    </row>
    <row r="89" spans="1:4" ht="18" customHeight="1" x14ac:dyDescent="0.25">
      <c r="A89" s="30" t="s">
        <v>594</v>
      </c>
      <c r="B89" s="30" t="s">
        <v>595</v>
      </c>
      <c r="C89" s="102">
        <v>71</v>
      </c>
      <c r="D89" s="103">
        <v>0.65</v>
      </c>
    </row>
    <row r="90" spans="1:4" ht="21.95" customHeight="1" x14ac:dyDescent="0.25">
      <c r="A90" s="56" t="s">
        <v>372</v>
      </c>
      <c r="B90" s="56"/>
      <c r="C90" s="56"/>
      <c r="D90" s="56"/>
    </row>
    <row r="91" spans="1:4" ht="18" customHeight="1" x14ac:dyDescent="0.25">
      <c r="A91" s="30" t="s">
        <v>596</v>
      </c>
      <c r="B91" s="30" t="s">
        <v>597</v>
      </c>
      <c r="C91" s="102">
        <v>33</v>
      </c>
      <c r="D91" s="103">
        <v>0.3</v>
      </c>
    </row>
    <row r="92" spans="1:4" ht="18" customHeight="1" x14ac:dyDescent="0.25">
      <c r="A92" s="30" t="s">
        <v>598</v>
      </c>
      <c r="B92" s="30" t="s">
        <v>599</v>
      </c>
      <c r="C92" s="102">
        <v>25</v>
      </c>
      <c r="D92" s="103">
        <v>0.23</v>
      </c>
    </row>
    <row r="93" spans="1:4" ht="18" customHeight="1" x14ac:dyDescent="0.25">
      <c r="A93" s="30" t="s">
        <v>600</v>
      </c>
      <c r="B93" s="30" t="s">
        <v>601</v>
      </c>
      <c r="C93" s="102">
        <v>25</v>
      </c>
      <c r="D93" s="103">
        <v>0.23</v>
      </c>
    </row>
    <row r="94" spans="1:4" ht="18" customHeight="1" x14ac:dyDescent="0.25">
      <c r="A94" s="30" t="s">
        <v>602</v>
      </c>
      <c r="B94" s="30" t="s">
        <v>603</v>
      </c>
      <c r="C94" s="102">
        <v>26</v>
      </c>
      <c r="D94" s="103">
        <v>0.24</v>
      </c>
    </row>
    <row r="95" spans="1:4" ht="18" customHeight="1" x14ac:dyDescent="0.25">
      <c r="A95" s="30" t="s">
        <v>604</v>
      </c>
      <c r="B95" s="30" t="s">
        <v>605</v>
      </c>
      <c r="C95" s="102">
        <v>15</v>
      </c>
      <c r="D95" s="103">
        <v>0.14000000000000001</v>
      </c>
    </row>
    <row r="96" spans="1:4" ht="21.95" customHeight="1" x14ac:dyDescent="0.25">
      <c r="A96" s="56" t="s">
        <v>383</v>
      </c>
      <c r="B96" s="56"/>
      <c r="C96" s="56"/>
      <c r="D96" s="56"/>
    </row>
    <row r="97" spans="1:4" ht="18" customHeight="1" x14ac:dyDescent="0.25">
      <c r="A97" s="30" t="s">
        <v>606</v>
      </c>
      <c r="B97" s="30" t="s">
        <v>607</v>
      </c>
      <c r="C97" s="102">
        <v>10</v>
      </c>
      <c r="D97" s="103">
        <v>0.09</v>
      </c>
    </row>
    <row r="98" spans="1:4" ht="18" customHeight="1" x14ac:dyDescent="0.25">
      <c r="A98" s="30" t="s">
        <v>608</v>
      </c>
      <c r="B98" s="30" t="s">
        <v>609</v>
      </c>
      <c r="C98" s="102">
        <v>9</v>
      </c>
      <c r="D98" s="103">
        <v>0.08</v>
      </c>
    </row>
    <row r="99" spans="1:4" ht="18" customHeight="1" x14ac:dyDescent="0.25">
      <c r="A99" s="37"/>
      <c r="B99" s="37"/>
      <c r="C99" s="105"/>
      <c r="D99" s="106"/>
    </row>
    <row r="100" spans="1:4" ht="27" x14ac:dyDescent="0.25">
      <c r="A100" s="50" t="s">
        <v>475</v>
      </c>
      <c r="B100" s="51"/>
      <c r="C100" s="51"/>
      <c r="D100" s="60"/>
    </row>
    <row r="101" spans="1:4" ht="16.5" x14ac:dyDescent="0.25">
      <c r="A101" s="19" t="s">
        <v>476</v>
      </c>
      <c r="B101" s="20"/>
      <c r="C101" s="20"/>
      <c r="D101" s="21"/>
    </row>
    <row r="102" spans="1:4" x14ac:dyDescent="0.25">
      <c r="A102" s="61" t="s">
        <v>412</v>
      </c>
      <c r="B102" s="62"/>
      <c r="C102" s="62"/>
      <c r="D102" s="63"/>
    </row>
    <row r="103" spans="1:4" x14ac:dyDescent="0.25">
      <c r="A103" s="44" t="s">
        <v>361</v>
      </c>
      <c r="B103" s="45" t="s">
        <v>362</v>
      </c>
      <c r="C103" s="27" t="s">
        <v>363</v>
      </c>
      <c r="D103" s="46" t="s">
        <v>364</v>
      </c>
    </row>
    <row r="104" spans="1:4" x14ac:dyDescent="0.25">
      <c r="A104" s="29" t="s">
        <v>477</v>
      </c>
      <c r="B104" s="30" t="s">
        <v>478</v>
      </c>
      <c r="C104" s="40">
        <v>90</v>
      </c>
      <c r="D104" s="32">
        <v>0.83</v>
      </c>
    </row>
    <row r="105" spans="1:4" x14ac:dyDescent="0.25">
      <c r="A105" s="29" t="s">
        <v>479</v>
      </c>
      <c r="B105" s="30" t="s">
        <v>480</v>
      </c>
      <c r="C105" s="40">
        <v>30</v>
      </c>
      <c r="D105" s="32">
        <v>0.28000000000000003</v>
      </c>
    </row>
    <row r="106" spans="1:4" x14ac:dyDescent="0.25">
      <c r="A106" s="29" t="s">
        <v>481</v>
      </c>
      <c r="B106" s="30" t="s">
        <v>482</v>
      </c>
      <c r="C106" s="40">
        <v>24</v>
      </c>
      <c r="D106" s="32">
        <v>0.22</v>
      </c>
    </row>
    <row r="107" spans="1:4" x14ac:dyDescent="0.25">
      <c r="A107" s="29" t="s">
        <v>483</v>
      </c>
      <c r="B107" s="30" t="s">
        <v>484</v>
      </c>
      <c r="C107" s="40">
        <v>49</v>
      </c>
      <c r="D107" s="32">
        <v>0.45</v>
      </c>
    </row>
    <row r="108" spans="1:4" x14ac:dyDescent="0.25">
      <c r="A108" s="64" t="s">
        <v>372</v>
      </c>
      <c r="B108" s="65"/>
      <c r="C108" s="65"/>
      <c r="D108" s="66"/>
    </row>
    <row r="109" spans="1:4" x14ac:dyDescent="0.25">
      <c r="A109" s="29" t="s">
        <v>485</v>
      </c>
      <c r="B109" s="30" t="s">
        <v>486</v>
      </c>
      <c r="C109" s="40">
        <v>14</v>
      </c>
      <c r="D109" s="32">
        <v>0.13</v>
      </c>
    </row>
    <row r="110" spans="1:4" x14ac:dyDescent="0.25">
      <c r="A110" s="29" t="s">
        <v>487</v>
      </c>
      <c r="B110" s="30" t="s">
        <v>488</v>
      </c>
      <c r="C110" s="40">
        <v>12</v>
      </c>
      <c r="D110" s="32">
        <v>0.11</v>
      </c>
    </row>
    <row r="111" spans="1:4" x14ac:dyDescent="0.25">
      <c r="A111" s="64" t="s">
        <v>383</v>
      </c>
      <c r="B111" s="65"/>
      <c r="C111" s="65"/>
      <c r="D111" s="66"/>
    </row>
    <row r="112" spans="1:4" x14ac:dyDescent="0.25">
      <c r="A112" s="29" t="s">
        <v>489</v>
      </c>
      <c r="B112" s="30" t="s">
        <v>490</v>
      </c>
      <c r="C112" s="40">
        <v>2</v>
      </c>
      <c r="D112" s="32">
        <v>0.02</v>
      </c>
    </row>
    <row r="113" spans="1:4" x14ac:dyDescent="0.25">
      <c r="A113" s="29" t="s">
        <v>491</v>
      </c>
      <c r="B113" s="30" t="s">
        <v>492</v>
      </c>
      <c r="C113" s="40">
        <v>0</v>
      </c>
      <c r="D113" s="32">
        <v>0</v>
      </c>
    </row>
    <row r="114" spans="1:4" x14ac:dyDescent="0.25">
      <c r="A114" s="29" t="s">
        <v>493</v>
      </c>
      <c r="B114" s="30" t="s">
        <v>494</v>
      </c>
      <c r="C114" s="40">
        <v>2</v>
      </c>
      <c r="D114" s="32">
        <v>0.02</v>
      </c>
    </row>
    <row r="115" spans="1:4" x14ac:dyDescent="0.25">
      <c r="A115" s="36"/>
      <c r="B115" s="37"/>
      <c r="C115" s="38"/>
      <c r="D115" s="39"/>
    </row>
    <row r="116" spans="1:4" ht="16.5" x14ac:dyDescent="0.25">
      <c r="A116" s="19" t="s">
        <v>495</v>
      </c>
      <c r="B116" s="20"/>
      <c r="C116" s="20"/>
      <c r="D116" s="21"/>
    </row>
    <row r="117" spans="1:4" x14ac:dyDescent="0.25">
      <c r="A117" s="61" t="s">
        <v>412</v>
      </c>
      <c r="B117" s="62"/>
      <c r="C117" s="62"/>
      <c r="D117" s="63"/>
    </row>
    <row r="118" spans="1:4" x14ac:dyDescent="0.25">
      <c r="A118" s="44" t="s">
        <v>361</v>
      </c>
      <c r="B118" s="45" t="s">
        <v>362</v>
      </c>
      <c r="C118" s="27" t="s">
        <v>363</v>
      </c>
      <c r="D118" s="46" t="s">
        <v>364</v>
      </c>
    </row>
    <row r="119" spans="1:4" x14ac:dyDescent="0.25">
      <c r="A119" s="29" t="s">
        <v>496</v>
      </c>
      <c r="B119" s="30" t="s">
        <v>497</v>
      </c>
      <c r="C119" s="40">
        <v>69</v>
      </c>
      <c r="D119" s="32">
        <v>0.63</v>
      </c>
    </row>
    <row r="120" spans="1:4" x14ac:dyDescent="0.25">
      <c r="A120" s="29" t="s">
        <v>498</v>
      </c>
      <c r="B120" s="30" t="s">
        <v>499</v>
      </c>
      <c r="C120" s="40">
        <v>65</v>
      </c>
      <c r="D120" s="32">
        <v>0.6</v>
      </c>
    </row>
    <row r="121" spans="1:4" x14ac:dyDescent="0.25">
      <c r="A121" s="29" t="s">
        <v>500</v>
      </c>
      <c r="B121" s="30" t="s">
        <v>501</v>
      </c>
      <c r="C121" s="40">
        <v>34</v>
      </c>
      <c r="D121" s="32">
        <v>0.31</v>
      </c>
    </row>
    <row r="122" spans="1:4" x14ac:dyDescent="0.25">
      <c r="A122" s="29" t="s">
        <v>502</v>
      </c>
      <c r="B122" s="30" t="s">
        <v>503</v>
      </c>
      <c r="C122" s="40">
        <v>37</v>
      </c>
      <c r="D122" s="32">
        <v>0.34</v>
      </c>
    </row>
    <row r="123" spans="1:4" x14ac:dyDescent="0.25">
      <c r="A123" s="64" t="s">
        <v>372</v>
      </c>
      <c r="B123" s="65"/>
      <c r="C123" s="65"/>
      <c r="D123" s="66"/>
    </row>
    <row r="124" spans="1:4" x14ac:dyDescent="0.25">
      <c r="A124" s="29" t="s">
        <v>504</v>
      </c>
      <c r="B124" s="30" t="s">
        <v>505</v>
      </c>
      <c r="C124" s="40">
        <v>26</v>
      </c>
      <c r="D124" s="32">
        <v>0.24</v>
      </c>
    </row>
    <row r="125" spans="1:4" x14ac:dyDescent="0.25">
      <c r="A125" s="29" t="s">
        <v>506</v>
      </c>
      <c r="B125" s="30" t="s">
        <v>507</v>
      </c>
      <c r="C125" s="40">
        <v>16</v>
      </c>
      <c r="D125" s="32">
        <v>0.15</v>
      </c>
    </row>
    <row r="126" spans="1:4" x14ac:dyDescent="0.25">
      <c r="A126" s="29" t="s">
        <v>508</v>
      </c>
      <c r="B126" s="58" t="s">
        <v>509</v>
      </c>
      <c r="C126" s="40">
        <v>23</v>
      </c>
      <c r="D126" s="32">
        <v>0.21</v>
      </c>
    </row>
    <row r="127" spans="1:4" x14ac:dyDescent="0.25">
      <c r="A127" s="64" t="s">
        <v>383</v>
      </c>
      <c r="B127" s="65"/>
      <c r="C127" s="65"/>
      <c r="D127" s="66"/>
    </row>
    <row r="128" spans="1:4" x14ac:dyDescent="0.25">
      <c r="A128" s="29" t="s">
        <v>510</v>
      </c>
      <c r="B128" s="30" t="s">
        <v>511</v>
      </c>
      <c r="C128" s="40">
        <v>3</v>
      </c>
      <c r="D128" s="32">
        <v>0.03</v>
      </c>
    </row>
    <row r="129" spans="1:4" x14ac:dyDescent="0.25">
      <c r="A129" s="29" t="s">
        <v>512</v>
      </c>
      <c r="B129" s="30" t="s">
        <v>513</v>
      </c>
      <c r="C129" s="40">
        <v>2</v>
      </c>
      <c r="D129" s="32">
        <v>0.02</v>
      </c>
    </row>
    <row r="130" spans="1:4" x14ac:dyDescent="0.25">
      <c r="A130" s="29" t="s">
        <v>514</v>
      </c>
      <c r="B130" s="30" t="s">
        <v>515</v>
      </c>
      <c r="C130" s="40">
        <v>3</v>
      </c>
      <c r="D130" s="32">
        <v>0.03</v>
      </c>
    </row>
    <row r="131" spans="1:4" x14ac:dyDescent="0.25">
      <c r="A131" s="29" t="s">
        <v>516</v>
      </c>
      <c r="B131" s="30" t="s">
        <v>517</v>
      </c>
      <c r="C131" s="40">
        <v>5</v>
      </c>
      <c r="D131" s="32">
        <v>0.05</v>
      </c>
    </row>
    <row r="132" spans="1:4" x14ac:dyDescent="0.25">
      <c r="A132" s="47"/>
      <c r="D132" s="49"/>
    </row>
    <row r="133" spans="1:4" ht="16.5" x14ac:dyDescent="0.25">
      <c r="A133" s="19" t="s">
        <v>518</v>
      </c>
      <c r="B133" s="20"/>
      <c r="C133" s="20"/>
      <c r="D133" s="21"/>
    </row>
    <row r="134" spans="1:4" x14ac:dyDescent="0.25">
      <c r="A134" s="61" t="s">
        <v>412</v>
      </c>
      <c r="B134" s="62"/>
      <c r="C134" s="62"/>
      <c r="D134" s="63"/>
    </row>
    <row r="135" spans="1:4" x14ac:dyDescent="0.25">
      <c r="A135" s="44" t="s">
        <v>361</v>
      </c>
      <c r="B135" s="45" t="s">
        <v>362</v>
      </c>
      <c r="C135" s="27" t="s">
        <v>363</v>
      </c>
      <c r="D135" s="46" t="s">
        <v>364</v>
      </c>
    </row>
    <row r="136" spans="1:4" x14ac:dyDescent="0.25">
      <c r="A136" s="29" t="s">
        <v>519</v>
      </c>
      <c r="B136" s="30" t="s">
        <v>520</v>
      </c>
      <c r="C136" s="40">
        <v>87</v>
      </c>
      <c r="D136" s="32">
        <v>0.8</v>
      </c>
    </row>
    <row r="137" spans="1:4" x14ac:dyDescent="0.25">
      <c r="A137" s="29" t="s">
        <v>521</v>
      </c>
      <c r="B137" s="30" t="s">
        <v>522</v>
      </c>
      <c r="C137" s="40">
        <v>79</v>
      </c>
      <c r="D137" s="32">
        <v>0.72</v>
      </c>
    </row>
    <row r="138" spans="1:4" x14ac:dyDescent="0.25">
      <c r="A138" s="64" t="s">
        <v>372</v>
      </c>
      <c r="B138" s="65"/>
      <c r="C138" s="65"/>
      <c r="D138" s="66"/>
    </row>
    <row r="139" spans="1:4" x14ac:dyDescent="0.25">
      <c r="A139" s="29" t="s">
        <v>523</v>
      </c>
      <c r="B139" s="30" t="s">
        <v>524</v>
      </c>
      <c r="C139" s="40">
        <v>25</v>
      </c>
      <c r="D139" s="32">
        <v>0.23</v>
      </c>
    </row>
    <row r="140" spans="1:4" x14ac:dyDescent="0.25">
      <c r="A140" s="29" t="s">
        <v>525</v>
      </c>
      <c r="B140" s="30" t="s">
        <v>526</v>
      </c>
      <c r="C140" s="40">
        <v>11</v>
      </c>
      <c r="D140" s="32">
        <v>0.1</v>
      </c>
    </row>
    <row r="141" spans="1:4" x14ac:dyDescent="0.25">
      <c r="A141" s="29" t="s">
        <v>527</v>
      </c>
      <c r="B141" s="30" t="s">
        <v>528</v>
      </c>
      <c r="C141" s="40">
        <v>9</v>
      </c>
      <c r="D141" s="32">
        <v>0.08</v>
      </c>
    </row>
    <row r="142" spans="1:4" x14ac:dyDescent="0.25">
      <c r="A142" s="29" t="s">
        <v>529</v>
      </c>
      <c r="B142" s="30" t="s">
        <v>530</v>
      </c>
      <c r="C142" s="40">
        <v>10</v>
      </c>
      <c r="D142" s="32">
        <v>0.09</v>
      </c>
    </row>
    <row r="143" spans="1:4" x14ac:dyDescent="0.25">
      <c r="A143" s="64" t="s">
        <v>383</v>
      </c>
      <c r="B143" s="65"/>
      <c r="C143" s="65"/>
      <c r="D143" s="66"/>
    </row>
    <row r="144" spans="1:4" x14ac:dyDescent="0.25">
      <c r="A144" s="29" t="s">
        <v>531</v>
      </c>
      <c r="B144" s="30" t="s">
        <v>532</v>
      </c>
      <c r="C144" s="40">
        <v>4</v>
      </c>
      <c r="D144" s="32">
        <v>0.04</v>
      </c>
    </row>
    <row r="145" spans="1:4" x14ac:dyDescent="0.25">
      <c r="A145" s="29" t="s">
        <v>533</v>
      </c>
      <c r="B145" s="30" t="s">
        <v>534</v>
      </c>
      <c r="C145" s="40">
        <v>3</v>
      </c>
      <c r="D145" s="32">
        <v>0.03</v>
      </c>
    </row>
    <row r="146" spans="1:4" x14ac:dyDescent="0.25">
      <c r="A146" s="29" t="s">
        <v>535</v>
      </c>
      <c r="B146" s="30" t="s">
        <v>536</v>
      </c>
      <c r="C146" s="40">
        <v>4</v>
      </c>
      <c r="D146" s="32">
        <v>0.04</v>
      </c>
    </row>
    <row r="147" spans="1:4" x14ac:dyDescent="0.25">
      <c r="A147" s="47"/>
      <c r="D147" s="49"/>
    </row>
    <row r="148" spans="1:4" ht="27" x14ac:dyDescent="0.25">
      <c r="A148" s="50" t="s">
        <v>537</v>
      </c>
      <c r="B148" s="51"/>
      <c r="C148" s="51"/>
      <c r="D148" s="60"/>
    </row>
    <row r="149" spans="1:4" ht="16.5" x14ac:dyDescent="0.25">
      <c r="A149" s="19" t="s">
        <v>538</v>
      </c>
      <c r="B149" s="20"/>
      <c r="C149" s="20"/>
      <c r="D149" s="21"/>
    </row>
    <row r="150" spans="1:4" x14ac:dyDescent="0.25">
      <c r="A150" s="67" t="s">
        <v>412</v>
      </c>
      <c r="B150" s="68"/>
      <c r="C150" s="68"/>
      <c r="D150" s="69"/>
    </row>
    <row r="151" spans="1:4" x14ac:dyDescent="0.25">
      <c r="A151" s="44" t="s">
        <v>361</v>
      </c>
      <c r="B151" s="45" t="s">
        <v>362</v>
      </c>
      <c r="C151" s="27" t="s">
        <v>363</v>
      </c>
      <c r="D151" s="46" t="s">
        <v>364</v>
      </c>
    </row>
    <row r="152" spans="1:4" x14ac:dyDescent="0.25">
      <c r="A152" s="29" t="s">
        <v>539</v>
      </c>
      <c r="B152" s="30" t="s">
        <v>540</v>
      </c>
      <c r="C152" s="40">
        <v>95</v>
      </c>
      <c r="D152" s="32">
        <v>0.87</v>
      </c>
    </row>
    <row r="153" spans="1:4" x14ac:dyDescent="0.25">
      <c r="A153" s="29" t="s">
        <v>541</v>
      </c>
      <c r="B153" s="30" t="s">
        <v>542</v>
      </c>
      <c r="C153" s="40">
        <v>71</v>
      </c>
      <c r="D153" s="32">
        <v>0.65</v>
      </c>
    </row>
    <row r="154" spans="1:4" x14ac:dyDescent="0.25">
      <c r="A154" s="29" t="s">
        <v>543</v>
      </c>
      <c r="B154" s="30" t="s">
        <v>544</v>
      </c>
      <c r="C154" s="40">
        <v>68</v>
      </c>
      <c r="D154" s="32">
        <v>0.62</v>
      </c>
    </row>
    <row r="155" spans="1:4" x14ac:dyDescent="0.25">
      <c r="A155" s="70" t="s">
        <v>372</v>
      </c>
      <c r="B155" s="71"/>
      <c r="C155" s="71"/>
      <c r="D155" s="72"/>
    </row>
    <row r="156" spans="1:4" x14ac:dyDescent="0.25">
      <c r="A156" s="29" t="s">
        <v>545</v>
      </c>
      <c r="B156" s="30" t="s">
        <v>546</v>
      </c>
      <c r="C156" s="40">
        <v>23</v>
      </c>
      <c r="D156" s="32">
        <v>0.21</v>
      </c>
    </row>
    <row r="157" spans="1:4" x14ac:dyDescent="0.25">
      <c r="A157" s="29" t="s">
        <v>547</v>
      </c>
      <c r="B157" s="30" t="s">
        <v>548</v>
      </c>
      <c r="C157" s="40">
        <v>20</v>
      </c>
      <c r="D157" s="32">
        <v>0.18</v>
      </c>
    </row>
    <row r="158" spans="1:4" x14ac:dyDescent="0.25">
      <c r="A158" s="70" t="s">
        <v>383</v>
      </c>
      <c r="B158" s="71"/>
      <c r="C158" s="71"/>
      <c r="D158" s="72"/>
    </row>
    <row r="159" spans="1:4" x14ac:dyDescent="0.25">
      <c r="A159" s="29" t="s">
        <v>549</v>
      </c>
      <c r="B159" s="30" t="s">
        <v>550</v>
      </c>
      <c r="C159" s="40">
        <v>8</v>
      </c>
      <c r="D159" s="32">
        <v>7.0000000000000007E-2</v>
      </c>
    </row>
    <row r="160" spans="1:4" x14ac:dyDescent="0.25">
      <c r="A160" s="29" t="s">
        <v>551</v>
      </c>
      <c r="B160" s="30" t="s">
        <v>552</v>
      </c>
      <c r="C160" s="40">
        <v>7</v>
      </c>
      <c r="D160" s="32">
        <v>0.06</v>
      </c>
    </row>
    <row r="161" spans="1:4" x14ac:dyDescent="0.25">
      <c r="A161" s="36"/>
      <c r="B161" s="37"/>
      <c r="C161" s="38"/>
      <c r="D161" s="39"/>
    </row>
    <row r="162" spans="1:4" ht="16.5" x14ac:dyDescent="0.25">
      <c r="A162" s="19" t="s">
        <v>553</v>
      </c>
      <c r="B162" s="20"/>
      <c r="C162" s="20"/>
      <c r="D162" s="21"/>
    </row>
    <row r="163" spans="1:4" x14ac:dyDescent="0.25">
      <c r="A163" s="67" t="s">
        <v>412</v>
      </c>
      <c r="B163" s="68"/>
      <c r="C163" s="68"/>
      <c r="D163" s="69"/>
    </row>
    <row r="164" spans="1:4" x14ac:dyDescent="0.25">
      <c r="A164" s="44" t="s">
        <v>361</v>
      </c>
      <c r="B164" s="45" t="s">
        <v>362</v>
      </c>
      <c r="C164" s="27" t="s">
        <v>363</v>
      </c>
      <c r="D164" s="46" t="s">
        <v>364</v>
      </c>
    </row>
    <row r="165" spans="1:4" x14ac:dyDescent="0.25">
      <c r="A165" s="29" t="s">
        <v>554</v>
      </c>
      <c r="B165" s="30" t="s">
        <v>555</v>
      </c>
      <c r="C165" s="40">
        <v>49</v>
      </c>
      <c r="D165" s="32">
        <v>0.45</v>
      </c>
    </row>
    <row r="166" spans="1:4" x14ac:dyDescent="0.25">
      <c r="A166" s="29" t="s">
        <v>556</v>
      </c>
      <c r="B166" s="30" t="s">
        <v>557</v>
      </c>
      <c r="C166" s="40">
        <v>91</v>
      </c>
      <c r="D166" s="32">
        <v>0.83</v>
      </c>
    </row>
    <row r="167" spans="1:4" x14ac:dyDescent="0.25">
      <c r="A167" s="70" t="s">
        <v>372</v>
      </c>
      <c r="B167" s="71"/>
      <c r="C167" s="71"/>
      <c r="D167" s="72"/>
    </row>
    <row r="168" spans="1:4" x14ac:dyDescent="0.25">
      <c r="A168" s="29" t="s">
        <v>558</v>
      </c>
      <c r="B168" s="30" t="s">
        <v>559</v>
      </c>
      <c r="C168" s="40">
        <v>33</v>
      </c>
      <c r="D168" s="32">
        <v>0.3</v>
      </c>
    </row>
    <row r="169" spans="1:4" x14ac:dyDescent="0.25">
      <c r="A169" s="29" t="s">
        <v>560</v>
      </c>
      <c r="B169" s="30" t="s">
        <v>561</v>
      </c>
      <c r="C169" s="40">
        <v>29</v>
      </c>
      <c r="D169" s="32">
        <v>0.27</v>
      </c>
    </row>
    <row r="170" spans="1:4" x14ac:dyDescent="0.25">
      <c r="A170" s="70" t="s">
        <v>383</v>
      </c>
      <c r="B170" s="71"/>
      <c r="C170" s="71"/>
      <c r="D170" s="72"/>
    </row>
    <row r="171" spans="1:4" x14ac:dyDescent="0.25">
      <c r="A171" s="29" t="s">
        <v>562</v>
      </c>
      <c r="B171" s="30" t="s">
        <v>563</v>
      </c>
      <c r="C171" s="40">
        <v>15</v>
      </c>
      <c r="D171" s="32">
        <v>0.14000000000000001</v>
      </c>
    </row>
    <row r="172" spans="1:4" x14ac:dyDescent="0.25">
      <c r="A172" s="29" t="s">
        <v>564</v>
      </c>
      <c r="B172" s="30" t="s">
        <v>565</v>
      </c>
      <c r="C172" s="40">
        <v>4</v>
      </c>
      <c r="D172" s="32">
        <v>0.04</v>
      </c>
    </row>
    <row r="173" spans="1:4" x14ac:dyDescent="0.25">
      <c r="A173" s="29" t="s">
        <v>566</v>
      </c>
      <c r="B173" s="30" t="s">
        <v>567</v>
      </c>
      <c r="C173" s="40">
        <v>4</v>
      </c>
      <c r="D173" s="32">
        <v>0.04</v>
      </c>
    </row>
    <row r="174" spans="1:4" x14ac:dyDescent="0.25">
      <c r="A174" s="47"/>
      <c r="D174" s="49"/>
    </row>
    <row r="175" spans="1:4" x14ac:dyDescent="0.25">
      <c r="A175" s="73" t="s">
        <v>568</v>
      </c>
      <c r="B175" s="74"/>
      <c r="C175" s="74"/>
      <c r="D175" s="75"/>
    </row>
    <row r="176" spans="1:4" x14ac:dyDescent="0.25">
      <c r="A176" s="76" t="s">
        <v>360</v>
      </c>
      <c r="B176" s="77"/>
      <c r="C176" s="77"/>
      <c r="D176" s="78"/>
    </row>
    <row r="177" spans="1:4" x14ac:dyDescent="0.25">
      <c r="A177" s="79" t="s">
        <v>361</v>
      </c>
      <c r="B177" s="26" t="s">
        <v>362</v>
      </c>
      <c r="C177" s="80" t="s">
        <v>363</v>
      </c>
      <c r="D177" s="81" t="s">
        <v>364</v>
      </c>
    </row>
    <row r="178" spans="1:4" x14ac:dyDescent="0.25">
      <c r="A178" s="82" t="s">
        <v>569</v>
      </c>
      <c r="B178" s="30" t="s">
        <v>570</v>
      </c>
      <c r="C178" s="83">
        <v>92</v>
      </c>
      <c r="D178" s="84">
        <v>0.84</v>
      </c>
    </row>
    <row r="179" spans="1:4" ht="24" x14ac:dyDescent="0.25">
      <c r="A179" s="29" t="s">
        <v>571</v>
      </c>
      <c r="B179" s="30" t="s">
        <v>572</v>
      </c>
      <c r="C179" s="85">
        <v>96</v>
      </c>
      <c r="D179" s="86">
        <v>0.88</v>
      </c>
    </row>
    <row r="180" spans="1:4" x14ac:dyDescent="0.25">
      <c r="A180" s="87" t="s">
        <v>372</v>
      </c>
      <c r="B180" s="88"/>
      <c r="C180" s="88"/>
      <c r="D180" s="89"/>
    </row>
    <row r="181" spans="1:4" x14ac:dyDescent="0.25">
      <c r="A181" s="82" t="s">
        <v>573</v>
      </c>
      <c r="B181" s="30" t="s">
        <v>574</v>
      </c>
      <c r="C181" s="83">
        <v>78</v>
      </c>
      <c r="D181" s="84">
        <v>0.72</v>
      </c>
    </row>
    <row r="182" spans="1:4" x14ac:dyDescent="0.25">
      <c r="A182" s="82" t="s">
        <v>575</v>
      </c>
      <c r="B182" s="30" t="s">
        <v>576</v>
      </c>
      <c r="C182" s="83">
        <v>83</v>
      </c>
      <c r="D182" s="84">
        <v>0.76</v>
      </c>
    </row>
    <row r="183" spans="1:4" x14ac:dyDescent="0.25">
      <c r="A183" s="82" t="s">
        <v>577</v>
      </c>
      <c r="B183" s="30" t="s">
        <v>578</v>
      </c>
      <c r="C183" s="83">
        <v>44</v>
      </c>
      <c r="D183" s="84">
        <v>0.4</v>
      </c>
    </row>
    <row r="184" spans="1:4" x14ac:dyDescent="0.25">
      <c r="A184" s="87" t="s">
        <v>383</v>
      </c>
      <c r="B184" s="88"/>
      <c r="C184" s="88"/>
      <c r="D184" s="89"/>
    </row>
    <row r="185" spans="1:4" x14ac:dyDescent="0.25">
      <c r="A185" s="82" t="s">
        <v>579</v>
      </c>
      <c r="B185" s="30" t="s">
        <v>580</v>
      </c>
      <c r="C185" s="83">
        <v>4</v>
      </c>
      <c r="D185" s="84">
        <v>0.04</v>
      </c>
    </row>
    <row r="186" spans="1:4" x14ac:dyDescent="0.25">
      <c r="A186" s="82" t="s">
        <v>581</v>
      </c>
      <c r="B186" s="30" t="s">
        <v>582</v>
      </c>
      <c r="C186" s="83">
        <v>6</v>
      </c>
      <c r="D186" s="84">
        <v>0.06</v>
      </c>
    </row>
    <row r="187" spans="1:4" x14ac:dyDescent="0.25">
      <c r="A187" s="82" t="s">
        <v>583</v>
      </c>
      <c r="B187" s="30" t="s">
        <v>584</v>
      </c>
      <c r="C187" s="83">
        <v>7</v>
      </c>
      <c r="D187" s="84">
        <v>0.06</v>
      </c>
    </row>
    <row r="188" spans="1:4" ht="15.75" thickBot="1" x14ac:dyDescent="0.3">
      <c r="A188" s="90" t="s">
        <v>585</v>
      </c>
      <c r="B188" s="91" t="s">
        <v>586</v>
      </c>
      <c r="C188" s="92">
        <v>12</v>
      </c>
      <c r="D188" s="93">
        <v>0.11</v>
      </c>
    </row>
  </sheetData>
  <mergeCells count="52">
    <mergeCell ref="A84:D84"/>
    <mergeCell ref="A85:D85"/>
    <mergeCell ref="A90:D90"/>
    <mergeCell ref="A96:D96"/>
    <mergeCell ref="A167:D167"/>
    <mergeCell ref="A170:D170"/>
    <mergeCell ref="A175:D175"/>
    <mergeCell ref="A176:D176"/>
    <mergeCell ref="A180:D180"/>
    <mergeCell ref="A184:D184"/>
    <mergeCell ref="A149:D149"/>
    <mergeCell ref="A150:D150"/>
    <mergeCell ref="A155:D155"/>
    <mergeCell ref="A158:D158"/>
    <mergeCell ref="A162:D162"/>
    <mergeCell ref="A163:D163"/>
    <mergeCell ref="A127:D127"/>
    <mergeCell ref="A133:D133"/>
    <mergeCell ref="A134:D134"/>
    <mergeCell ref="A138:D138"/>
    <mergeCell ref="A143:D143"/>
    <mergeCell ref="A148:D148"/>
    <mergeCell ref="A102:D102"/>
    <mergeCell ref="A108:D108"/>
    <mergeCell ref="A111:D111"/>
    <mergeCell ref="A116:D116"/>
    <mergeCell ref="A117:D117"/>
    <mergeCell ref="A123:D123"/>
    <mergeCell ref="A71:D71"/>
    <mergeCell ref="A72:D72"/>
    <mergeCell ref="A76:D76"/>
    <mergeCell ref="A79:D79"/>
    <mergeCell ref="A100:D100"/>
    <mergeCell ref="A101:D101"/>
    <mergeCell ref="A46:D46"/>
    <mergeCell ref="A54:B54"/>
    <mergeCell ref="A55:D55"/>
    <mergeCell ref="A56:D56"/>
    <mergeCell ref="A61:D61"/>
    <mergeCell ref="A67:D67"/>
    <mergeCell ref="A20:D20"/>
    <mergeCell ref="A25:D25"/>
    <mergeCell ref="A31:D31"/>
    <mergeCell ref="A36:D36"/>
    <mergeCell ref="A37:D37"/>
    <mergeCell ref="A43:D43"/>
    <mergeCell ref="A1:B1"/>
    <mergeCell ref="A2:D2"/>
    <mergeCell ref="A3:D3"/>
    <mergeCell ref="A9:D9"/>
    <mergeCell ref="A15:D15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OpenSAMM1.5</vt:lpstr>
      <vt:lpstr>Mapping</vt:lpstr>
      <vt:lpstr>Not Mapped</vt:lpstr>
      <vt:lpstr>BSIMM8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2016-10-20T21:56:26Z</dcterms:created>
  <dcterms:modified xsi:type="dcterms:W3CDTF">2017-11-07T08:44:05Z</dcterms:modified>
</cp:coreProperties>
</file>