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Default Extension="emf" ContentType="image/x-em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Brian/Downloads/"/>
    </mc:Choice>
  </mc:AlternateContent>
  <bookViews>
    <workbookView xWindow="4160" yWindow="1780" windowWidth="20480" windowHeight="14900" firstSheet="1" activeTab="2"/>
  </bookViews>
  <sheets>
    <sheet name="Attribution and License" sheetId="1" r:id="rId1"/>
    <sheet name="Attribution and License (2)" sheetId="8" r:id="rId2"/>
    <sheet name="Interview" sheetId="2" r:id="rId3"/>
    <sheet name="Scorecard" sheetId="3" r:id="rId4"/>
    <sheet name="Roadmap Chart" sheetId="5" r:id="rId5"/>
    <sheet name="Notes" sheetId="6" r:id="rId6"/>
    <sheet name="Background Images" sheetId="7" r:id="rId7"/>
    <sheet name="Lookups" sheetId="4" r:id="rId8"/>
  </sheets>
  <definedNames>
    <definedName name="_xlnm.Print_Area" localSheetId="4">'Roadmap Chart'!$L$1:$W$103</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35" i="2" l="1"/>
  <c r="F44" i="2"/>
  <c r="F41" i="2"/>
  <c r="G35" i="2"/>
  <c r="F124" i="2"/>
  <c r="F105" i="2"/>
  <c r="F73" i="2"/>
  <c r="F65" i="2"/>
  <c r="F130" i="2"/>
  <c r="F100" i="2"/>
  <c r="F56" i="2"/>
  <c r="F118" i="2"/>
  <c r="F111" i="2"/>
  <c r="F94" i="2"/>
  <c r="F89" i="2"/>
  <c r="F81" i="2"/>
  <c r="F48" i="2"/>
  <c r="G48" i="2"/>
  <c r="F18" i="2"/>
  <c r="F23" i="2"/>
  <c r="F28" i="2"/>
  <c r="G18" i="2"/>
  <c r="I18" i="2"/>
  <c r="G73" i="2"/>
  <c r="G89" i="2"/>
  <c r="F62" i="2"/>
  <c r="G62" i="2"/>
  <c r="I62" i="2"/>
  <c r="G111" i="2"/>
  <c r="G100" i="2"/>
  <c r="G124" i="2"/>
  <c r="I100" i="2"/>
  <c r="B3" i="5"/>
  <c r="B2" i="5"/>
  <c r="C8" i="3"/>
  <c r="F338" i="2"/>
  <c r="F342" i="2"/>
  <c r="F346" i="2"/>
  <c r="G338" i="2"/>
  <c r="F350" i="2"/>
  <c r="F360" i="2"/>
  <c r="G350" i="2"/>
  <c r="F364" i="2"/>
  <c r="F370" i="2"/>
  <c r="G364" i="2"/>
  <c r="I338" i="2"/>
  <c r="B19" i="5"/>
  <c r="F277" i="2"/>
  <c r="F281" i="2"/>
  <c r="G277" i="2"/>
  <c r="F287" i="2"/>
  <c r="F291" i="2"/>
  <c r="G287" i="2"/>
  <c r="F296" i="2"/>
  <c r="F299" i="2"/>
  <c r="G296" i="2"/>
  <c r="I277" i="2"/>
  <c r="B17" i="5"/>
  <c r="F239" i="2"/>
  <c r="F247" i="2"/>
  <c r="G239" i="2"/>
  <c r="F254" i="2"/>
  <c r="F259" i="2"/>
  <c r="G254" i="2"/>
  <c r="F265" i="2"/>
  <c r="F270" i="2"/>
  <c r="G265" i="2"/>
  <c r="I239" i="2"/>
  <c r="B16" i="5"/>
  <c r="F206" i="2"/>
  <c r="F211" i="2"/>
  <c r="G206" i="2"/>
  <c r="F216" i="2"/>
  <c r="F223" i="2"/>
  <c r="G216" i="2"/>
  <c r="F229" i="2"/>
  <c r="F233" i="2"/>
  <c r="G229" i="2"/>
  <c r="I206" i="2"/>
  <c r="B15" i="5"/>
  <c r="F138" i="2"/>
  <c r="F144" i="2"/>
  <c r="G138" i="2"/>
  <c r="F150" i="2"/>
  <c r="F154" i="2"/>
  <c r="F158" i="2"/>
  <c r="G150" i="2"/>
  <c r="F162" i="2"/>
  <c r="F166" i="2"/>
  <c r="G162" i="2"/>
  <c r="I138" i="2"/>
  <c r="B13" i="5"/>
  <c r="B11" i="5"/>
  <c r="U9" i="5"/>
  <c r="S9" i="5"/>
  <c r="Q9" i="5"/>
  <c r="O9" i="5"/>
  <c r="K11" i="5"/>
  <c r="K13" i="5"/>
  <c r="K15" i="5"/>
  <c r="K16" i="5"/>
  <c r="K17" i="5"/>
  <c r="K19" i="5"/>
  <c r="AE17" i="5"/>
  <c r="C24" i="3"/>
  <c r="C22" i="3"/>
  <c r="C21" i="3"/>
  <c r="C20" i="3"/>
  <c r="C18" i="3"/>
  <c r="C16" i="3"/>
  <c r="AE15" i="5"/>
  <c r="D10" i="5"/>
  <c r="F10" i="5"/>
  <c r="L99" i="5"/>
  <c r="L91" i="5"/>
  <c r="L83" i="5"/>
  <c r="L75" i="5"/>
  <c r="L67" i="5"/>
  <c r="L59" i="5"/>
  <c r="L51" i="5"/>
  <c r="L43" i="5"/>
  <c r="L36" i="5"/>
  <c r="L29" i="5"/>
  <c r="I23" i="5"/>
  <c r="G23" i="5"/>
  <c r="E23" i="5"/>
  <c r="L22" i="5"/>
  <c r="AD21" i="5"/>
  <c r="AC21" i="5"/>
  <c r="AB21" i="5"/>
  <c r="AA21" i="5"/>
  <c r="Z21" i="5"/>
  <c r="J21" i="5"/>
  <c r="H21" i="5"/>
  <c r="F21" i="5"/>
  <c r="D21" i="5"/>
  <c r="AD20" i="5"/>
  <c r="AC20" i="5"/>
  <c r="AB20" i="5"/>
  <c r="AA20" i="5"/>
  <c r="Z20" i="5"/>
  <c r="J20" i="5"/>
  <c r="H20" i="5"/>
  <c r="F20" i="5"/>
  <c r="D20" i="5"/>
  <c r="AE19" i="5"/>
  <c r="AD19" i="5"/>
  <c r="AC19" i="5"/>
  <c r="AB19" i="5"/>
  <c r="AA19" i="5"/>
  <c r="Z19" i="5"/>
  <c r="J19" i="5"/>
  <c r="H19" i="5"/>
  <c r="F19" i="5"/>
  <c r="D19" i="5"/>
  <c r="AD18" i="5"/>
  <c r="AC18" i="5"/>
  <c r="AB18" i="5"/>
  <c r="AA18" i="5"/>
  <c r="Z18" i="5"/>
  <c r="J18" i="5"/>
  <c r="H18" i="5"/>
  <c r="F18" i="5"/>
  <c r="D18" i="5"/>
  <c r="AD17" i="5"/>
  <c r="AC17" i="5"/>
  <c r="AB17" i="5"/>
  <c r="AA17" i="5"/>
  <c r="Z17" i="5"/>
  <c r="J17" i="5"/>
  <c r="H17" i="5"/>
  <c r="F17" i="5"/>
  <c r="D17" i="5"/>
  <c r="AE16" i="5"/>
  <c r="AD16" i="5"/>
  <c r="AC16" i="5"/>
  <c r="AB16" i="5"/>
  <c r="AA16" i="5"/>
  <c r="Z16" i="5"/>
  <c r="J16" i="5"/>
  <c r="H16" i="5"/>
  <c r="F16" i="5"/>
  <c r="D16" i="5"/>
  <c r="AD15" i="5"/>
  <c r="AC15" i="5"/>
  <c r="AB15" i="5"/>
  <c r="AA15" i="5"/>
  <c r="Z15" i="5"/>
  <c r="L15" i="5"/>
  <c r="J15" i="5"/>
  <c r="H15" i="5"/>
  <c r="F15" i="5"/>
  <c r="D15" i="5"/>
  <c r="AD14" i="5"/>
  <c r="AC14" i="5"/>
  <c r="AB14" i="5"/>
  <c r="AA14" i="5"/>
  <c r="Z14" i="5"/>
  <c r="J14" i="5"/>
  <c r="H14" i="5"/>
  <c r="F14" i="5"/>
  <c r="D14" i="5"/>
  <c r="AE13" i="5"/>
  <c r="AD13" i="5"/>
  <c r="AC13" i="5"/>
  <c r="AB13" i="5"/>
  <c r="AA13" i="5"/>
  <c r="Z13" i="5"/>
  <c r="J13" i="5"/>
  <c r="H13" i="5"/>
  <c r="F13" i="5"/>
  <c r="D13" i="5"/>
  <c r="AD12" i="5"/>
  <c r="AC12" i="5"/>
  <c r="AB12" i="5"/>
  <c r="AA12" i="5"/>
  <c r="Z12" i="5"/>
  <c r="J12" i="5"/>
  <c r="H12" i="5"/>
  <c r="F12" i="5"/>
  <c r="D12" i="5"/>
  <c r="AE11" i="5"/>
  <c r="AD11" i="5"/>
  <c r="AC11" i="5"/>
  <c r="AB11" i="5"/>
  <c r="AA11" i="5"/>
  <c r="Z11" i="5"/>
  <c r="J11" i="5"/>
  <c r="H11" i="5"/>
  <c r="F11" i="5"/>
  <c r="D11" i="5"/>
  <c r="AD10" i="5"/>
  <c r="AC10" i="5"/>
  <c r="AB10" i="5"/>
  <c r="AA10" i="5"/>
  <c r="Z10" i="5"/>
  <c r="J10" i="5"/>
  <c r="H10" i="5"/>
  <c r="L4" i="5"/>
  <c r="L3" i="5"/>
  <c r="L2" i="5"/>
  <c r="L1" i="5"/>
  <c r="C12" i="3"/>
  <c r="C9" i="3"/>
  <c r="C10" i="3"/>
  <c r="C11" i="3"/>
  <c r="G16" i="3"/>
  <c r="G24" i="3"/>
  <c r="F439" i="2"/>
  <c r="F443" i="2"/>
  <c r="G439" i="2"/>
  <c r="F411" i="2"/>
  <c r="F417" i="2"/>
  <c r="G411" i="2"/>
  <c r="F400" i="2"/>
  <c r="F404" i="2"/>
  <c r="G400" i="2"/>
  <c r="F387" i="2"/>
  <c r="F392" i="2"/>
  <c r="G387" i="2"/>
  <c r="F329" i="2"/>
  <c r="F332" i="2"/>
  <c r="G329" i="2"/>
  <c r="F320" i="2"/>
  <c r="F324" i="2"/>
  <c r="G320" i="2"/>
  <c r="F196" i="2"/>
  <c r="F199" i="2"/>
  <c r="G196" i="2"/>
  <c r="F173" i="2"/>
  <c r="F179" i="2"/>
  <c r="G173" i="2"/>
  <c r="F185" i="2"/>
  <c r="F192" i="2"/>
  <c r="G185" i="2"/>
  <c r="F304" i="2"/>
  <c r="F309" i="2"/>
  <c r="F314" i="2"/>
  <c r="G304" i="2"/>
  <c r="I304" i="2"/>
  <c r="F376" i="2"/>
  <c r="F382" i="2"/>
  <c r="G376" i="2"/>
  <c r="I376" i="2"/>
  <c r="F424" i="2"/>
  <c r="F431" i="2"/>
  <c r="B1" i="2"/>
  <c r="A8" i="3"/>
  <c r="A9" i="3"/>
  <c r="A10" i="3"/>
  <c r="A11" i="3"/>
  <c r="A12" i="3"/>
  <c r="G18" i="3"/>
  <c r="G20" i="3"/>
  <c r="G21" i="3"/>
  <c r="G22" i="3"/>
  <c r="B18" i="5"/>
  <c r="C23" i="3"/>
  <c r="G23" i="3"/>
  <c r="B20" i="5"/>
  <c r="C25" i="3"/>
  <c r="G25" i="3"/>
  <c r="G424" i="2"/>
  <c r="I411" i="2"/>
  <c r="B21" i="5"/>
  <c r="B12" i="5"/>
  <c r="C17" i="3"/>
  <c r="G17" i="3"/>
  <c r="I173" i="2"/>
  <c r="C19" i="3"/>
  <c r="G19" i="3"/>
  <c r="A1" i="3"/>
  <c r="K18" i="5"/>
  <c r="AE18" i="5"/>
  <c r="K20" i="5"/>
  <c r="AE20" i="5"/>
  <c r="C26" i="3"/>
  <c r="G26" i="3"/>
  <c r="AE21" i="5"/>
  <c r="K21" i="5"/>
  <c r="K12" i="5"/>
  <c r="AE12" i="5"/>
  <c r="B10" i="5"/>
  <c r="K10" i="5"/>
  <c r="B14" i="5"/>
  <c r="K14" i="5"/>
  <c r="C15" i="3"/>
  <c r="G15" i="3"/>
  <c r="AE14" i="5"/>
  <c r="C23" i="5"/>
  <c r="AE10" i="5"/>
  <c r="K23" i="5"/>
  <c r="E24" i="5"/>
  <c r="K24" i="5"/>
  <c r="I24" i="5"/>
  <c r="G24" i="5"/>
  <c r="C24" i="5"/>
</calcChain>
</file>

<file path=xl/sharedStrings.xml><?xml version="1.0" encoding="utf-8"?>
<sst xmlns="http://schemas.openxmlformats.org/spreadsheetml/2006/main" count="825" uniqueCount="478">
  <si>
    <t>Are stakeholders aware of options for additional tools to protect software while running in operations?</t>
  </si>
  <si>
    <t>The security team or operations team reviews optional tools for protecting software with project stakeholders.</t>
  </si>
  <si>
    <t>Appropriate solutions such as a WAF, IPS, HIDS, etc. are adopted for each project's operational environment.</t>
  </si>
  <si>
    <t>Project-level audits include analysis and testing of the operational environment in which the software resides.</t>
  </si>
  <si>
    <t>Audits include verification of compliance with the organization's patch management process.</t>
  </si>
  <si>
    <t>Operational environment audits occur at least every six months.</t>
  </si>
  <si>
    <t>The organization has established an exception process for legacy operational environments, which requires a certain level of assurance to be met within a specific time period.</t>
  </si>
  <si>
    <t>Operational Enablement</t>
  </si>
  <si>
    <t>OE1</t>
  </si>
  <si>
    <t>Project teams document security-relevant configuration and operations information and provide documentation to users and operators.</t>
  </si>
  <si>
    <t>Project teams document a list of security features built into the software, options for configuration, security impacts, and include a secure default.</t>
  </si>
  <si>
    <t>Project stakeholders review security documentation prior to release.</t>
  </si>
  <si>
    <t>Project teams update security documentation at least every six months.</t>
  </si>
  <si>
    <t>Project teams document important security-related alerts and error conditions and provide the documentation to the operations team.</t>
  </si>
  <si>
    <t>Project teams update alerts and error conditions documentation at least every six months.</t>
  </si>
  <si>
    <t>Project teams document an automated or manual process for monitoring and responding to application alerts and errors.</t>
  </si>
  <si>
    <t>Operations team regularly monitors and responds to application alerts and errors based on provided documentation.</t>
  </si>
  <si>
    <t>OE2</t>
  </si>
  <si>
    <t>The organization has documented and implemented a change management process.</t>
  </si>
  <si>
    <t>The development process includes steps intended to collect installation or upgrade related information.</t>
  </si>
  <si>
    <t>Project teams document first-time installation and upgrade instructions.</t>
  </si>
  <si>
    <t>Project teams review installation and upgrade instructions for completeness and accuracy prior to release.</t>
  </si>
  <si>
    <t>Project teams communicate Installation and upgrade instructions to the operations team during for release cycle.</t>
  </si>
  <si>
    <t>Do project teams deliver an operational security guide with each product release?</t>
  </si>
  <si>
    <t>Project teams develop an operational security guide starting with information documented about security-related alerts and errors.</t>
  </si>
  <si>
    <t>Guides include all security information needed by users and operators.</t>
  </si>
  <si>
    <t>Guides include items such as: security-related configuration options, event handling procedures, installation and upgrade guides, operational environment specifications, security-related assumptions about the deployment environment, etc.</t>
  </si>
  <si>
    <t>Project teams work with project stakeholders to determine an appropriate level of detail for the operational security guide.</t>
  </si>
  <si>
    <t>Project teams update the operational security guide with each release.</t>
  </si>
  <si>
    <t>OE3</t>
  </si>
  <si>
    <t>The audit process includes verification that projects' operational security guides are complete, contain sufficient details, and are up-to-date.</t>
  </si>
  <si>
    <t>The organization has established an exception process for legacy projects, which requires a certain level of assurance within the software's operational environment to be met within a specific time period.</t>
  </si>
  <si>
    <t>Is code signing routinely performed on software components using a consistent process?</t>
  </si>
  <si>
    <t>Code signing is used to ensure and verify the authenticity of developed code.</t>
  </si>
  <si>
    <t>A code signing and key management process has been documented for the organization.</t>
  </si>
  <si>
    <t>Project teams work with security auditors to determine which components warrant including within the code signing process.</t>
  </si>
  <si>
    <t>List of included code components is reviewed and updated regularly.</t>
  </si>
  <si>
    <t>Fill out the following scorecard based on the "Yes" or "No" responses marked during the interview</t>
  </si>
  <si>
    <t>If "Yes" has been marked for a question, a whole number maturity level has been achieved (for example "1" or "2" rather than "1+"</t>
  </si>
  <si>
    <t>If a question has been marked "No", but assertions below that question have been marked "Yes" AND the question for the previous maturity level has been marked "Yes", a "1+", "2+", or "3+" can be recorded</t>
  </si>
  <si>
    <t>Business Functions</t>
  </si>
  <si>
    <t>Security Practices</t>
  </si>
  <si>
    <t>0+</t>
  </si>
  <si>
    <t>1+</t>
  </si>
  <si>
    <t>2+</t>
  </si>
  <si>
    <t>Translated Value</t>
  </si>
  <si>
    <t>Design Analysis</t>
  </si>
  <si>
    <t>Software Assurance Maturity Model (SAMM) Interview Template</t>
  </si>
  <si>
    <t>Version:</t>
  </si>
  <si>
    <t>Nick Coblentz</t>
  </si>
  <si>
    <t>Description:</t>
  </si>
  <si>
    <t xml:space="preserve">The Software Assurance Maturity Model (SAMM) includes a set of questions used to evaluate an organization against the maturity model.  The SAMM Interview Template expands on those questions to include assertions that give further assurance as to the quality of individual's answers.  This document is intended to be used to help document and evaluate responses during interviews with development staff, managers, or other appropriate individuals.  </t>
  </si>
  <si>
    <t>Contributors:</t>
  </si>
  <si>
    <t>License:</t>
  </si>
  <si>
    <t>Creative Commons Attribution-ShareAlike 3.0 License</t>
  </si>
  <si>
    <t>This work is licensed under the Creative Commons Attribution-Share Alike 3.0 License. To view a copy of this license, visit http://creativecommons.org/licenses/by-sa/3.0/legalcode; or, (b) send a letter to Creative Commons, 171 2nd Street, Suite 300, San Francisco, California, 94105, USA.</t>
  </si>
  <si>
    <t>The Software Assurance Maturity Model (SAMM) was created by Pravir Chandra.
It is licensed under the Creative Commons Attribution-Share Alike 3.0 License
SAMM Website: http://www.opensamm.org</t>
  </si>
  <si>
    <t>Instructions</t>
  </si>
  <si>
    <t>Interview an individual based on the questions below organized according to SAMM Business Functions and Security Practices.</t>
  </si>
  <si>
    <t>Place a "Yes" or "No" next to each question or assertion based on the individual's response.</t>
  </si>
  <si>
    <t>Document additional information such as how and why in the "Interview Notes" column.</t>
  </si>
  <si>
    <t>In order to mark "Yes" on a question, each assertion below that question must also be satisfied.</t>
  </si>
  <si>
    <t>Once the interview is complete, go to the "Scorecard" sheet and follow instructions.</t>
  </si>
  <si>
    <t>Organization:</t>
  </si>
  <si>
    <t>Project:</t>
  </si>
  <si>
    <t>Interview Date:</t>
  </si>
  <si>
    <t>Interviewer:</t>
  </si>
  <si>
    <t>Governance</t>
  </si>
  <si>
    <t>Strategy &amp; Metrics</t>
  </si>
  <si>
    <t>Yes/No</t>
  </si>
  <si>
    <t>Interview Notes</t>
  </si>
  <si>
    <t>SM1</t>
  </si>
  <si>
    <t>Assurance program is documented and accessible to staff.</t>
  </si>
  <si>
    <t>Assurance program has been used in recent development efforts.</t>
  </si>
  <si>
    <t>Staff receives training against assurance program and responsibilities.</t>
  </si>
  <si>
    <t>Assurance program goals are documented and accessible to staff.</t>
  </si>
  <si>
    <t>Assurance program goals have been presented to staff.</t>
  </si>
  <si>
    <t>A plan has been put in place to reach those goals in a specific period of time.</t>
  </si>
  <si>
    <t>Organization has documented motivation behind creating a software security assurance program.</t>
  </si>
  <si>
    <t>Assurance program has been customized to align with the organization's motivation and goals.</t>
  </si>
  <si>
    <t>Worst-case scenarios for organization's application and data assets have been collected and documented.</t>
  </si>
  <si>
    <t>Scenarios, contributing factors, and mitigating factors have been reviewed with business owners and other stakeholders.</t>
  </si>
  <si>
    <t>SM2</t>
  </si>
  <si>
    <t>A data and application risk classification system has been documented.</t>
  </si>
  <si>
    <t>An evaluation criteria has been created to apply the classification system to data and applications.</t>
  </si>
  <si>
    <t>Staff receives training in how to apply evaluation criteria to application and data assets.</t>
  </si>
  <si>
    <t>Most applications and data have been categorized using this evaluation criteria.</t>
  </si>
  <si>
    <t>Are risk ratings used to tailor the required assurance activities?</t>
  </si>
  <si>
    <t>The assurance program is customized based on data and application risk classification.</t>
  </si>
  <si>
    <t>Staff receives training according to documented assurance program and risk classifications.</t>
  </si>
  <si>
    <t>SM3</t>
  </si>
  <si>
    <t>Statistics are collect for spending related to security incidents or breaches.</t>
  </si>
  <si>
    <t>Baseline security costs are estimated based on each project based on it's assigned security assurance road map and risk category.</t>
  </si>
  <si>
    <t>Actual security spending is tracked for each project.</t>
  </si>
  <si>
    <t>Actual spending vs. estimated spending is evaluated on a quarterly basis.</t>
  </si>
  <si>
    <t>Spending statistics and historical data are used to make case-by-case decisions on security expenditures.</t>
  </si>
  <si>
    <t>Security spending decisions are made on a per project basis with consideration for expense versus loss potential.</t>
  </si>
  <si>
    <t>Statistics regarding similar organization's security spending is collected regularly.</t>
  </si>
  <si>
    <t>Compare potential cost savings by purchasing products or switching vendors for security tools.</t>
  </si>
  <si>
    <t>Security cost-comparison exercises are conducted at least annually.</t>
  </si>
  <si>
    <t>Policy &amp; Compliance</t>
  </si>
  <si>
    <t>PC1</t>
  </si>
  <si>
    <t>Project stakeholders review project's compliance status biannually.</t>
  </si>
  <si>
    <t>Are compliance requirements specifically considered by project teams?</t>
  </si>
  <si>
    <t>External, third-party regulatory or compliance requirements have been identified.</t>
  </si>
  <si>
    <t>A consolidated list of regulatory and compliance requirements has been mapped to security requirements.</t>
  </si>
  <si>
    <t>Control statements or responses have been created for each security requirement indicating how the organization will meet the requirement.</t>
  </si>
  <si>
    <t>Security requirements are added to each project based on applicable regulatory and compliance standards.</t>
  </si>
  <si>
    <t>The organization researches and updates regulatory or compliance requirements biannually.</t>
  </si>
  <si>
    <t>PC2</t>
  </si>
  <si>
    <t>Does the organization utilize a set of policies and standards to control software development?</t>
  </si>
  <si>
    <t>A set of security policies has been created based on compliance drivers.</t>
  </si>
  <si>
    <t>Optional or recommended compliance items have been added to security policies.</t>
  </si>
  <si>
    <t>Requirements based on known business drivers for security have been added to security policies.</t>
  </si>
  <si>
    <t>Common or similar policies have been grouped, generalized, and rewritten to satisfy compliance and security requirements.</t>
  </si>
  <si>
    <t>Security policies do not include requirements that are too costly or difficult for project teams to comply.</t>
  </si>
  <si>
    <t>Awareness programs have been created to advertise and spread awareness of security policies.</t>
  </si>
  <si>
    <t>Are project teams able to request an audit for compliance with policies and standards?</t>
  </si>
  <si>
    <t>A process has been created for project teams to request an audit against security policies and compliance requirements.</t>
  </si>
  <si>
    <t>Internal audits are prioritized based on business risk indicators.</t>
  </si>
  <si>
    <t>Each project undergoes an audit at least biannually.</t>
  </si>
  <si>
    <t>Awareness programs have been created to advertise and spread awareness of the organization's audit process.</t>
  </si>
  <si>
    <t>Audit results are reviewed by project stakeholders including per requirement pass/fail status, impact, and remediation.</t>
  </si>
  <si>
    <t>PC3</t>
  </si>
  <si>
    <t>Are projects periodically audited to ensure a baseline of compliance with policies and standards?</t>
  </si>
  <si>
    <t>Compliance and security gates are established throughout the development process.</t>
  </si>
  <si>
    <t>An exception approval process has been created for legacy or other specialized projects.</t>
  </si>
  <si>
    <t>Automated tools (code review, penetration testing, etc) are used to assist in identifying non-compliance prior to the audit process.</t>
  </si>
  <si>
    <t>Does the organization systematically use audits to collect and control compliance evidence?</t>
  </si>
  <si>
    <t>An automated system is used to capture, organize, and display audit data and documentation.</t>
  </si>
  <si>
    <t>Access to audit data is controlled based on a need to know</t>
  </si>
  <si>
    <t>Instructions and procedures for accessing audit data are published and advertised to project groups.</t>
  </si>
  <si>
    <t>Education &amp; Guidance</t>
  </si>
  <si>
    <t>EG1</t>
  </si>
  <si>
    <t>Application security awareness training is provided to all developers.</t>
  </si>
  <si>
    <t>Training covers topics such as common vulnerabilities and best practice recommendations for eliminating vulnerabilities.</t>
  </si>
  <si>
    <t>Training is conducted at least annually as well as on demand based on need.</t>
  </si>
  <si>
    <t>Resources regarding secure development practices have been assembled and made available to developers.</t>
  </si>
  <si>
    <t>Management informs development groups that they are expected to utilize secure development resources.</t>
  </si>
  <si>
    <t>A checklist based on the secure development resources has been created to ensure guidelines are met during development.</t>
  </si>
  <si>
    <t>EG2</t>
  </si>
  <si>
    <t>Role specific application security training is given to developers, architects, QA, etc.</t>
  </si>
  <si>
    <t>Managers and requirements specifiers receive training in security requirements planning, vulnerability and incident management, threat modeling, and misuse/abuse case design.</t>
  </si>
  <si>
    <t>Testers and auditors receive training in code review, architecture and design analysis, runtime analysis, and effective security test planning.</t>
  </si>
  <si>
    <t>Developer training includes security design patterns, tool-specific training, threat modeling and software assessment techniques.</t>
  </si>
  <si>
    <t>Role specific training is provided at least annually as well as on demand based on need.</t>
  </si>
  <si>
    <t>Internal or external security experts are available to project teams for consultation.</t>
  </si>
  <si>
    <t>The process for requesting these experts is advertised to project teams.</t>
  </si>
  <si>
    <t>A set security analysts or security-savvy developers have been selected as security coaches.</t>
  </si>
  <si>
    <t>EG3</t>
  </si>
  <si>
    <t>Is security-related guidance centrally controlled and consistently distributed throughout the organization?</t>
  </si>
  <si>
    <t>A centralized repository has been created to organize secure development information, resources, and processes.</t>
  </si>
  <si>
    <t>An approval board and change control management process is in place to control modification of information in this repository.</t>
  </si>
  <si>
    <t>A method for collaboration and communication of secure development topics has been provided.</t>
  </si>
  <si>
    <t>Content is searchable based on common factors like platform, language, library, life-cycle stage, etc.</t>
  </si>
  <si>
    <t>Exams are used to verify retention of security knowledge in a per training module or per role context.</t>
  </si>
  <si>
    <t>Exams are given to staff at least biannually.</t>
  </si>
  <si>
    <t>Staff are organized or ranked based on exam scores.</t>
  </si>
  <si>
    <t>Some security activities or gates require staff of a certain rank to sign off before the item is marked as complete.</t>
  </si>
  <si>
    <t>Construction</t>
  </si>
  <si>
    <t>Threat Assessment</t>
  </si>
  <si>
    <t>TA1</t>
  </si>
  <si>
    <t>Likely worst-case scenarios are documented for each project based on its business risk profile.</t>
  </si>
  <si>
    <t>Attack trees or threat models are expanded to include potential security failures in current and historical functional requirements.</t>
  </si>
  <si>
    <t>When new features are added to a project, attack trees or threat models are updated.</t>
  </si>
  <si>
    <t>Does your organization understand and document the types of attackers it faces?</t>
  </si>
  <si>
    <t>Potential external threat agents and their motivations are documented for each project.</t>
  </si>
  <si>
    <t>Potential internal threat agents, their associated roles, and damage potential are documented for each project or architecture type.</t>
  </si>
  <si>
    <t>A common set of threat agents, motivations, and other information is collected at the organization level and re-used within projects.</t>
  </si>
  <si>
    <t>TA2</t>
  </si>
  <si>
    <t>Do project teams regularly analyze functional requirements for likely abuses?</t>
  </si>
  <si>
    <t>Each project derives abuse-cases from its use-cases.</t>
  </si>
  <si>
    <t>As project requirements or features are added, abuse-cases are updated.</t>
  </si>
  <si>
    <t>Do project teams use a method of rating threats for relative comparison?</t>
  </si>
  <si>
    <t>A documented weighting system based on documented threat agents, exploit value, technical difficulty, and other factors is used to rank threats.</t>
  </si>
  <si>
    <t>Remediation of vulnerabilities is prioritized based on the weighting system.</t>
  </si>
  <si>
    <t>Are stakeholders aware of relevant threats and ratings?</t>
  </si>
  <si>
    <t>Potential threats and ratings are reviewed with project stakeholders.</t>
  </si>
  <si>
    <t>TA3</t>
  </si>
  <si>
    <t>Do project teams specifically consider risk from external software?</t>
  </si>
  <si>
    <t>Third-party, external libraries and code used in each project are clearly identified and documented for each project.</t>
  </si>
  <si>
    <t>Project threat models are updated based on identified threat agents and motivations for third party libraries and code.</t>
  </si>
  <si>
    <t>An assessment for each project has been conducted to identify mitigating controls that prevent preconditions identified in attack trees or threat models.</t>
  </si>
  <si>
    <t>This assessment is updated each time new features or requirements are introduced or the attack tree is modified.</t>
  </si>
  <si>
    <t>Mitigating controls have been documented within the attack tree or threat model.</t>
  </si>
  <si>
    <t>Mitigating controls or security requirements have been added to each project to address any preconditions that still lead to a successful attack within attack trees.</t>
  </si>
  <si>
    <t>Security Requirements</t>
  </si>
  <si>
    <t>SR1</t>
  </si>
  <si>
    <t>Security requirements are derived from functional requirements and customer/organization concerns.</t>
  </si>
  <si>
    <t>A security auditor leads specification of security requirements within each project.</t>
  </si>
  <si>
    <t>Security requirements are specific, measurable, and reasonable.</t>
  </si>
  <si>
    <t>Security requirements are documented for each project.</t>
  </si>
  <si>
    <t>Do project teams pull requirements from best practices and compliance guidance?</t>
  </si>
  <si>
    <t>Industry best practices are used to derive additional security requirements.</t>
  </si>
  <si>
    <t>Existing code bases are analyzed by a security auditor for opportunities to add security requirements.</t>
  </si>
  <si>
    <t>Plans to refactor existing code to implement security requirements are prioritized by project stakeholders including risk management, senior developers, and architects.</t>
  </si>
  <si>
    <t>SR2</t>
  </si>
  <si>
    <t>Users, roles, and privileges are identified in each project.</t>
  </si>
  <si>
    <t>Resources and capabilities are identified in each project.</t>
  </si>
  <si>
    <t>A matrix of roles and capabilities is documented for each project.</t>
  </si>
  <si>
    <t>As new features are introduced, the matrix documentation is updated.</t>
  </si>
  <si>
    <t>The matrix is reviewed with project stakeholders prior to release.</t>
  </si>
  <si>
    <t>Additional security requirements are created based on feedback from code reviews, penetration tests, risk assessments, or other security activities.</t>
  </si>
  <si>
    <t>SR3</t>
  </si>
  <si>
    <t>During the creation of third-party agreements, specific security requirements, activities, and processes are considered for inclusion.</t>
  </si>
  <si>
    <t>Audits are routinely performed to ensure security requirements have been specified for all functional requirements.</t>
  </si>
  <si>
    <t>Audits also verify attack trees are constructed and mitigating controls are annotated.</t>
  </si>
  <si>
    <t>A list of unfulfilled security requirements and their projected implementation date is documented.</t>
  </si>
  <si>
    <t>Security requirement audits is performed on every development iteration prior to the implementation of code.</t>
  </si>
  <si>
    <t>Secure Architecture</t>
  </si>
  <si>
    <t>SA1</t>
  </si>
  <si>
    <t>Are project teams provided with a list of recommended third-party components?</t>
  </si>
  <si>
    <t>A weighted list of commonly used third-party libraries and code is collected and documented across the organization.</t>
  </si>
  <si>
    <t>The libraries are informally evaluated for security based on past incidents, responses to identified issues, complexity, and appropriateness to the organization.  Risk associated with these components are documented.</t>
  </si>
  <si>
    <t>A list of approved third-party libraries for use within development projects is published.</t>
  </si>
  <si>
    <t>A list of secure design principles (such as defense in depth) have been collected and documented.</t>
  </si>
  <si>
    <t>These principles are used as a checklist during the design phase of each project.</t>
  </si>
  <si>
    <t>SA2</t>
  </si>
  <si>
    <t>Do you advertise shared security services with guidance for project teams?</t>
  </si>
  <si>
    <t xml:space="preserve">A list of reusable  resources is collected and categorized based on the security mechanisms they fulfill (LDAP server, single sign-on server, etc.).
</t>
  </si>
  <si>
    <t>The organization has selected a set of reusable resources to standardize on.</t>
  </si>
  <si>
    <t>These resources have been thoroughly audited for security issues.</t>
  </si>
  <si>
    <t>Design guidance has been created for secure integration of each component within a project.</t>
  </si>
  <si>
    <t>Project groups receive training regarding the proper use and integration of these components.</t>
  </si>
  <si>
    <t>Are project teams provided with prescriptive design patterns based on their application architecture?</t>
  </si>
  <si>
    <t>Each project is categorized based on architecture (client-server, web application, thick client, etc.).</t>
  </si>
  <si>
    <t>A set of design patterns is documented for each architecture (Risk-based authentication system, single sign-on, centralized logging, etc.).</t>
  </si>
  <si>
    <t>Architects, senior developers, or other project stakeholders identify applicable and appropriate patterns for each project during the design phase.</t>
  </si>
  <si>
    <t>SA3</t>
  </si>
  <si>
    <t>Reusable code components based on established design patterns and shared security services have been created for used within projects across the organization.</t>
  </si>
  <si>
    <t>Reusable code components are regularly maintained, updated, and assessed for risk.</t>
  </si>
  <si>
    <t>Audits include evaluation of usage of recommended frameworks, design patterns, shared security services, and reference
platforms.</t>
  </si>
  <si>
    <t>Results are used to determine if additional frameworks, resources, or guidance need to be specified as well as the quality of guidance provided to project teams.</t>
  </si>
  <si>
    <t>Verification</t>
  </si>
  <si>
    <t>Design Review</t>
  </si>
  <si>
    <t>DR1</t>
  </si>
  <si>
    <t>Do project teams document the attack perimeter of software designs?</t>
  </si>
  <si>
    <t>Each project group creates a simplified one-page architecture diagram representing high-level modules.</t>
  </si>
  <si>
    <t>Each component in the diagram is analyzed in terms of accessibility of the interface from authorized users, anonymous users, operators, application-specific roles, etc.</t>
  </si>
  <si>
    <t>Interfaces and components with similar accessibility profiles are grouped and documented as the software attack surface.</t>
  </si>
  <si>
    <t>One-page architecture diagram is annotated with security-related functionality.</t>
  </si>
  <si>
    <t>Grouped interface designs are evaluated to determine whether security-related functionality is applied consistently.</t>
  </si>
  <si>
    <t>Architecture diagrams and attack surface analysis is updated when an application's design is altered.</t>
  </si>
  <si>
    <t>Do project teams check software designs against known security risks?</t>
  </si>
  <si>
    <t>Each project group documents a list of assumptions the software relies on for safe execution.</t>
  </si>
  <si>
    <t>Each project group documents a list of security requirements for the application.</t>
  </si>
  <si>
    <t>Each project's one-page architecture diagram is evaluated for  security requirements and assumptions.  Missing items are documented as findings.</t>
  </si>
  <si>
    <t>Evaluations are repeated when security requirements are added or the high-level system design changes occur within a project.</t>
  </si>
  <si>
    <t>DR2</t>
  </si>
  <si>
    <t>Each interface within the high-level architecture diagram is formally inspected for security mechanisms (includes internal and external application tiers).</t>
  </si>
  <si>
    <t>Analysis includes the following minimum categories: authentication, authorization, input validation, output encoding, error handling, logging, cryptography, and session management.</t>
  </si>
  <si>
    <t>Each software release is required to undergo a design review.</t>
  </si>
  <si>
    <t>A process for requesting a formal design review is created and advertised to project stakeholders.</t>
  </si>
  <si>
    <t>The design review process is centralized and requests are prioritized based on the organization's business risk profile.</t>
  </si>
  <si>
    <t>Design reviews include verification of software's attack surface, security requirements, and security mechanisms within module interfaces.</t>
  </si>
  <si>
    <t>DR3</t>
  </si>
  <si>
    <t>Project teams identify details on system behavior around high-risk functionality (such as CRUD of sensitive data).</t>
  </si>
  <si>
    <t>Project teams document relevant software modules, data sources, actors, and messages that flow between data sources or business functions.</t>
  </si>
  <si>
    <t>Utilizing the data flow diagram, project teams identify software modules that handle data or functionality with differing sensitivity levels.</t>
  </si>
  <si>
    <t>A consistent design review program has been established.</t>
  </si>
  <si>
    <t>A criteria is created to determine whether a project passes the design review process (for example no high-risk findings).</t>
  </si>
  <si>
    <t>Release gates are used within the development process to ensure projects cannot advance to the next step until the project succesfully completes a design review.</t>
  </si>
  <si>
    <t>A process is established for handling design review results in legacy projects, including a requirement to establish a time frame for successfully completing the design review process.</t>
  </si>
  <si>
    <t>The organization has derived a light-weight code review checklist based on previously identified security requirements.</t>
  </si>
  <si>
    <t>Developers receive training regarding their role and the goals of the checklist.</t>
  </si>
  <si>
    <t>High-risk software components are prioritized above other code during the review process.</t>
  </si>
  <si>
    <t>Security auditors or code review tools are utilized to perform the checklist based code review.</t>
  </si>
  <si>
    <t>Remediation of findings in high-risk components are prioritized appropriately.</t>
  </si>
  <si>
    <t>The organization has reviewed open source, commercial, and other solution for performing automated code reviews and selected a solution that will best fit the organization.</t>
  </si>
  <si>
    <t>Automated code analysis has been integrated within the development process (at code check-in for example).</t>
  </si>
  <si>
    <t>Project stakeholders review and accept any risks that they choose not to address.</t>
  </si>
  <si>
    <t>Project stakeholders have created a plan for addressing findings in legacy code.</t>
  </si>
  <si>
    <t>Do project teams utilize automation to check code against application-specific coding standards?</t>
  </si>
  <si>
    <t>Automated code review tools are customized to perform additional API checks, verify organization coding standards, etc. (including the addition of custom rules).</t>
  </si>
  <si>
    <t>Each project contains a checkpoint in the development process that requires a specific level of code review results to be met before release.</t>
  </si>
  <si>
    <t>The organization has established an exception process for legacy code, which requires a certain level of assurance to be met within a specific time period</t>
  </si>
  <si>
    <t>Security Testing</t>
  </si>
  <si>
    <t>ST1</t>
  </si>
  <si>
    <t>The organization has documented general test cases based on security requirements and common vulnerabilities.</t>
  </si>
  <si>
    <t>Each project has documented test cases for security requirements specific to that project.</t>
  </si>
  <si>
    <t>Staff ensures test cases are applicable, feasible, and can be executed by relevant development, security, and quality assurance staff.</t>
  </si>
  <si>
    <t>Project teams engage security auditors to perform penetration testing.</t>
  </si>
  <si>
    <t>Penetration testing covers security requirements and test cases at a minimum.</t>
  </si>
  <si>
    <t>Penetration testing issues are resolved to an acceptable level of risk prior to release.</t>
  </si>
  <si>
    <t>Penetration testing issues are reviewed with project stakeholders.</t>
  </si>
  <si>
    <t>Project stakeholders select issues to remediate prior to release.</t>
  </si>
  <si>
    <t>Project stakeholders set a time line for addressing identified issues or accept outstanding risks.</t>
  </si>
  <si>
    <t>ST2</t>
  </si>
  <si>
    <t>The organization has reviewed open source, commercial, and other solution for performing automated security testing and selected a solution that will best fit the organization.</t>
  </si>
  <si>
    <t>Automated security testing has been integrated within the development process.</t>
  </si>
  <si>
    <t>Automated security testing occurs across projects on a regular, scheduled basis.</t>
  </si>
  <si>
    <t>A process has been created for reviewing security testing results with project stakeholders and remediating risk.</t>
  </si>
  <si>
    <t>ST3</t>
  </si>
  <si>
    <t>Are security test cases comprehensively generated for application-specific logic?</t>
  </si>
  <si>
    <t>Using automated tools, unit tests, or other similar methods, a comprehensive set of security test cases is constructed and evaluated for each project.</t>
  </si>
  <si>
    <t>Each project contains a checkpoint in the development process that requires a specific level of security testing results to be met before release.</t>
  </si>
  <si>
    <t>The organization has established an exception process for handling security testing results in legacy projects, which requires a certain level of assurance to be met within a specific time period</t>
  </si>
  <si>
    <t>Each project or development group has assigned a security-savvy developer to be the point of contact for security issues.</t>
  </si>
  <si>
    <t>The organization maintains a centralized list of applications, projects, and points of contact regarding security issues.</t>
  </si>
  <si>
    <t>Does your organization have an assigned security response team?</t>
  </si>
  <si>
    <t>The organization has defined a centralized security response team responsible for managing incidents, vulnerability reports, remediation, and reporting.</t>
  </si>
  <si>
    <t>During an incident, the security response team provides briefings and upward communication.</t>
  </si>
  <si>
    <t>The security response team meets with project groups at least annually to brief individuals on the incident response process.</t>
  </si>
  <si>
    <t>Does the organization utilize a consistent process for incident reporting and handling?</t>
  </si>
  <si>
    <t>The organization has a documented process for incident handling and reporting, including team members' roles and responsibilities.</t>
  </si>
  <si>
    <t>The incident response team receives training at least annually.</t>
  </si>
  <si>
    <t>The incident response process includes items such as triage to prevent additional damage, change management and patch application, managing project personnel and others involved in the incident, forensic evidence collection and preservation, limiting communication about the incident to stakeholders, well-defined reporting to stakeholders and/or communications trees, etc.</t>
  </si>
  <si>
    <t>The organization has adopted and documented a security issue disclosure process.</t>
  </si>
  <si>
    <t>The organization has adopted and documented a patch release process.</t>
  </si>
  <si>
    <t>The organization has adopted and documented a process for collaborating with individuals exercising responsible disclosure.</t>
  </si>
  <si>
    <t>The organization advertises a process for handling issues disclosed responsibly by third-parties.</t>
  </si>
  <si>
    <t>The organization has adopted and documented a practice for disclosing incidents to the public (if necessary and in compliance of state and federal laws).</t>
  </si>
  <si>
    <t>A formal, documented process has been established for tracking, handling, and communicating incidents internally.</t>
  </si>
  <si>
    <t>Incident response teams investigate root causes of security failures leading to an incident or security issue.</t>
  </si>
  <si>
    <t>The root cause is used to analyze the project or software for additional potential failures.</t>
  </si>
  <si>
    <t>The root cause is compared to security requirements and existing processes to determine how to improve security assurance efforts.</t>
  </si>
  <si>
    <t>The root cause is reviewed with project stakeholders and management to determine a mitigation process and time frame.</t>
  </si>
  <si>
    <t>The organization's centralized incident response process is expanded to collect and record metrics.</t>
  </si>
  <si>
    <t>Metrics such as frequency of software projects affected by incidents, system downtime and cost from loss of use, human resources taken in handling and cleanup of the incident, estimates of long-term costs such as regulatory fines or brand damage, etc. are collected.</t>
  </si>
  <si>
    <t>Past security incidents are recorded and reviewed every six months and recommendations to improve the organization or software assurance process are made.</t>
  </si>
  <si>
    <t>Environment Hardening</t>
  </si>
  <si>
    <t>EH1</t>
  </si>
  <si>
    <t>The organization documents and maintains a set of baseline operating platforms.</t>
  </si>
  <si>
    <t>project teams expand on existing, approved baseline operating platforms to meet project requirements.</t>
  </si>
  <si>
    <t>Project teams document assumptions made about operating environments during development.</t>
  </si>
  <si>
    <t>Organization and project operating platforms are reviewed at least every six months.</t>
  </si>
  <si>
    <t>Project teams or the operations team regularly monitors software components for security updates.</t>
  </si>
  <si>
    <t>Project teams or the operations team apply critical software component updates once identified.</t>
  </si>
  <si>
    <t>EH2</t>
  </si>
  <si>
    <t>Is a consistent process used to apply upgrades and patches to critical dependencies?</t>
  </si>
  <si>
    <t>A documented ongoing process has been created at the organization level to consistently identify and apply security patches.</t>
  </si>
  <si>
    <t>The patch management process requires security patches to be applied within a specific time window based on risk.</t>
  </si>
  <si>
    <t>Project teams share a list of third-party components and a source for updates with the operations team.</t>
  </si>
  <si>
    <t>The organization has reviewed open source, commercial, and other solution for performing automated monitoring and patch management and has selected a solution that will best fit the organization.</t>
  </si>
  <si>
    <t>Automated monitoring and patch management tools and processes has been integrated within the organization's operational environments.</t>
  </si>
  <si>
    <t>Project teams and the operations team document and implement application-level heath checks.</t>
  </si>
  <si>
    <t>The automated monitoring and patch management tools generate alerts and a documented process for handling and responding to these alerts has been established.</t>
  </si>
  <si>
    <t>Project teams and the operations team reviews configuration changes and alerts at least quarterly in order to improve current processes.</t>
  </si>
  <si>
    <t>EH3</t>
  </si>
  <si>
    <t>Do the business stakeholders understand your organization’s risk profile?</t>
  </si>
  <si>
    <t>Are development staff aware of future plans for the assurance program?</t>
  </si>
  <si>
    <t>Is per-project data for the cost of assurance activities collected?</t>
  </si>
  <si>
    <t>Does your organization regularly compare your security spend with that of other organizations?</t>
  </si>
  <si>
    <t>Do project stakeholders know their project’s compliance status?</t>
  </si>
  <si>
    <t>Have developers been given high-level security awareness training?</t>
  </si>
  <si>
    <t>Are stakeholders able to pull in security coaches for use on projects?</t>
  </si>
  <si>
    <t>Are developers tested to ensure a baseline skill-set for secure development practices?</t>
  </si>
  <si>
    <t>Do projects in your organization consider and document likely threats?</t>
  </si>
  <si>
    <t>Do project teams specify security requirements during development?</t>
  </si>
  <si>
    <t>Do stakeholders review access control matrices for relevant projects?</t>
  </si>
  <si>
    <t>Do project teams specify requirements based on feedback from other security activities?</t>
  </si>
  <si>
    <t>Do stakeholders review vendor agreements for security requirements?</t>
  </si>
  <si>
    <t>Are audits performed against the security requirements specified by project teams?</t>
  </si>
  <si>
    <t>Are project teams aware of secure design principles and do they apply them consistently?</t>
  </si>
  <si>
    <t>Do project teams build software from centrally-controlled platforms and frameworks?</t>
  </si>
  <si>
    <t>Are project teams audited for the use of secure architecture components?</t>
  </si>
  <si>
    <t>Do project teams specifically analyze design elements for security mechanisms?</t>
  </si>
  <si>
    <t>Do project teams review selected high-risk code?</t>
  </si>
  <si>
    <t>Can project teams access automated code analysis tools to find security problems?</t>
  </si>
  <si>
    <t>Do stakeholders consistently review results from code reviews?</t>
  </si>
  <si>
    <t>Does a minimum security baseline exist for code review results?</t>
  </si>
  <si>
    <t>Do projects specify security testing based on defined security requirements?</t>
  </si>
  <si>
    <t>Are stakeholders aware of the security test status prior to release?</t>
  </si>
  <si>
    <t>Do projects use automation to evaluate security test cases?</t>
  </si>
  <si>
    <t>Do projects follow a consistent process to evaluate and report on security tests to stakeholders?</t>
  </si>
  <si>
    <t xml:space="preserve">Does a minimum security baseline exist for security testing? </t>
  </si>
  <si>
    <t>Are project teams aware of their security point(s) of contact and response team(s)?</t>
  </si>
  <si>
    <t>Are project stakeholders aware of relevant security disclosures related to their software projects?</t>
  </si>
  <si>
    <t>Are incidents inspected for root causes to generate further recommendations?</t>
  </si>
  <si>
    <t>Do projects consistently collect and report data and metrics related to incidents?</t>
  </si>
  <si>
    <t>Do projects document operational environment security requirements?</t>
  </si>
  <si>
    <t>Do projects check for security updates to third-party software components?</t>
  </si>
  <si>
    <t>Do projects leverage automation to check application and environment health?</t>
  </si>
  <si>
    <t>Are security notes delivered with each software release?</t>
  </si>
  <si>
    <t>Are security-related alerts and error conditions documented on a per-project basis?</t>
  </si>
  <si>
    <t>Do projects utilize a change management process that’s well understood?</t>
  </si>
  <si>
    <t>Persons Interviewed:</t>
  </si>
  <si>
    <t>No</t>
  </si>
  <si>
    <t>1.1</t>
  </si>
  <si>
    <t>Authors:</t>
  </si>
  <si>
    <t>Eoin Keary</t>
  </si>
  <si>
    <t>Seba Deleersnyder</t>
  </si>
  <si>
    <t>Rating</t>
  </si>
  <si>
    <t>Yes</t>
  </si>
  <si>
    <t>Guidance:</t>
  </si>
  <si>
    <t>Answer</t>
  </si>
  <si>
    <t>Rating Scale</t>
  </si>
  <si>
    <t>Operations</t>
  </si>
  <si>
    <t>Issue Management</t>
  </si>
  <si>
    <t>IM1</t>
  </si>
  <si>
    <t>IM2</t>
  </si>
  <si>
    <t>IM3</t>
  </si>
  <si>
    <t>IR1</t>
  </si>
  <si>
    <t>IR2</t>
  </si>
  <si>
    <t>IR3</t>
  </si>
  <si>
    <t>Implementation Review</t>
  </si>
  <si>
    <t>Software Assurance Maturity Model (SAMM) Roadmap</t>
  </si>
  <si>
    <t>Version</t>
  </si>
  <si>
    <t>Date</t>
  </si>
  <si>
    <t>Author</t>
  </si>
  <si>
    <t>Source Data</t>
  </si>
  <si>
    <t>As-Is</t>
  </si>
  <si>
    <t>To-Be</t>
  </si>
  <si>
    <t>Security Practice</t>
  </si>
  <si>
    <t>Phase</t>
  </si>
  <si>
    <t>Security Practices/Phase</t>
  </si>
  <si>
    <t>Start</t>
  </si>
  <si>
    <t>After 1</t>
  </si>
  <si>
    <t>After 2</t>
  </si>
  <si>
    <t>May</t>
  </si>
  <si>
    <t>After 4</t>
  </si>
  <si>
    <t>Current GAP</t>
  </si>
  <si>
    <t>Strategy &amp; metrics</t>
  </si>
  <si>
    <t>SAMM velocity:</t>
  </si>
  <si>
    <t>Valid Maturity Levels</t>
  </si>
  <si>
    <t>Software Assurance Maturity Model (SAMM) Roadmap Chart Template Notes</t>
  </si>
  <si>
    <t>The chart template assumes four stages.</t>
  </si>
  <si>
    <t>To update the charts, enter your own target levels for each of the security practices over the four phases.  Take care, there are partially obscured cells (white text) to the right of the phases in the data table - these are necessary for the correct formatting of the charts.  They contain a formula that simply duplicates the maturity level in the cell to their left.</t>
  </si>
  <si>
    <t>Valid values for maturity levels are The values should be 0, 1, 2 or 3 only.</t>
  </si>
  <si>
    <t>The charts are constructed using multiple Excel area charts, each with a single line of data - one for each security practice.  The charts use background pictures to provide the striping effect, and there is an empty chart with the grey striping in the background of all of these.  Unfortunately it was also necessary to add two white rectangle objects to mask the right and bottom borders of the latter empty chart.</t>
  </si>
  <si>
    <t>The print area is set on the chart page only to include the charts, not the source data.</t>
  </si>
  <si>
    <t>If you need fewer or more than four phases, you'll need to spend some time adding columns, altering charts and creating new background images (see separate worksheet).</t>
  </si>
  <si>
    <t>Most cells are locked and have protection turned on (without a password) - use Tools | Protection | Unprotect Sheet to turn off</t>
  </si>
  <si>
    <t>See also the SAMM Interview template v1.0</t>
  </si>
  <si>
    <t>http://nickcoblentz.blogspot.com/2009/06/samm-inteview-template-version-10.html</t>
  </si>
  <si>
    <t>Software Assurance Maturity Model (SAMM) Roadmap Chart Template Background Images</t>
  </si>
  <si>
    <t>Software Assurance Maturity Model (SAMM) Roadmap Chart Template</t>
  </si>
  <si>
    <t>Author:</t>
  </si>
  <si>
    <t>Colin Watson, Watson Hall Ltd</t>
  </si>
  <si>
    <t>colin(at)watsonhall.com</t>
  </si>
  <si>
    <t>http://www.watsonhall.com/</t>
  </si>
  <si>
    <t>One aim of the Software Assurance Maturity Model (SAMM) is to help organizations build software security assurance programs.  The current position and future targets can be charted and the SAMM document includes roadmap templates for different industries. This spreadsheet helps produce roadmaps once the plan is known.  It is structured with four phases of improvement, like in SAMM, although could be altered to suit any number of stages.</t>
  </si>
  <si>
    <t>Aidan Lynch</t>
  </si>
  <si>
    <t>SAMM</t>
  </si>
  <si>
    <t>The Software Assurance Maturity Model (SAMM) was created by Pravir Chandra and is now an Open Web Application Security Project (OWASP) project.</t>
  </si>
  <si>
    <t>SAMM is licensed under the Creative Commons Attribution-Share Alike 3.0 License</t>
  </si>
  <si>
    <t>http://www.opensamm.org</t>
  </si>
  <si>
    <t>Q1</t>
  </si>
  <si>
    <t>Q2</t>
  </si>
  <si>
    <t>Q3</t>
  </si>
  <si>
    <t>Q4</t>
  </si>
  <si>
    <t>Current</t>
  </si>
  <si>
    <t>Is there a software security assurance program in place?</t>
  </si>
  <si>
    <t>Are many of your applications and resources categorized by risk?</t>
  </si>
  <si>
    <t>Does the organization know about what’s required based on risk ratings?</t>
  </si>
  <si>
    <t>Does each project team understand where to find secure development best-practices and guidance?</t>
  </si>
  <si>
    <t>Are those involved in the development process given role-specific security training and guidance?</t>
  </si>
  <si>
    <t>Are the majority of the protection mechanisms and controls captured and mapped back to threats?</t>
  </si>
  <si>
    <t>Are project stakeholders aware of how to obtain a formal secure design review?</t>
  </si>
  <si>
    <t>Does the secure design review process incorporate detailed data-level analysis?</t>
  </si>
  <si>
    <t>Does a minimum security baseline exist for secure design review results?</t>
  </si>
  <si>
    <t>Do project teams have review checklists based on common security related problems?</t>
  </si>
  <si>
    <t>Is penetration testing performed on high risk projects prior to release?</t>
  </si>
  <si>
    <t>Do projects have a point of contact for security issues or incidents?</t>
  </si>
  <si>
    <t>Does a minimum security baseline exist for environment health (versioning, patching, etc)?</t>
  </si>
  <si>
    <t>Are project releases audited for appropriate operational security information?</t>
  </si>
  <si>
    <t>Attack trees or a threat model is created for each project tracing the preconditions necessary for a worst-case scenario to be realized.</t>
  </si>
  <si>
    <t>No, but we are launching soon</t>
  </si>
  <si>
    <t>Yes, it's less than a year old</t>
  </si>
  <si>
    <t>Yes, we have had one more than a year</t>
  </si>
  <si>
    <t>Yes, half of them are aware</t>
  </si>
  <si>
    <t>Yes, some of them are aware</t>
  </si>
  <si>
    <t>Yes, most of them are aware</t>
  </si>
  <si>
    <t>Yes, a small percentage are</t>
  </si>
  <si>
    <t>Yes, the majority of them are</t>
  </si>
  <si>
    <t>Yes, we did it once</t>
  </si>
  <si>
    <t>Yes, we do it every few years</t>
  </si>
  <si>
    <t>Yes, we do it at least annually</t>
  </si>
  <si>
    <t>2,3,6,9</t>
  </si>
  <si>
    <t>No, we are not subject to compliance</t>
  </si>
  <si>
    <t>Yes, but on an adhoc basis</t>
  </si>
  <si>
    <t>Yes, teams write their own</t>
  </si>
  <si>
    <t>Yes, there is a standard set</t>
  </si>
  <si>
    <t>Yes, the standard set is integrated</t>
  </si>
  <si>
    <t>Yes, at least half of them are</t>
  </si>
  <si>
    <t>4,5,7,12,13,14,17,18</t>
  </si>
  <si>
    <t>8,15,20</t>
  </si>
  <si>
    <t>11,16,19</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</si>
</sst>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0"/>
      <name val="Arial"/>
    </font>
    <font>
      <sz val="18"/>
      <color indexed="8"/>
      <name val="Arial"/>
      <family val="2"/>
    </font>
    <font>
      <sz val="10"/>
      <color indexed="8"/>
      <name val="Arial"/>
      <family val="2"/>
    </font>
    <font>
      <b/>
      <sz val="10"/>
      <color indexed="8"/>
      <name val="Arial"/>
      <family val="2"/>
    </font>
    <font>
      <b/>
      <sz val="14"/>
      <color indexed="8"/>
      <name val="Arial"/>
      <family val="2"/>
    </font>
    <font>
      <b/>
      <sz val="10"/>
      <color indexed="9"/>
      <name val="Arial"/>
      <family val="2"/>
    </font>
    <font>
      <i/>
      <sz val="10"/>
      <color indexed="8"/>
      <name val="Arial"/>
      <family val="2"/>
    </font>
    <font>
      <sz val="14"/>
      <color indexed="8"/>
      <name val="Arial"/>
      <family val="2"/>
    </font>
    <font>
      <sz val="10"/>
      <name val="Arial"/>
      <family val="2"/>
    </font>
    <font>
      <b/>
      <sz val="10"/>
      <color indexed="8"/>
      <name val="Arial"/>
      <family val="2"/>
    </font>
    <font>
      <b/>
      <sz val="11"/>
      <color indexed="8"/>
      <name val="Arial"/>
      <family val="2"/>
    </font>
    <font>
      <b/>
      <sz val="11"/>
      <name val="Arial"/>
      <family val="2"/>
    </font>
    <font>
      <b/>
      <sz val="10"/>
      <name val="Arial"/>
      <family val="2"/>
    </font>
    <font>
      <b/>
      <sz val="22"/>
      <color indexed="8"/>
      <name val="Arial"/>
      <family val="2"/>
    </font>
    <font>
      <sz val="10"/>
      <name val="Arial"/>
    </font>
    <font>
      <sz val="20"/>
      <name val="Trebuchet MS"/>
      <family val="2"/>
    </font>
    <font>
      <sz val="10"/>
      <name val="Trebuchet MS"/>
      <family val="2"/>
    </font>
    <font>
      <sz val="11"/>
      <name val="Trebuchet MS"/>
      <family val="2"/>
    </font>
    <font>
      <sz val="10"/>
      <color indexed="9"/>
      <name val="Trebuchet MS"/>
      <family val="2"/>
    </font>
    <font>
      <u/>
      <sz val="10"/>
      <name val="Trebuchet MS"/>
      <family val="2"/>
    </font>
    <font>
      <u/>
      <sz val="10"/>
      <color indexed="12"/>
      <name val="Arial"/>
      <family val="2"/>
    </font>
    <font>
      <sz val="20"/>
      <color indexed="9"/>
      <name val="Trebuchet MS"/>
      <family val="2"/>
    </font>
    <font>
      <u/>
      <sz val="10"/>
      <color indexed="9"/>
      <name val="Arial"/>
      <family val="2"/>
    </font>
    <font>
      <b/>
      <sz val="10"/>
      <color indexed="9"/>
      <name val="Trebuchet MS"/>
      <family val="2"/>
    </font>
    <font>
      <b/>
      <u/>
      <sz val="10"/>
      <color indexed="9"/>
      <name val="Arial"/>
      <family val="2"/>
    </font>
    <font>
      <b/>
      <sz val="10"/>
      <color rgb="FF791F17"/>
      <name val="Trebuchet MS"/>
      <family val="2"/>
    </font>
    <font>
      <b/>
      <sz val="10"/>
      <color rgb="FF37793E"/>
      <name val="Trebuchet MS"/>
      <family val="2"/>
    </font>
    <font>
      <b/>
      <sz val="10"/>
      <color rgb="FFB75727"/>
      <name val="Trebuchet MS"/>
      <family val="2"/>
    </font>
    <font>
      <b/>
      <sz val="10"/>
      <color rgb="FF3290C4"/>
      <name val="Trebuchet MS"/>
      <family val="2"/>
    </font>
    <font>
      <b/>
      <sz val="10"/>
      <name val="Trebuchet MS"/>
      <family val="2"/>
    </font>
  </fonts>
  <fills count="15">
    <fill>
      <patternFill patternType="none"/>
    </fill>
    <fill>
      <patternFill patternType="gray125"/>
    </fill>
    <fill>
      <patternFill patternType="solid">
        <fgColor indexed="18"/>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indexed="22"/>
        <bgColor indexed="64"/>
      </patternFill>
    </fill>
    <fill>
      <patternFill patternType="solid">
        <fgColor indexed="63"/>
        <bgColor indexed="64"/>
      </patternFill>
    </fill>
    <fill>
      <patternFill patternType="solid">
        <fgColor rgb="FF3290C4"/>
        <bgColor indexed="64"/>
      </patternFill>
    </fill>
    <fill>
      <patternFill patternType="solid">
        <fgColor rgb="FF94BCDD"/>
        <bgColor indexed="64"/>
      </patternFill>
    </fill>
    <fill>
      <patternFill patternType="solid">
        <fgColor rgb="FFB75727"/>
        <bgColor indexed="64"/>
      </patternFill>
    </fill>
    <fill>
      <patternFill patternType="solid">
        <fgColor rgb="FFD59E7B"/>
        <bgColor indexed="64"/>
      </patternFill>
    </fill>
    <fill>
      <patternFill patternType="solid">
        <fgColor rgb="FF37793E"/>
        <bgColor indexed="64"/>
      </patternFill>
    </fill>
    <fill>
      <patternFill patternType="solid">
        <fgColor rgb="FF8BAA88"/>
        <bgColor indexed="64"/>
      </patternFill>
    </fill>
    <fill>
      <patternFill patternType="solid">
        <fgColor rgb="FF791F17"/>
        <bgColor indexed="64"/>
      </patternFill>
    </fill>
    <fill>
      <patternFill patternType="solid">
        <fgColor rgb="FFB07667"/>
        <bgColor indexed="64"/>
      </patternFill>
    </fill>
  </fills>
  <borders count="58">
    <border>
      <left/>
      <right/>
      <top/>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style="thin">
        <color indexed="8"/>
      </right>
      <top/>
      <bottom/>
      <diagonal/>
    </border>
    <border>
      <left/>
      <right style="thin">
        <color indexed="8"/>
      </right>
      <top/>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style="thin">
        <color indexed="8"/>
      </left>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indexed="8"/>
      </bottom>
      <diagonal/>
    </border>
    <border>
      <left/>
      <right/>
      <top style="medium">
        <color auto="1"/>
      </top>
      <bottom style="thin">
        <color indexed="8"/>
      </bottom>
      <diagonal/>
    </border>
    <border>
      <left/>
      <right style="medium">
        <color auto="1"/>
      </right>
      <top style="medium">
        <color auto="1"/>
      </top>
      <bottom style="thin">
        <color indexed="8"/>
      </bottom>
      <diagonal/>
    </border>
    <border>
      <left style="medium">
        <color auto="1"/>
      </left>
      <right/>
      <top style="thin">
        <color indexed="8"/>
      </top>
      <bottom/>
      <diagonal/>
    </border>
    <border>
      <left/>
      <right style="medium">
        <color auto="1"/>
      </right>
      <top style="thin">
        <color indexed="8"/>
      </top>
      <bottom/>
      <diagonal/>
    </border>
    <border>
      <left style="thin">
        <color auto="1"/>
      </left>
      <right/>
      <top style="thin">
        <color auto="1"/>
      </top>
      <bottom/>
      <diagonal/>
    </border>
    <border>
      <left/>
      <right style="thin">
        <color indexed="8"/>
      </right>
      <top style="thin">
        <color auto="1"/>
      </top>
      <bottom/>
      <diagonal/>
    </border>
    <border>
      <left style="thin">
        <color indexed="8"/>
      </left>
      <right style="thin">
        <color indexed="8"/>
      </right>
      <top style="thin">
        <color auto="1"/>
      </top>
      <bottom/>
      <diagonal/>
    </border>
    <border>
      <left style="thin">
        <color indexed="8"/>
      </left>
      <right style="thin">
        <color auto="1"/>
      </right>
      <top style="thin">
        <color auto="1"/>
      </top>
      <bottom/>
      <diagonal/>
    </border>
    <border>
      <left style="thin">
        <color auto="1"/>
      </left>
      <right/>
      <top/>
      <bottom/>
      <diagonal/>
    </border>
    <border>
      <left style="thin">
        <color indexed="8"/>
      </left>
      <right style="thin">
        <color auto="1"/>
      </right>
      <top/>
      <bottom/>
      <diagonal/>
    </border>
    <border>
      <left style="thin">
        <color auto="1"/>
      </left>
      <right/>
      <top/>
      <bottom style="thin">
        <color auto="1"/>
      </bottom>
      <diagonal/>
    </border>
    <border>
      <left/>
      <right style="thin">
        <color indexed="8"/>
      </right>
      <top/>
      <bottom style="thin">
        <color auto="1"/>
      </bottom>
      <diagonal/>
    </border>
    <border>
      <left style="thin">
        <color indexed="8"/>
      </left>
      <right style="thin">
        <color indexed="8"/>
      </right>
      <top/>
      <bottom style="thin">
        <color auto="1"/>
      </bottom>
      <diagonal/>
    </border>
    <border>
      <left style="thin">
        <color indexed="8"/>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8"/>
      </left>
      <right/>
      <top style="thin">
        <color auto="1"/>
      </top>
      <bottom/>
      <diagonal/>
    </border>
    <border>
      <left style="thin">
        <color indexed="8"/>
      </left>
      <right/>
      <top/>
      <bottom style="thin">
        <color auto="1"/>
      </bottom>
      <diagonal/>
    </border>
    <border>
      <left/>
      <right/>
      <top/>
      <bottom style="thin">
        <color auto="1"/>
      </bottom>
      <diagonal/>
    </border>
    <border>
      <left/>
      <right style="thin">
        <color auto="1"/>
      </right>
      <top/>
      <bottom style="thin">
        <color auto="1"/>
      </bottom>
      <diagonal/>
    </border>
    <border>
      <left/>
      <right/>
      <top style="medium">
        <color auto="1"/>
      </top>
      <bottom style="medium">
        <color auto="1"/>
      </bottom>
      <diagonal/>
    </border>
    <border>
      <left/>
      <right/>
      <top style="medium">
        <color auto="1"/>
      </top>
      <bottom/>
      <diagonal/>
    </border>
    <border>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bottom style="medium">
        <color auto="1"/>
      </bottom>
      <diagonal/>
    </border>
  </borders>
  <cellStyleXfs count="4">
    <xf numFmtId="0" fontId="0" fillId="0" borderId="0" applyNumberFormat="0" applyFont="0" applyFill="0" applyBorder="0" applyAlignment="0" applyProtection="0"/>
    <xf numFmtId="0" fontId="14" fillId="0" borderId="0"/>
    <xf numFmtId="9" fontId="8" fillId="0" borderId="0" applyFont="0" applyFill="0" applyBorder="0" applyAlignment="0" applyProtection="0"/>
    <xf numFmtId="0" fontId="20" fillId="0" borderId="0" applyNumberFormat="0" applyFill="0" applyBorder="0" applyAlignment="0" applyProtection="0">
      <alignment vertical="top"/>
      <protection locked="0"/>
    </xf>
  </cellStyleXfs>
  <cellXfs count="262">
    <xf numFmtId="0" fontId="0" fillId="0" borderId="0" xfId="0" applyNumberFormat="1" applyFont="1" applyFill="1" applyBorder="1" applyAlignment="1"/>
    <xf numFmtId="0" fontId="2" fillId="0" borderId="0" xfId="0" applyNumberFormat="1" applyFont="1" applyFill="1" applyBorder="1" applyAlignment="1">
      <alignment wrapText="1"/>
    </xf>
    <xf numFmtId="0" fontId="3" fillId="0" borderId="0" xfId="0" applyNumberFormat="1" applyFont="1" applyFill="1" applyBorder="1" applyAlignment="1">
      <alignment horizontal="right" wrapText="1"/>
    </xf>
    <xf numFmtId="0" fontId="3" fillId="0" borderId="0" xfId="0" applyNumberFormat="1" applyFont="1" applyFill="1" applyBorder="1" applyAlignment="1">
      <alignment horizontal="right" vertical="top" wrapText="1"/>
    </xf>
    <xf numFmtId="0" fontId="2" fillId="0" borderId="1" xfId="0" applyNumberFormat="1" applyFont="1" applyFill="1" applyBorder="1" applyAlignment="1">
      <alignment wrapText="1"/>
    </xf>
    <xf numFmtId="0" fontId="2" fillId="0" borderId="3" xfId="0" applyNumberFormat="1" applyFont="1" applyFill="1" applyBorder="1" applyAlignment="1">
      <alignment wrapText="1"/>
    </xf>
    <xf numFmtId="0" fontId="2" fillId="0" borderId="5" xfId="0" applyNumberFormat="1" applyFont="1" applyFill="1" applyBorder="1" applyAlignment="1">
      <alignment wrapText="1"/>
    </xf>
    <xf numFmtId="0" fontId="3" fillId="0" borderId="4" xfId="0" applyNumberFormat="1" applyFont="1" applyFill="1" applyBorder="1" applyAlignment="1">
      <alignment horizontal="center" wrapText="1"/>
    </xf>
    <xf numFmtId="0" fontId="2" fillId="0" borderId="6" xfId="0" applyNumberFormat="1" applyFont="1" applyFill="1" applyBorder="1" applyAlignment="1">
      <alignment horizontal="center" wrapText="1"/>
    </xf>
    <xf numFmtId="0" fontId="3" fillId="2" borderId="2" xfId="0" applyNumberFormat="1" applyFont="1" applyFill="1" applyBorder="1" applyAlignment="1">
      <alignment horizontal="center" wrapText="1"/>
    </xf>
    <xf numFmtId="0" fontId="3" fillId="0" borderId="3" xfId="0" applyNumberFormat="1" applyFont="1" applyFill="1" applyBorder="1" applyAlignment="1">
      <alignment horizontal="center" wrapText="1"/>
    </xf>
    <xf numFmtId="0" fontId="2" fillId="0" borderId="0" xfId="0" applyNumberFormat="1" applyFont="1" applyFill="1" applyBorder="1" applyAlignment="1"/>
    <xf numFmtId="0" fontId="10" fillId="0" borderId="0" xfId="0" applyNumberFormat="1" applyFont="1" applyFill="1" applyBorder="1" applyAlignment="1">
      <alignment horizontal="left" wrapText="1"/>
    </xf>
    <xf numFmtId="0" fontId="10" fillId="0" borderId="3" xfId="0" applyNumberFormat="1" applyFont="1" applyFill="1" applyBorder="1" applyAlignment="1">
      <alignment horizontal="left" wrapText="1"/>
    </xf>
    <xf numFmtId="0" fontId="11" fillId="0" borderId="0" xfId="0" applyNumberFormat="1" applyFont="1" applyFill="1" applyBorder="1" applyAlignment="1">
      <alignment horizontal="left"/>
    </xf>
    <xf numFmtId="49" fontId="2" fillId="0" borderId="0" xfId="0" applyNumberFormat="1" applyFont="1" applyFill="1" applyBorder="1" applyAlignment="1">
      <alignment horizontal="left" wrapText="1"/>
    </xf>
    <xf numFmtId="0" fontId="8" fillId="0" borderId="0" xfId="0" applyNumberFormat="1" applyFont="1" applyFill="1" applyBorder="1" applyAlignment="1"/>
    <xf numFmtId="0" fontId="2" fillId="0" borderId="24" xfId="0" applyNumberFormat="1" applyFont="1" applyFill="1" applyBorder="1" applyAlignment="1">
      <alignment wrapText="1"/>
    </xf>
    <xf numFmtId="0" fontId="2" fillId="0" borderId="26" xfId="0" applyNumberFormat="1" applyFont="1" applyFill="1" applyBorder="1" applyAlignment="1">
      <alignment wrapText="1"/>
    </xf>
    <xf numFmtId="15" fontId="2" fillId="0" borderId="26" xfId="0" applyNumberFormat="1" applyFont="1" applyFill="1" applyBorder="1" applyAlignment="1">
      <alignment horizontal="left" wrapText="1"/>
    </xf>
    <xf numFmtId="0" fontId="2" fillId="0" borderId="29" xfId="0" applyNumberFormat="1" applyFont="1" applyFill="1" applyBorder="1" applyAlignment="1">
      <alignment wrapText="1"/>
    </xf>
    <xf numFmtId="0" fontId="2" fillId="0" borderId="4" xfId="0" applyNumberFormat="1" applyFont="1" applyFill="1" applyBorder="1" applyAlignment="1">
      <alignment horizontal="center"/>
    </xf>
    <xf numFmtId="0" fontId="2" fillId="0" borderId="6" xfId="0" applyNumberFormat="1" applyFont="1" applyFill="1" applyBorder="1" applyAlignment="1">
      <alignment horizontal="center"/>
    </xf>
    <xf numFmtId="0" fontId="2" fillId="3" borderId="7" xfId="0" applyNumberFormat="1" applyFont="1" applyFill="1" applyBorder="1" applyAlignment="1">
      <alignment wrapText="1"/>
    </xf>
    <xf numFmtId="0" fontId="6" fillId="3" borderId="35" xfId="0" applyNumberFormat="1" applyFont="1" applyFill="1" applyBorder="1" applyAlignment="1">
      <alignment horizontal="right" wrapText="1"/>
    </xf>
    <xf numFmtId="0" fontId="2" fillId="3" borderId="36" xfId="0" applyNumberFormat="1" applyFont="1" applyFill="1" applyBorder="1" applyAlignment="1">
      <alignment wrapText="1"/>
    </xf>
    <xf numFmtId="0" fontId="6" fillId="3" borderId="39" xfId="0" applyNumberFormat="1" applyFont="1" applyFill="1" applyBorder="1" applyAlignment="1">
      <alignment horizontal="right" wrapText="1"/>
    </xf>
    <xf numFmtId="0" fontId="2" fillId="3" borderId="41" xfId="0" applyNumberFormat="1" applyFont="1" applyFill="1" applyBorder="1" applyAlignment="1">
      <alignment wrapText="1"/>
    </xf>
    <xf numFmtId="0" fontId="2" fillId="3" borderId="42" xfId="0" applyNumberFormat="1" applyFont="1" applyFill="1" applyBorder="1" applyAlignment="1">
      <alignment wrapText="1"/>
    </xf>
    <xf numFmtId="0" fontId="3" fillId="0" borderId="6" xfId="0" applyNumberFormat="1" applyFont="1" applyFill="1" applyBorder="1" applyAlignment="1">
      <alignment horizontal="center" wrapText="1"/>
    </xf>
    <xf numFmtId="0" fontId="6" fillId="3" borderId="41" xfId="0" applyNumberFormat="1" applyFont="1" applyFill="1" applyBorder="1" applyAlignment="1">
      <alignment horizontal="right" wrapText="1"/>
    </xf>
    <xf numFmtId="0" fontId="2" fillId="0" borderId="0" xfId="0" applyNumberFormat="1" applyFont="1" applyFill="1" applyBorder="1" applyAlignment="1">
      <alignment horizontal="center" wrapText="1"/>
    </xf>
    <xf numFmtId="0" fontId="2" fillId="3" borderId="37" xfId="0" applyNumberFormat="1" applyFont="1" applyFill="1" applyBorder="1" applyAlignment="1">
      <alignment horizontal="center" wrapText="1"/>
    </xf>
    <xf numFmtId="0" fontId="2" fillId="3" borderId="6" xfId="0" applyNumberFormat="1" applyFont="1" applyFill="1" applyBorder="1" applyAlignment="1">
      <alignment horizontal="center" wrapText="1"/>
    </xf>
    <xf numFmtId="0" fontId="2" fillId="3" borderId="43" xfId="0" applyNumberFormat="1" applyFont="1" applyFill="1" applyBorder="1" applyAlignment="1">
      <alignment horizontal="center" wrapText="1"/>
    </xf>
    <xf numFmtId="0" fontId="0" fillId="0" borderId="0" xfId="0" applyNumberFormat="1" applyFont="1" applyFill="1" applyBorder="1" applyAlignment="1">
      <alignment horizontal="center"/>
    </xf>
    <xf numFmtId="0" fontId="3" fillId="0" borderId="0" xfId="0" applyNumberFormat="1" applyFont="1" applyFill="1" applyBorder="1" applyAlignment="1">
      <alignment horizontal="center" wrapText="1"/>
    </xf>
    <xf numFmtId="0" fontId="3" fillId="3" borderId="37" xfId="0" applyNumberFormat="1" applyFont="1" applyFill="1" applyBorder="1" applyAlignment="1">
      <alignment horizontal="center" wrapText="1"/>
    </xf>
    <xf numFmtId="0" fontId="3" fillId="3" borderId="6" xfId="0" applyNumberFormat="1" applyFont="1" applyFill="1" applyBorder="1" applyAlignment="1">
      <alignment horizontal="center" wrapText="1"/>
    </xf>
    <xf numFmtId="0" fontId="3" fillId="3" borderId="43" xfId="0" applyNumberFormat="1" applyFont="1" applyFill="1" applyBorder="1" applyAlignment="1">
      <alignment horizontal="center" wrapText="1"/>
    </xf>
    <xf numFmtId="0" fontId="12" fillId="0" borderId="0" xfId="0" applyNumberFormat="1" applyFont="1" applyFill="1" applyBorder="1" applyAlignment="1">
      <alignment horizontal="center"/>
    </xf>
    <xf numFmtId="0" fontId="2" fillId="3" borderId="38" xfId="0" applyNumberFormat="1" applyFont="1" applyFill="1" applyBorder="1" applyAlignment="1">
      <alignment horizontal="center"/>
    </xf>
    <xf numFmtId="0" fontId="2" fillId="3" borderId="40" xfId="0" applyNumberFormat="1" applyFont="1" applyFill="1" applyBorder="1" applyAlignment="1">
      <alignment horizontal="center"/>
    </xf>
    <xf numFmtId="0" fontId="2" fillId="3" borderId="40" xfId="0" applyNumberFormat="1" applyFont="1" applyFill="1" applyBorder="1" applyAlignment="1">
      <alignment horizontal="center" wrapText="1"/>
    </xf>
    <xf numFmtId="0" fontId="2" fillId="3" borderId="44" xfId="0" applyNumberFormat="1" applyFont="1" applyFill="1" applyBorder="1" applyAlignment="1">
      <alignment horizontal="center" wrapText="1"/>
    </xf>
    <xf numFmtId="0" fontId="2" fillId="3" borderId="38" xfId="0" applyNumberFormat="1" applyFont="1" applyFill="1" applyBorder="1" applyAlignment="1">
      <alignment horizontal="center" wrapText="1"/>
    </xf>
    <xf numFmtId="0" fontId="12" fillId="0" borderId="0" xfId="0" applyNumberFormat="1" applyFont="1" applyFill="1" applyBorder="1" applyAlignment="1"/>
    <xf numFmtId="0" fontId="12" fillId="0" borderId="21" xfId="0" applyNumberFormat="1" applyFont="1" applyFill="1" applyBorder="1" applyAlignment="1"/>
    <xf numFmtId="0" fontId="8" fillId="0" borderId="21" xfId="0" applyNumberFormat="1" applyFont="1" applyFill="1" applyBorder="1" applyAlignment="1"/>
    <xf numFmtId="0" fontId="0" fillId="0" borderId="21" xfId="0" applyNumberFormat="1" applyFont="1" applyFill="1" applyBorder="1" applyAlignment="1">
      <alignment horizontal="center" vertical="center"/>
    </xf>
    <xf numFmtId="0" fontId="8" fillId="0" borderId="21" xfId="0" applyNumberFormat="1" applyFont="1" applyFill="1" applyBorder="1" applyAlignment="1">
      <alignment horizontal="center" vertical="center"/>
    </xf>
    <xf numFmtId="0" fontId="0" fillId="0" borderId="21" xfId="0" applyNumberFormat="1" applyFont="1" applyFill="1" applyBorder="1" applyAlignment="1">
      <alignment horizontal="center"/>
    </xf>
    <xf numFmtId="0" fontId="2" fillId="0" borderId="21" xfId="0" applyNumberFormat="1" applyFont="1" applyFill="1" applyBorder="1" applyAlignment="1">
      <alignment horizontal="center" wrapText="1"/>
    </xf>
    <xf numFmtId="0" fontId="15" fillId="0" borderId="0" xfId="1" applyFont="1"/>
    <xf numFmtId="0" fontId="16" fillId="0" borderId="0" xfId="1" applyFont="1"/>
    <xf numFmtId="0" fontId="16" fillId="0" borderId="0" xfId="1" applyFont="1" applyFill="1"/>
    <xf numFmtId="0" fontId="17" fillId="0" borderId="0" xfId="1" applyFont="1"/>
    <xf numFmtId="0" fontId="17" fillId="0" borderId="0" xfId="1" applyFont="1" applyProtection="1">
      <protection locked="0"/>
    </xf>
    <xf numFmtId="0" fontId="17" fillId="0" borderId="0" xfId="1" applyFont="1" applyFill="1"/>
    <xf numFmtId="0" fontId="17" fillId="0" borderId="0" xfId="1" applyFont="1" applyBorder="1"/>
    <xf numFmtId="0" fontId="17" fillId="0" borderId="0" xfId="1" applyFont="1" applyAlignment="1">
      <alignment horizontal="center"/>
    </xf>
    <xf numFmtId="0" fontId="17" fillId="0" borderId="19" xfId="1" applyFont="1" applyBorder="1"/>
    <xf numFmtId="0" fontId="18" fillId="0" borderId="52" xfId="1" applyFont="1" applyBorder="1" applyAlignment="1">
      <alignment horizontal="center"/>
    </xf>
    <xf numFmtId="0" fontId="16" fillId="0" borderId="0" xfId="1" applyFont="1" applyAlignment="1">
      <alignment horizontal="center"/>
    </xf>
    <xf numFmtId="0" fontId="16" fillId="0" borderId="53" xfId="1" applyFont="1" applyBorder="1" applyAlignment="1" applyProtection="1">
      <alignment horizontal="center"/>
      <protection locked="0"/>
    </xf>
    <xf numFmtId="0" fontId="18" fillId="0" borderId="0" xfId="1" applyFont="1" applyBorder="1" applyAlignment="1">
      <alignment horizontal="center"/>
    </xf>
    <xf numFmtId="0" fontId="18" fillId="0" borderId="53" xfId="1" applyFont="1" applyBorder="1" applyAlignment="1">
      <alignment horizontal="center"/>
    </xf>
    <xf numFmtId="0" fontId="16" fillId="0" borderId="0" xfId="1" applyFont="1" applyBorder="1" applyAlignment="1" applyProtection="1">
      <alignment horizontal="center"/>
      <protection locked="0"/>
    </xf>
    <xf numFmtId="0" fontId="16" fillId="0" borderId="50" xfId="1" applyFont="1" applyBorder="1" applyAlignment="1" applyProtection="1">
      <alignment horizontal="center"/>
      <protection locked="0"/>
    </xf>
    <xf numFmtId="0" fontId="18" fillId="0" borderId="50" xfId="1" applyFont="1" applyBorder="1" applyAlignment="1">
      <alignment horizontal="center"/>
    </xf>
    <xf numFmtId="0" fontId="16" fillId="0" borderId="54" xfId="1" applyFont="1" applyBorder="1" applyAlignment="1" applyProtection="1">
      <alignment horizontal="center"/>
      <protection locked="0"/>
    </xf>
    <xf numFmtId="0" fontId="18" fillId="0" borderId="54" xfId="1" applyFont="1" applyBorder="1" applyAlignment="1">
      <alignment horizontal="center"/>
    </xf>
    <xf numFmtId="0" fontId="16" fillId="0" borderId="19" xfId="1" applyFont="1" applyBorder="1" applyAlignment="1" applyProtection="1">
      <alignment horizontal="center"/>
      <protection locked="0"/>
    </xf>
    <xf numFmtId="0" fontId="18" fillId="0" borderId="19" xfId="1" applyFont="1" applyBorder="1" applyAlignment="1">
      <alignment horizontal="center"/>
    </xf>
    <xf numFmtId="0" fontId="19" fillId="0" borderId="0" xfId="1" applyFont="1" applyAlignment="1">
      <alignment horizontal="right"/>
    </xf>
    <xf numFmtId="9" fontId="16" fillId="0" borderId="0" xfId="2" applyFont="1"/>
    <xf numFmtId="9" fontId="16" fillId="0" borderId="0" xfId="2" applyFont="1" applyAlignment="1">
      <alignment horizontal="center"/>
    </xf>
    <xf numFmtId="0" fontId="16" fillId="0" borderId="53" xfId="1" applyFont="1" applyBorder="1"/>
    <xf numFmtId="0" fontId="16" fillId="0" borderId="53" xfId="1" applyFont="1" applyBorder="1" applyAlignment="1">
      <alignment horizontal="center"/>
    </xf>
    <xf numFmtId="0" fontId="16" fillId="0" borderId="0" xfId="1" applyFont="1" applyBorder="1"/>
    <xf numFmtId="0" fontId="16" fillId="0" borderId="0" xfId="1" applyFont="1" applyBorder="1" applyAlignment="1">
      <alignment horizontal="center"/>
    </xf>
    <xf numFmtId="0" fontId="16" fillId="0" borderId="19" xfId="1" applyFont="1" applyBorder="1"/>
    <xf numFmtId="0" fontId="16" fillId="0" borderId="19" xfId="1" applyFont="1" applyBorder="1" applyAlignment="1">
      <alignment horizontal="center"/>
    </xf>
    <xf numFmtId="0" fontId="16" fillId="0" borderId="19" xfId="1" applyFont="1" applyFill="1" applyBorder="1"/>
    <xf numFmtId="0" fontId="15" fillId="5" borderId="0" xfId="1" applyFont="1" applyFill="1" applyAlignment="1">
      <alignment horizontal="left" vertical="top"/>
    </xf>
    <xf numFmtId="0" fontId="16" fillId="5" borderId="0" xfId="1" applyFont="1" applyFill="1" applyAlignment="1">
      <alignment horizontal="left" vertical="top"/>
    </xf>
    <xf numFmtId="0" fontId="16" fillId="5" borderId="0" xfId="1" applyFont="1" applyFill="1" applyAlignment="1">
      <alignment horizontal="left" vertical="top" wrapText="1"/>
    </xf>
    <xf numFmtId="0" fontId="20" fillId="5" borderId="0" xfId="3" applyFill="1" applyAlignment="1" applyProtection="1">
      <alignment horizontal="left" vertical="top" wrapText="1"/>
    </xf>
    <xf numFmtId="0" fontId="14" fillId="5" borderId="0" xfId="1" applyFill="1"/>
    <xf numFmtId="0" fontId="21" fillId="6" borderId="0" xfId="1" applyFont="1" applyFill="1" applyAlignment="1">
      <alignment horizontal="left" vertical="top"/>
    </xf>
    <xf numFmtId="0" fontId="21" fillId="6" borderId="0" xfId="1" applyFont="1" applyFill="1"/>
    <xf numFmtId="0" fontId="18" fillId="6" borderId="0" xfId="1" applyFont="1" applyFill="1" applyAlignment="1">
      <alignment horizontal="left" vertical="top"/>
    </xf>
    <xf numFmtId="0" fontId="18" fillId="6" borderId="0" xfId="1" applyFont="1" applyFill="1"/>
    <xf numFmtId="0" fontId="22" fillId="6" borderId="0" xfId="3" applyFont="1" applyFill="1" applyAlignment="1" applyProtection="1">
      <alignment horizontal="left" vertical="top"/>
    </xf>
    <xf numFmtId="0" fontId="18" fillId="6" borderId="0" xfId="1" applyNumberFormat="1" applyFont="1" applyFill="1" applyAlignment="1">
      <alignment horizontal="left" vertical="top" wrapText="1"/>
    </xf>
    <xf numFmtId="0" fontId="23" fillId="6" borderId="0" xfId="1" applyFont="1" applyFill="1" applyAlignment="1">
      <alignment horizontal="left" vertical="top"/>
    </xf>
    <xf numFmtId="0" fontId="23" fillId="6" borderId="0" xfId="1" applyFont="1" applyFill="1" applyAlignment="1">
      <alignment horizontal="left" vertical="top" wrapText="1"/>
    </xf>
    <xf numFmtId="0" fontId="23" fillId="6" borderId="0" xfId="1" applyFont="1" applyFill="1"/>
    <xf numFmtId="0" fontId="24" fillId="6" borderId="0" xfId="3" applyFont="1" applyFill="1" applyAlignment="1" applyProtection="1">
      <alignment horizontal="left" vertical="top"/>
    </xf>
    <xf numFmtId="0" fontId="2" fillId="0" borderId="55" xfId="0" applyNumberFormat="1" applyFont="1" applyFill="1" applyBorder="1" applyAlignment="1">
      <alignment horizontal="center" wrapText="1"/>
    </xf>
    <xf numFmtId="0" fontId="2" fillId="0" borderId="56" xfId="0" applyNumberFormat="1" applyFont="1" applyFill="1" applyBorder="1" applyAlignment="1">
      <alignment horizontal="center" wrapText="1"/>
    </xf>
    <xf numFmtId="0" fontId="2" fillId="0" borderId="57" xfId="0" applyNumberFormat="1" applyFont="1" applyFill="1" applyBorder="1" applyAlignment="1">
      <alignment horizontal="center" wrapText="1"/>
    </xf>
    <xf numFmtId="0" fontId="3" fillId="0" borderId="2" xfId="0" applyNumberFormat="1" applyFont="1" applyFill="1" applyBorder="1" applyAlignment="1">
      <alignment horizontal="center" vertical="center" wrapText="1"/>
    </xf>
    <xf numFmtId="0" fontId="3" fillId="2" borderId="2" xfId="0" applyNumberFormat="1" applyFont="1" applyFill="1" applyBorder="1" applyAlignment="1">
      <alignment horizontal="center" vertical="center" wrapText="1"/>
    </xf>
    <xf numFmtId="0" fontId="5" fillId="7" borderId="2" xfId="0" applyNumberFormat="1" applyFont="1" applyFill="1" applyBorder="1" applyAlignment="1">
      <alignment horizontal="center" vertical="center" wrapText="1"/>
    </xf>
    <xf numFmtId="0" fontId="3" fillId="8" borderId="2" xfId="0" applyNumberFormat="1" applyFont="1" applyFill="1" applyBorder="1" applyAlignment="1">
      <alignment horizontal="center" wrapText="1"/>
    </xf>
    <xf numFmtId="0" fontId="3" fillId="8" borderId="2" xfId="0" applyNumberFormat="1" applyFont="1" applyFill="1" applyBorder="1" applyAlignment="1">
      <alignment horizontal="center"/>
    </xf>
    <xf numFmtId="0" fontId="3" fillId="8" borderId="8" xfId="0" applyNumberFormat="1" applyFont="1" applyFill="1" applyBorder="1" applyAlignment="1">
      <alignment horizontal="center" wrapText="1"/>
    </xf>
    <xf numFmtId="0" fontId="3" fillId="8" borderId="2" xfId="0" applyNumberFormat="1" applyFont="1" applyFill="1" applyBorder="1" applyAlignment="1">
      <alignment horizontal="left" vertical="center" wrapText="1"/>
    </xf>
    <xf numFmtId="0" fontId="5" fillId="9" borderId="2" xfId="0" applyNumberFormat="1" applyFont="1" applyFill="1" applyBorder="1" applyAlignment="1">
      <alignment horizontal="center" vertical="center" wrapText="1"/>
    </xf>
    <xf numFmtId="0" fontId="3" fillId="10" borderId="2" xfId="0" applyNumberFormat="1" applyFont="1" applyFill="1" applyBorder="1" applyAlignment="1">
      <alignment horizontal="center" wrapText="1"/>
    </xf>
    <xf numFmtId="0" fontId="3" fillId="10" borderId="2" xfId="0" applyNumberFormat="1" applyFont="1" applyFill="1" applyBorder="1" applyAlignment="1">
      <alignment horizontal="center"/>
    </xf>
    <xf numFmtId="0" fontId="3" fillId="10" borderId="8" xfId="0" applyNumberFormat="1" applyFont="1" applyFill="1" applyBorder="1" applyAlignment="1">
      <alignment horizontal="center" wrapText="1"/>
    </xf>
    <xf numFmtId="0" fontId="3" fillId="10" borderId="2" xfId="0" applyNumberFormat="1" applyFont="1" applyFill="1" applyBorder="1" applyAlignment="1">
      <alignment vertical="center" wrapText="1"/>
    </xf>
    <xf numFmtId="0" fontId="5" fillId="11" borderId="2" xfId="0" applyNumberFormat="1" applyFont="1" applyFill="1" applyBorder="1" applyAlignment="1">
      <alignment horizontal="center" vertical="center" wrapText="1"/>
    </xf>
    <xf numFmtId="0" fontId="3" fillId="12" borderId="2" xfId="0" applyNumberFormat="1" applyFont="1" applyFill="1" applyBorder="1" applyAlignment="1">
      <alignment horizontal="center" wrapText="1"/>
    </xf>
    <xf numFmtId="0" fontId="3" fillId="12" borderId="2" xfId="0" applyNumberFormat="1" applyFont="1" applyFill="1" applyBorder="1" applyAlignment="1">
      <alignment horizontal="center"/>
    </xf>
    <xf numFmtId="0" fontId="3" fillId="12" borderId="8" xfId="0" applyNumberFormat="1" applyFont="1" applyFill="1" applyBorder="1" applyAlignment="1">
      <alignment horizontal="center" wrapText="1"/>
    </xf>
    <xf numFmtId="0" fontId="3" fillId="12" borderId="2" xfId="0" applyNumberFormat="1" applyFont="1" applyFill="1" applyBorder="1" applyAlignment="1">
      <alignment horizontal="left" vertical="center" wrapText="1"/>
    </xf>
    <xf numFmtId="0" fontId="5" fillId="13" borderId="2" xfId="0" applyNumberFormat="1" applyFont="1" applyFill="1" applyBorder="1" applyAlignment="1">
      <alignment horizontal="center" vertical="center" wrapText="1"/>
    </xf>
    <xf numFmtId="0" fontId="3" fillId="14" borderId="2" xfId="0" applyNumberFormat="1" applyFont="1" applyFill="1" applyBorder="1" applyAlignment="1">
      <alignment horizontal="center" wrapText="1"/>
    </xf>
    <xf numFmtId="0" fontId="3" fillId="14" borderId="2" xfId="0" applyNumberFormat="1" applyFont="1" applyFill="1" applyBorder="1" applyAlignment="1">
      <alignment horizontal="center"/>
    </xf>
    <xf numFmtId="0" fontId="3" fillId="14" borderId="8" xfId="0" applyNumberFormat="1" applyFont="1" applyFill="1" applyBorder="1" applyAlignment="1">
      <alignment horizontal="center" wrapText="1"/>
    </xf>
    <xf numFmtId="0" fontId="3" fillId="14" borderId="2" xfId="0" applyNumberFormat="1" applyFont="1" applyFill="1" applyBorder="1" applyAlignment="1">
      <alignment vertical="center" wrapText="1"/>
    </xf>
    <xf numFmtId="0" fontId="25" fillId="0" borderId="54" xfId="1" applyFont="1" applyBorder="1"/>
    <xf numFmtId="0" fontId="25" fillId="0" borderId="0" xfId="1" applyFont="1" applyBorder="1"/>
    <xf numFmtId="0" fontId="25" fillId="0" borderId="19" xfId="1" applyFont="1" applyBorder="1"/>
    <xf numFmtId="0" fontId="26" fillId="0" borderId="54" xfId="1" applyFont="1" applyBorder="1"/>
    <xf numFmtId="0" fontId="26" fillId="0" borderId="0" xfId="1" applyFont="1" applyBorder="1"/>
    <xf numFmtId="0" fontId="26" fillId="0" borderId="50" xfId="1" applyFont="1" applyBorder="1"/>
    <xf numFmtId="0" fontId="27" fillId="0" borderId="54" xfId="1" applyFont="1" applyBorder="1"/>
    <xf numFmtId="0" fontId="27" fillId="0" borderId="0" xfId="1" applyFont="1" applyBorder="1"/>
    <xf numFmtId="0" fontId="27" fillId="0" borderId="50" xfId="1" applyFont="1" applyBorder="1"/>
    <xf numFmtId="0" fontId="28" fillId="0" borderId="53" xfId="1" applyFont="1" applyBorder="1"/>
    <xf numFmtId="0" fontId="28" fillId="0" borderId="0" xfId="1" applyFont="1" applyBorder="1"/>
    <xf numFmtId="0" fontId="28" fillId="0" borderId="50" xfId="1" applyFont="1" applyBorder="1"/>
    <xf numFmtId="0" fontId="29" fillId="0" borderId="52" xfId="1" applyFont="1" applyBorder="1"/>
    <xf numFmtId="0" fontId="29" fillId="0" borderId="52" xfId="1" applyFont="1" applyBorder="1" applyAlignment="1">
      <alignment horizontal="center"/>
    </xf>
    <xf numFmtId="0" fontId="23" fillId="0" borderId="52" xfId="1" applyFont="1" applyBorder="1" applyAlignment="1">
      <alignment horizontal="center"/>
    </xf>
    <xf numFmtId="0" fontId="0" fillId="0" borderId="39" xfId="0" applyNumberFormat="1" applyFont="1" applyFill="1" applyBorder="1" applyAlignment="1">
      <alignment horizontal="center" vertical="center"/>
    </xf>
    <xf numFmtId="2" fontId="3" fillId="0" borderId="2" xfId="0" applyNumberFormat="1" applyFont="1" applyFill="1" applyBorder="1" applyAlignment="1">
      <alignment horizontal="center" vertical="center" wrapText="1"/>
    </xf>
    <xf numFmtId="0" fontId="1" fillId="0" borderId="0" xfId="0" applyNumberFormat="1" applyFont="1" applyFill="1" applyBorder="1" applyAlignment="1">
      <alignment wrapText="1"/>
    </xf>
    <xf numFmtId="0" fontId="2" fillId="0" borderId="0" xfId="0" applyNumberFormat="1" applyFont="1" applyFill="1" applyBorder="1" applyAlignment="1">
      <alignment wrapText="1"/>
    </xf>
    <xf numFmtId="0" fontId="3" fillId="0" borderId="0" xfId="0" applyNumberFormat="1" applyFont="1" applyFill="1" applyBorder="1" applyAlignment="1">
      <alignment wrapText="1"/>
    </xf>
    <xf numFmtId="0" fontId="9" fillId="0" borderId="3" xfId="0" applyFont="1" applyBorder="1" applyAlignment="1">
      <alignment wrapText="1"/>
    </xf>
    <xf numFmtId="0" fontId="3" fillId="0" borderId="7" xfId="0" applyFont="1" applyBorder="1" applyAlignment="1">
      <alignment wrapText="1"/>
    </xf>
    <xf numFmtId="2" fontId="13" fillId="8" borderId="4" xfId="0" applyNumberFormat="1" applyFont="1" applyFill="1" applyBorder="1" applyAlignment="1">
      <alignment horizontal="center" vertical="center"/>
    </xf>
    <xf numFmtId="2" fontId="13" fillId="8" borderId="6" xfId="0" applyNumberFormat="1" applyFont="1" applyFill="1" applyBorder="1" applyAlignment="1">
      <alignment horizontal="center" vertical="center"/>
    </xf>
    <xf numFmtId="2" fontId="13" fillId="8" borderId="8" xfId="0" applyNumberFormat="1" applyFont="1" applyFill="1" applyBorder="1" applyAlignment="1">
      <alignment horizontal="center" vertical="center"/>
    </xf>
    <xf numFmtId="0" fontId="3" fillId="0" borderId="3" xfId="0" applyFont="1" applyBorder="1" applyAlignment="1">
      <alignment wrapText="1"/>
    </xf>
    <xf numFmtId="0" fontId="9" fillId="0" borderId="14" xfId="0" applyFont="1" applyBorder="1" applyAlignment="1">
      <alignment wrapText="1"/>
    </xf>
    <xf numFmtId="0" fontId="3" fillId="0" borderId="15" xfId="0" applyFont="1" applyBorder="1" applyAlignment="1">
      <alignment wrapText="1"/>
    </xf>
    <xf numFmtId="0" fontId="3" fillId="0" borderId="14" xfId="0" applyFont="1" applyBorder="1" applyAlignment="1">
      <alignment wrapText="1"/>
    </xf>
    <xf numFmtId="0" fontId="5" fillId="13" borderId="13" xfId="0" applyFont="1" applyFill="1" applyBorder="1" applyAlignment="1">
      <alignment horizontal="center" wrapText="1"/>
    </xf>
    <xf numFmtId="0" fontId="5" fillId="13" borderId="1" xfId="0" applyFont="1" applyFill="1" applyBorder="1" applyAlignment="1">
      <alignment horizontal="center" wrapText="1"/>
    </xf>
    <xf numFmtId="0" fontId="2" fillId="0" borderId="4" xfId="0" applyNumberFormat="1" applyFont="1" applyFill="1" applyBorder="1" applyAlignment="1">
      <alignment horizontal="left" vertical="center"/>
    </xf>
    <xf numFmtId="0" fontId="2" fillId="0" borderId="7" xfId="0" applyNumberFormat="1" applyFont="1" applyFill="1" applyBorder="1" applyAlignment="1">
      <alignment horizontal="left" vertical="center"/>
    </xf>
    <xf numFmtId="0" fontId="2" fillId="0" borderId="9" xfId="0" applyNumberFormat="1" applyFont="1" applyFill="1" applyBorder="1" applyAlignment="1">
      <alignment horizontal="left" vertical="center"/>
    </xf>
    <xf numFmtId="0" fontId="3" fillId="10" borderId="14" xfId="0" applyNumberFormat="1" applyFont="1" applyFill="1" applyBorder="1" applyAlignment="1">
      <alignment horizontal="center" vertical="center" wrapText="1"/>
    </xf>
    <xf numFmtId="0" fontId="3" fillId="10" borderId="3" xfId="0" applyNumberFormat="1" applyFont="1" applyFill="1" applyBorder="1" applyAlignment="1">
      <alignment horizontal="center" vertical="center" wrapText="1"/>
    </xf>
    <xf numFmtId="0" fontId="3" fillId="10" borderId="10" xfId="0" applyNumberFormat="1" applyFont="1" applyFill="1" applyBorder="1" applyAlignment="1">
      <alignment horizontal="center" vertical="center" wrapText="1"/>
    </xf>
    <xf numFmtId="0" fontId="2" fillId="4" borderId="11" xfId="0" applyNumberFormat="1" applyFont="1" applyFill="1" applyBorder="1" applyAlignment="1">
      <alignment horizontal="center" wrapText="1"/>
    </xf>
    <xf numFmtId="0" fontId="2" fillId="4" borderId="1" xfId="0" applyNumberFormat="1" applyFont="1" applyFill="1" applyBorder="1" applyAlignment="1">
      <alignment horizontal="center" wrapText="1"/>
    </xf>
    <xf numFmtId="0" fontId="2" fillId="4" borderId="12" xfId="0" applyNumberFormat="1" applyFont="1" applyFill="1" applyBorder="1" applyAlignment="1">
      <alignment horizontal="center" wrapText="1"/>
    </xf>
    <xf numFmtId="0" fontId="3" fillId="12" borderId="14" xfId="0" applyNumberFormat="1" applyFont="1" applyFill="1" applyBorder="1" applyAlignment="1">
      <alignment horizontal="center" vertical="center" wrapText="1"/>
    </xf>
    <xf numFmtId="0" fontId="3" fillId="12" borderId="3" xfId="0" applyNumberFormat="1" applyFont="1" applyFill="1" applyBorder="1" applyAlignment="1">
      <alignment horizontal="center" vertical="center" wrapText="1"/>
    </xf>
    <xf numFmtId="0" fontId="3" fillId="12" borderId="10" xfId="0" applyNumberFormat="1" applyFont="1" applyFill="1" applyBorder="1" applyAlignment="1">
      <alignment horizontal="center" vertical="center" wrapText="1"/>
    </xf>
    <xf numFmtId="0" fontId="5" fillId="11" borderId="13" xfId="0" applyFont="1" applyFill="1" applyBorder="1" applyAlignment="1">
      <alignment horizontal="center" wrapText="1"/>
    </xf>
    <xf numFmtId="0" fontId="5" fillId="11" borderId="1" xfId="0" applyFont="1" applyFill="1" applyBorder="1" applyAlignment="1">
      <alignment horizontal="center" wrapText="1"/>
    </xf>
    <xf numFmtId="0" fontId="5" fillId="9" borderId="13" xfId="0" applyFont="1" applyFill="1" applyBorder="1" applyAlignment="1">
      <alignment horizontal="center" wrapText="1"/>
    </xf>
    <xf numFmtId="0" fontId="5" fillId="9" borderId="1" xfId="0" applyFont="1" applyFill="1" applyBorder="1" applyAlignment="1">
      <alignment horizontal="center" wrapText="1"/>
    </xf>
    <xf numFmtId="0" fontId="2" fillId="4" borderId="10" xfId="0" applyNumberFormat="1" applyFont="1" applyFill="1" applyBorder="1" applyAlignment="1">
      <alignment horizontal="center" wrapText="1"/>
    </xf>
    <xf numFmtId="0" fontId="2" fillId="4" borderId="9" xfId="0" applyNumberFormat="1" applyFont="1" applyFill="1" applyBorder="1" applyAlignment="1">
      <alignment horizontal="center" wrapText="1"/>
    </xf>
    <xf numFmtId="0" fontId="3" fillId="8" borderId="14" xfId="0" applyNumberFormat="1" applyFont="1" applyFill="1" applyBorder="1" applyAlignment="1">
      <alignment horizontal="center" vertical="center" wrapText="1"/>
    </xf>
    <xf numFmtId="0" fontId="3" fillId="8" borderId="3" xfId="0" applyNumberFormat="1" applyFont="1" applyFill="1" applyBorder="1" applyAlignment="1">
      <alignment horizontal="center" vertical="center" wrapText="1"/>
    </xf>
    <xf numFmtId="0" fontId="3" fillId="8" borderId="10" xfId="0" applyNumberFormat="1" applyFont="1" applyFill="1" applyBorder="1" applyAlignment="1">
      <alignment horizontal="center" vertical="center" wrapText="1"/>
    </xf>
    <xf numFmtId="0" fontId="3" fillId="0" borderId="25" xfId="0" applyNumberFormat="1" applyFont="1" applyFill="1" applyBorder="1" applyAlignment="1">
      <alignment horizontal="right" wrapText="1"/>
    </xf>
    <xf numFmtId="0" fontId="2" fillId="0" borderId="21" xfId="0" applyNumberFormat="1" applyFont="1" applyFill="1" applyBorder="1" applyAlignment="1">
      <alignment horizontal="right" wrapText="1"/>
    </xf>
    <xf numFmtId="0" fontId="3" fillId="0" borderId="21" xfId="0" applyNumberFormat="1" applyFont="1" applyFill="1" applyBorder="1" applyAlignment="1">
      <alignment horizontal="right" wrapText="1"/>
    </xf>
    <xf numFmtId="0" fontId="3" fillId="0" borderId="27" xfId="0" applyNumberFormat="1" applyFont="1" applyFill="1" applyBorder="1" applyAlignment="1">
      <alignment horizontal="right" wrapText="1"/>
    </xf>
    <xf numFmtId="0" fontId="3" fillId="0" borderId="28" xfId="0" applyNumberFormat="1" applyFont="1" applyFill="1" applyBorder="1" applyAlignment="1">
      <alignment horizontal="right" wrapText="1"/>
    </xf>
    <xf numFmtId="0" fontId="12" fillId="0" borderId="3" xfId="0" applyFont="1" applyBorder="1" applyAlignment="1">
      <alignment wrapText="1"/>
    </xf>
    <xf numFmtId="0" fontId="12" fillId="0" borderId="7" xfId="0" applyFont="1" applyBorder="1" applyAlignment="1">
      <alignment wrapText="1"/>
    </xf>
    <xf numFmtId="0" fontId="2" fillId="0" borderId="16" xfId="0" applyFont="1" applyBorder="1" applyAlignment="1">
      <alignment wrapText="1"/>
    </xf>
    <xf numFmtId="0" fontId="2" fillId="0" borderId="0" xfId="0" applyFont="1" applyBorder="1" applyAlignment="1">
      <alignment wrapText="1"/>
    </xf>
    <xf numFmtId="0" fontId="2" fillId="0" borderId="17" xfId="0" applyFont="1" applyBorder="1" applyAlignment="1">
      <alignment wrapText="1"/>
    </xf>
    <xf numFmtId="0" fontId="2" fillId="0" borderId="18" xfId="0" applyFont="1" applyBorder="1" applyAlignment="1">
      <alignment wrapText="1"/>
    </xf>
    <xf numFmtId="0" fontId="2" fillId="0" borderId="19" xfId="0" applyFont="1" applyBorder="1" applyAlignment="1">
      <alignment wrapText="1"/>
    </xf>
    <xf numFmtId="0" fontId="2" fillId="0" borderId="20" xfId="0" applyFont="1" applyBorder="1" applyAlignment="1">
      <alignment wrapText="1"/>
    </xf>
    <xf numFmtId="0" fontId="3" fillId="0" borderId="22" xfId="0" applyNumberFormat="1" applyFont="1" applyFill="1" applyBorder="1" applyAlignment="1">
      <alignment horizontal="right" wrapText="1"/>
    </xf>
    <xf numFmtId="0" fontId="3" fillId="0" borderId="23" xfId="0" applyNumberFormat="1" applyFont="1" applyFill="1" applyBorder="1" applyAlignment="1">
      <alignment horizontal="right" wrapText="1"/>
    </xf>
    <xf numFmtId="0" fontId="4" fillId="0" borderId="0" xfId="0" applyNumberFormat="1" applyFont="1" applyFill="1" applyBorder="1" applyAlignment="1">
      <alignment horizontal="center" wrapText="1"/>
    </xf>
    <xf numFmtId="0" fontId="3" fillId="0" borderId="30" xfId="0" applyFont="1" applyBorder="1" applyAlignment="1">
      <alignment horizontal="center" wrapText="1"/>
    </xf>
    <xf numFmtId="0" fontId="3" fillId="0" borderId="31" xfId="0" applyFont="1" applyBorder="1" applyAlignment="1">
      <alignment horizontal="center" wrapText="1"/>
    </xf>
    <xf numFmtId="0" fontId="3" fillId="0" borderId="32" xfId="0" applyFont="1" applyBorder="1" applyAlignment="1">
      <alignment horizontal="center" wrapText="1"/>
    </xf>
    <xf numFmtId="0" fontId="2" fillId="0" borderId="33" xfId="0" applyFont="1" applyBorder="1" applyAlignment="1">
      <alignment wrapText="1"/>
    </xf>
    <xf numFmtId="0" fontId="2" fillId="0" borderId="5" xfId="0" applyFont="1" applyBorder="1" applyAlignment="1">
      <alignment wrapText="1"/>
    </xf>
    <xf numFmtId="0" fontId="2" fillId="0" borderId="34" xfId="0" applyFont="1" applyBorder="1" applyAlignment="1">
      <alignment wrapText="1"/>
    </xf>
    <xf numFmtId="0" fontId="5" fillId="7" borderId="1" xfId="0" applyFont="1" applyFill="1" applyBorder="1" applyAlignment="1">
      <alignment horizontal="center" wrapText="1"/>
    </xf>
    <xf numFmtId="0" fontId="2" fillId="0" borderId="15" xfId="0" applyNumberFormat="1" applyFont="1" applyFill="1" applyBorder="1" applyAlignment="1">
      <alignment horizontal="left" vertical="center"/>
    </xf>
    <xf numFmtId="0" fontId="2" fillId="0" borderId="6" xfId="0" applyNumberFormat="1" applyFont="1" applyFill="1" applyBorder="1" applyAlignment="1">
      <alignment horizontal="left" vertical="center"/>
    </xf>
    <xf numFmtId="0" fontId="2" fillId="4" borderId="45" xfId="0" applyNumberFormat="1" applyFont="1" applyFill="1" applyBorder="1" applyAlignment="1">
      <alignment horizontal="center" wrapText="1"/>
    </xf>
    <xf numFmtId="0" fontId="2" fillId="4" borderId="46" xfId="0" applyNumberFormat="1" applyFont="1" applyFill="1" applyBorder="1" applyAlignment="1">
      <alignment horizontal="center" wrapText="1"/>
    </xf>
    <xf numFmtId="0" fontId="2" fillId="4" borderId="47" xfId="0" applyNumberFormat="1" applyFont="1" applyFill="1" applyBorder="1" applyAlignment="1">
      <alignment horizontal="center" wrapText="1"/>
    </xf>
    <xf numFmtId="0" fontId="3" fillId="8" borderId="49" xfId="0" applyNumberFormat="1" applyFont="1" applyFill="1" applyBorder="1" applyAlignment="1">
      <alignment horizontal="center" vertical="center" wrapText="1"/>
    </xf>
    <xf numFmtId="0" fontId="3" fillId="8" borderId="48" xfId="0" applyNumberFormat="1" applyFont="1" applyFill="1" applyBorder="1" applyAlignment="1">
      <alignment horizontal="center" vertical="center" wrapText="1"/>
    </xf>
    <xf numFmtId="0" fontId="3" fillId="8" borderId="10" xfId="0" applyFont="1" applyFill="1" applyBorder="1" applyAlignment="1">
      <alignment horizontal="center" wrapText="1"/>
    </xf>
    <xf numFmtId="0" fontId="3" fillId="8" borderId="1" xfId="0" applyFont="1" applyFill="1" applyBorder="1" applyAlignment="1">
      <alignment horizontal="center" wrapText="1"/>
    </xf>
    <xf numFmtId="0" fontId="3" fillId="8" borderId="9" xfId="0" applyFont="1" applyFill="1" applyBorder="1" applyAlignment="1">
      <alignment horizontal="center" wrapText="1"/>
    </xf>
    <xf numFmtId="0" fontId="3" fillId="14" borderId="14" xfId="0" applyNumberFormat="1" applyFont="1" applyFill="1" applyBorder="1" applyAlignment="1">
      <alignment horizontal="center" vertical="center" wrapText="1"/>
    </xf>
    <xf numFmtId="0" fontId="3" fillId="14" borderId="3" xfId="0" applyNumberFormat="1" applyFont="1" applyFill="1" applyBorder="1" applyAlignment="1">
      <alignment horizontal="center" vertical="center" wrapText="1"/>
    </xf>
    <xf numFmtId="0" fontId="3" fillId="14" borderId="10" xfId="0" applyNumberFormat="1" applyFont="1" applyFill="1" applyBorder="1" applyAlignment="1">
      <alignment horizontal="center" vertical="center" wrapText="1"/>
    </xf>
    <xf numFmtId="0" fontId="3" fillId="14" borderId="10" xfId="0" applyFont="1" applyFill="1" applyBorder="1" applyAlignment="1">
      <alignment horizontal="center" wrapText="1"/>
    </xf>
    <xf numFmtId="0" fontId="3" fillId="14" borderId="1" xfId="0" applyFont="1" applyFill="1" applyBorder="1" applyAlignment="1">
      <alignment horizontal="center" wrapText="1"/>
    </xf>
    <xf numFmtId="0" fontId="3" fillId="14" borderId="9" xfId="0" applyFont="1" applyFill="1" applyBorder="1" applyAlignment="1">
      <alignment horizontal="center" wrapText="1"/>
    </xf>
    <xf numFmtId="0" fontId="13" fillId="12" borderId="4" xfId="0" applyNumberFormat="1" applyFont="1" applyFill="1" applyBorder="1" applyAlignment="1">
      <alignment horizontal="center" vertical="center"/>
    </xf>
    <xf numFmtId="0" fontId="13" fillId="12" borderId="6" xfId="0" applyNumberFormat="1" applyFont="1" applyFill="1" applyBorder="1" applyAlignment="1">
      <alignment horizontal="center" vertical="center"/>
    </xf>
    <xf numFmtId="0" fontId="13" fillId="12" borderId="8" xfId="0" applyNumberFormat="1" applyFont="1" applyFill="1" applyBorder="1" applyAlignment="1">
      <alignment horizontal="center" vertical="center"/>
    </xf>
    <xf numFmtId="0" fontId="13" fillId="14" borderId="4" xfId="0" applyNumberFormat="1" applyFont="1" applyFill="1" applyBorder="1" applyAlignment="1">
      <alignment horizontal="center" vertical="center"/>
    </xf>
    <xf numFmtId="0" fontId="13" fillId="14" borderId="6" xfId="0" applyNumberFormat="1" applyFont="1" applyFill="1" applyBorder="1" applyAlignment="1">
      <alignment horizontal="center" vertical="center"/>
    </xf>
    <xf numFmtId="0" fontId="13" fillId="14" borderId="8" xfId="0" applyNumberFormat="1" applyFont="1" applyFill="1" applyBorder="1" applyAlignment="1">
      <alignment horizontal="center" vertical="center"/>
    </xf>
    <xf numFmtId="0" fontId="3" fillId="8" borderId="11" xfId="0" applyFont="1" applyFill="1" applyBorder="1" applyAlignment="1">
      <alignment horizontal="center" wrapText="1"/>
    </xf>
    <xf numFmtId="0" fontId="3" fillId="8" borderId="13" xfId="0" applyFont="1" applyFill="1" applyBorder="1" applyAlignment="1">
      <alignment horizontal="center" wrapText="1"/>
    </xf>
    <xf numFmtId="0" fontId="3" fillId="8" borderId="12" xfId="0" applyFont="1" applyFill="1" applyBorder="1" applyAlignment="1">
      <alignment horizontal="center" wrapText="1"/>
    </xf>
    <xf numFmtId="0" fontId="13" fillId="10" borderId="4" xfId="0" applyNumberFormat="1" applyFont="1" applyFill="1" applyBorder="1" applyAlignment="1">
      <alignment horizontal="center" vertical="center"/>
    </xf>
    <xf numFmtId="0" fontId="13" fillId="10" borderId="6" xfId="0" applyNumberFormat="1" applyFont="1" applyFill="1" applyBorder="1" applyAlignment="1">
      <alignment horizontal="center" vertical="center"/>
    </xf>
    <xf numFmtId="0" fontId="13" fillId="10" borderId="8" xfId="0" applyNumberFormat="1" applyFont="1" applyFill="1" applyBorder="1" applyAlignment="1">
      <alignment horizontal="center" vertical="center"/>
    </xf>
    <xf numFmtId="0" fontId="3" fillId="12" borderId="10" xfId="0" applyFont="1" applyFill="1" applyBorder="1" applyAlignment="1">
      <alignment horizontal="center" wrapText="1"/>
    </xf>
    <xf numFmtId="0" fontId="3" fillId="12" borderId="1" xfId="0" applyFont="1" applyFill="1" applyBorder="1" applyAlignment="1">
      <alignment horizontal="center" wrapText="1"/>
    </xf>
    <xf numFmtId="0" fontId="3" fillId="12" borderId="9" xfId="0" applyFont="1" applyFill="1" applyBorder="1" applyAlignment="1">
      <alignment horizontal="center" wrapText="1"/>
    </xf>
    <xf numFmtId="0" fontId="3" fillId="12" borderId="11" xfId="0" applyFont="1" applyFill="1" applyBorder="1" applyAlignment="1">
      <alignment horizontal="center" wrapText="1"/>
    </xf>
    <xf numFmtId="0" fontId="3" fillId="12" borderId="13" xfId="0" applyFont="1" applyFill="1" applyBorder="1" applyAlignment="1">
      <alignment horizontal="center" wrapText="1"/>
    </xf>
    <xf numFmtId="0" fontId="3" fillId="12" borderId="12" xfId="0" applyFont="1" applyFill="1" applyBorder="1" applyAlignment="1">
      <alignment horizontal="center" wrapText="1"/>
    </xf>
    <xf numFmtId="0" fontId="3" fillId="14" borderId="11" xfId="0" applyFont="1" applyFill="1" applyBorder="1" applyAlignment="1">
      <alignment horizontal="center" wrapText="1"/>
    </xf>
    <xf numFmtId="0" fontId="3" fillId="14" borderId="13" xfId="0" applyFont="1" applyFill="1" applyBorder="1" applyAlignment="1">
      <alignment horizontal="center" wrapText="1"/>
    </xf>
    <xf numFmtId="0" fontId="3" fillId="14" borderId="12" xfId="0" applyFont="1" applyFill="1" applyBorder="1" applyAlignment="1">
      <alignment horizontal="center" wrapText="1"/>
    </xf>
    <xf numFmtId="0" fontId="3" fillId="10" borderId="10" xfId="0" applyFont="1" applyFill="1" applyBorder="1" applyAlignment="1">
      <alignment horizontal="center" wrapText="1"/>
    </xf>
    <xf numFmtId="0" fontId="3" fillId="10" borderId="1" xfId="0" applyFont="1" applyFill="1" applyBorder="1" applyAlignment="1">
      <alignment horizontal="center" wrapText="1"/>
    </xf>
    <xf numFmtId="0" fontId="3" fillId="10" borderId="9" xfId="0" applyFont="1" applyFill="1" applyBorder="1" applyAlignment="1">
      <alignment horizontal="center" wrapText="1"/>
    </xf>
    <xf numFmtId="0" fontId="3" fillId="10" borderId="11" xfId="0" applyFont="1" applyFill="1" applyBorder="1" applyAlignment="1">
      <alignment horizontal="center" wrapText="1"/>
    </xf>
    <xf numFmtId="0" fontId="3" fillId="10" borderId="13" xfId="0" applyFont="1" applyFill="1" applyBorder="1" applyAlignment="1">
      <alignment horizontal="center" wrapText="1"/>
    </xf>
    <xf numFmtId="0" fontId="3" fillId="10" borderId="12" xfId="0" applyFont="1" applyFill="1" applyBorder="1" applyAlignment="1">
      <alignment horizontal="center" wrapText="1"/>
    </xf>
    <xf numFmtId="0" fontId="4" fillId="0" borderId="0" xfId="0" applyNumberFormat="1" applyFont="1" applyFill="1" applyBorder="1" applyAlignment="1">
      <alignment horizontal="center" vertical="center" wrapText="1"/>
    </xf>
    <xf numFmtId="0" fontId="7" fillId="0" borderId="0" xfId="0" applyNumberFormat="1" applyFont="1" applyFill="1" applyBorder="1" applyAlignment="1">
      <alignment vertical="center" wrapText="1"/>
    </xf>
    <xf numFmtId="0" fontId="2" fillId="0" borderId="0" xfId="0" applyNumberFormat="1" applyFont="1" applyFill="1" applyBorder="1" applyAlignment="1">
      <alignment vertical="center" wrapText="1"/>
    </xf>
    <xf numFmtId="0" fontId="3" fillId="0" borderId="11" xfId="0" applyFont="1" applyBorder="1" applyAlignment="1">
      <alignment horizontal="center" wrapText="1"/>
    </xf>
    <xf numFmtId="0" fontId="3" fillId="0" borderId="13" xfId="0" applyFont="1" applyBorder="1" applyAlignment="1">
      <alignment horizontal="center" wrapText="1"/>
    </xf>
    <xf numFmtId="0" fontId="3" fillId="0" borderId="12" xfId="0" applyFont="1" applyBorder="1" applyAlignment="1">
      <alignment horizontal="center" wrapText="1"/>
    </xf>
    <xf numFmtId="0" fontId="2" fillId="0" borderId="14" xfId="0" applyFont="1" applyBorder="1" applyAlignment="1">
      <alignment wrapText="1"/>
    </xf>
    <xf numFmtId="0" fontId="2" fillId="0" borderId="15" xfId="0" applyFont="1" applyBorder="1" applyAlignment="1">
      <alignment wrapText="1"/>
    </xf>
    <xf numFmtId="0" fontId="2" fillId="0" borderId="3" xfId="0" applyFont="1" applyBorder="1" applyAlignment="1">
      <alignment wrapText="1"/>
    </xf>
    <xf numFmtId="0" fontId="2" fillId="0" borderId="7" xfId="0" applyFont="1" applyBorder="1" applyAlignment="1">
      <alignment wrapText="1"/>
    </xf>
    <xf numFmtId="0" fontId="3" fillId="0" borderId="0" xfId="0" applyNumberFormat="1" applyFont="1" applyFill="1" applyBorder="1" applyAlignment="1">
      <alignment horizontal="right" wrapText="1"/>
    </xf>
    <xf numFmtId="0" fontId="2" fillId="0" borderId="10" xfId="0" applyFont="1" applyBorder="1" applyAlignment="1">
      <alignment wrapText="1"/>
    </xf>
    <xf numFmtId="0" fontId="2" fillId="0" borderId="1" xfId="0" applyFont="1" applyBorder="1" applyAlignment="1">
      <alignment wrapText="1"/>
    </xf>
    <xf numFmtId="0" fontId="2" fillId="0" borderId="9" xfId="0" applyFont="1" applyBorder="1" applyAlignment="1">
      <alignment wrapText="1"/>
    </xf>
    <xf numFmtId="0" fontId="17" fillId="0" borderId="41" xfId="1" applyFont="1" applyFill="1" applyBorder="1" applyAlignment="1">
      <alignment horizontal="center"/>
    </xf>
    <xf numFmtId="0" fontId="17" fillId="0" borderId="50" xfId="1" applyFont="1" applyFill="1" applyBorder="1" applyAlignment="1">
      <alignment horizontal="center"/>
    </xf>
    <xf numFmtId="0" fontId="17" fillId="0" borderId="51" xfId="1" applyFont="1" applyFill="1" applyBorder="1" applyAlignment="1">
      <alignment horizontal="center"/>
    </xf>
    <xf numFmtId="0" fontId="16" fillId="0" borderId="0" xfId="1" applyFont="1" applyFill="1" applyBorder="1" applyAlignment="1">
      <alignment horizontal="center"/>
    </xf>
    <xf numFmtId="0" fontId="17" fillId="0" borderId="21" xfId="1" applyFont="1" applyFill="1" applyBorder="1" applyAlignment="1">
      <alignment horizontal="center"/>
    </xf>
    <xf numFmtId="0" fontId="12" fillId="0" borderId="21" xfId="0" applyNumberFormat="1" applyFont="1" applyFill="1" applyBorder="1" applyAlignment="1">
      <alignment horizontal="center"/>
    </xf>
  </cellXfs>
  <cellStyles count="4">
    <cellStyle name="Hyperlink 2" xfId="3"/>
    <cellStyle name="Normal" xfId="0" builtinId="0"/>
    <cellStyle name="Normal 2" xfId="1"/>
    <cellStyle name="Percent 2" xfId="2"/>
  </cellStyles>
  <dxfs count="73">
    <dxf>
      <fill>
        <patternFill>
          <bgColor rgb="FFB07667"/>
        </patternFill>
      </fill>
    </dxf>
    <dxf>
      <fill>
        <gradientFill degree="180">
          <stop position="0">
            <color theme="0"/>
          </stop>
          <stop position="1">
            <color rgb="FFB07667"/>
          </stop>
        </gradientFill>
      </fill>
    </dxf>
    <dxf>
      <fill>
        <patternFill patternType="solid">
          <fgColor auto="1"/>
          <bgColor rgb="FFB07667"/>
        </patternFill>
      </fill>
    </dxf>
    <dxf>
      <fill>
        <gradientFill degree="180">
          <stop position="0">
            <color theme="0"/>
          </stop>
          <stop position="1">
            <color rgb="FFB07667"/>
          </stop>
        </gradientFill>
      </fill>
    </dxf>
    <dxf>
      <fill>
        <patternFill>
          <bgColor rgb="FFB07667"/>
        </patternFill>
      </fill>
    </dxf>
    <dxf>
      <fill>
        <gradientFill degree="180">
          <stop position="0">
            <color theme="0"/>
          </stop>
          <stop position="1">
            <color rgb="FFB07667"/>
          </stop>
        </gradientFill>
      </fill>
    </dxf>
    <dxf>
      <fill>
        <patternFill>
          <bgColor rgb="FFB07667"/>
        </patternFill>
      </fill>
    </dxf>
    <dxf>
      <fill>
        <gradientFill degree="180">
          <stop position="0">
            <color theme="0"/>
          </stop>
          <stop position="1">
            <color rgb="FFB07667"/>
          </stop>
        </gradientFill>
      </fill>
    </dxf>
    <dxf>
      <fill>
        <patternFill>
          <bgColor rgb="FFB07667"/>
        </patternFill>
      </fill>
    </dxf>
    <dxf>
      <fill>
        <gradientFill degree="180">
          <stop position="0">
            <color theme="0"/>
          </stop>
          <stop position="1">
            <color rgb="FFB07667"/>
          </stop>
        </gradientFill>
      </fill>
    </dxf>
    <dxf>
      <fill>
        <patternFill>
          <bgColor rgb="FFB07667"/>
        </patternFill>
      </fill>
    </dxf>
    <dxf>
      <fill>
        <gradientFill degree="180">
          <stop position="0">
            <color theme="0"/>
          </stop>
          <stop position="1">
            <color rgb="FFB07667"/>
          </stop>
        </gradientFill>
      </fill>
    </dxf>
    <dxf>
      <fill>
        <patternFill>
          <bgColor rgb="FFB07667"/>
        </patternFill>
      </fill>
    </dxf>
    <dxf>
      <fill>
        <gradientFill degree="180">
          <stop position="0">
            <color theme="0"/>
          </stop>
          <stop position="1">
            <color rgb="FFB07667"/>
          </stop>
        </gradientFill>
      </fill>
    </dxf>
    <dxf>
      <fill>
        <patternFill>
          <bgColor rgb="FFB07667"/>
        </patternFill>
      </fill>
    </dxf>
    <dxf>
      <fill>
        <gradientFill degree="180">
          <stop position="0">
            <color theme="0"/>
          </stop>
          <stop position="1">
            <color rgb="FFB07667"/>
          </stop>
        </gradientFill>
      </fill>
    </dxf>
    <dxf>
      <fill>
        <patternFill>
          <bgColor rgb="FFB07667"/>
        </patternFill>
      </fill>
    </dxf>
    <dxf>
      <fill>
        <gradientFill degree="180">
          <stop position="0">
            <color theme="0"/>
          </stop>
          <stop position="1">
            <color rgb="FFB07667"/>
          </stop>
        </gradientFill>
      </fill>
    </dxf>
    <dxf>
      <fill>
        <patternFill>
          <bgColor rgb="FF37793E"/>
        </patternFill>
      </fill>
    </dxf>
    <dxf>
      <fill>
        <gradientFill degree="180">
          <stop position="0">
            <color theme="0"/>
          </stop>
          <stop position="1">
            <color rgb="FF8BAA88"/>
          </stop>
        </gradientFill>
      </fill>
    </dxf>
    <dxf>
      <fill>
        <patternFill>
          <bgColor rgb="FF37793E"/>
        </patternFill>
      </fill>
    </dxf>
    <dxf>
      <fill>
        <gradientFill degree="180">
          <stop position="0">
            <color theme="0"/>
          </stop>
          <stop position="1">
            <color rgb="FF8BAA88"/>
          </stop>
        </gradientFill>
      </fill>
    </dxf>
    <dxf>
      <fill>
        <patternFill>
          <bgColor rgb="FF37793E"/>
        </patternFill>
      </fill>
    </dxf>
    <dxf>
      <fill>
        <gradientFill degree="180">
          <stop position="0">
            <color theme="0"/>
          </stop>
          <stop position="1">
            <color rgb="FF8BAA88"/>
          </stop>
        </gradientFill>
      </fill>
    </dxf>
    <dxf>
      <fill>
        <patternFill>
          <bgColor rgb="FF37793E"/>
        </patternFill>
      </fill>
    </dxf>
    <dxf>
      <fill>
        <gradientFill degree="180">
          <stop position="0">
            <color theme="0"/>
          </stop>
          <stop position="1">
            <color rgb="FF8BAA88"/>
          </stop>
        </gradientFill>
      </fill>
    </dxf>
    <dxf>
      <fill>
        <patternFill>
          <bgColor rgb="FF37793E"/>
        </patternFill>
      </fill>
    </dxf>
    <dxf>
      <fill>
        <gradientFill degree="180">
          <stop position="0">
            <color theme="0"/>
          </stop>
          <stop position="1">
            <color rgb="FF8BAA88"/>
          </stop>
        </gradientFill>
      </fill>
    </dxf>
    <dxf>
      <fill>
        <patternFill>
          <bgColor rgb="FF37793E"/>
        </patternFill>
      </fill>
    </dxf>
    <dxf>
      <fill>
        <gradientFill degree="180">
          <stop position="0">
            <color theme="0"/>
          </stop>
          <stop position="1">
            <color rgb="FF8BAA88"/>
          </stop>
        </gradientFill>
      </fill>
    </dxf>
    <dxf>
      <fill>
        <patternFill>
          <bgColor rgb="FF37793E"/>
        </patternFill>
      </fill>
    </dxf>
    <dxf>
      <fill>
        <gradientFill degree="180">
          <stop position="0">
            <color theme="0"/>
          </stop>
          <stop position="1">
            <color rgb="FF8BAA88"/>
          </stop>
        </gradientFill>
      </fill>
    </dxf>
    <dxf>
      <fill>
        <patternFill>
          <bgColor rgb="FF37793E"/>
        </patternFill>
      </fill>
    </dxf>
    <dxf>
      <fill>
        <gradientFill degree="180">
          <stop position="0">
            <color theme="0"/>
          </stop>
          <stop position="1">
            <color rgb="FF8BAA88"/>
          </stop>
        </gradientFill>
      </fill>
    </dxf>
    <dxf>
      <fill>
        <patternFill>
          <bgColor rgb="FF37793E"/>
        </patternFill>
      </fill>
    </dxf>
    <dxf>
      <fill>
        <gradientFill degree="180">
          <stop position="0">
            <color theme="0"/>
          </stop>
          <stop position="1">
            <color rgb="FF8BAA88"/>
          </stop>
        </gradientFill>
      </fill>
    </dxf>
    <dxf>
      <fill>
        <patternFill>
          <bgColor rgb="FFB75727"/>
        </patternFill>
      </fill>
    </dxf>
    <dxf>
      <fill>
        <gradientFill degree="180">
          <stop position="0">
            <color theme="0"/>
          </stop>
          <stop position="1">
            <color rgb="FFD59E7B"/>
          </stop>
        </gradientFill>
      </fill>
    </dxf>
    <dxf>
      <fill>
        <patternFill>
          <bgColor rgb="FFB75727"/>
        </patternFill>
      </fill>
    </dxf>
    <dxf>
      <fill>
        <gradientFill degree="180">
          <stop position="0">
            <color theme="0"/>
          </stop>
          <stop position="1">
            <color rgb="FFD59E7B"/>
          </stop>
        </gradientFill>
      </fill>
    </dxf>
    <dxf>
      <fill>
        <patternFill>
          <bgColor rgb="FFB75727"/>
        </patternFill>
      </fill>
    </dxf>
    <dxf>
      <fill>
        <gradientFill degree="180">
          <stop position="0">
            <color theme="0"/>
          </stop>
          <stop position="1">
            <color rgb="FFD59E7B"/>
          </stop>
        </gradientFill>
      </fill>
    </dxf>
    <dxf>
      <fill>
        <patternFill>
          <bgColor rgb="FFB75727"/>
        </patternFill>
      </fill>
    </dxf>
    <dxf>
      <fill>
        <gradientFill degree="180">
          <stop position="0">
            <color theme="0"/>
          </stop>
          <stop position="1">
            <color rgb="FFD59E7B"/>
          </stop>
        </gradientFill>
      </fill>
    </dxf>
    <dxf>
      <fill>
        <patternFill>
          <bgColor rgb="FFB75727"/>
        </patternFill>
      </fill>
    </dxf>
    <dxf>
      <fill>
        <gradientFill degree="180">
          <stop position="0">
            <color theme="0"/>
          </stop>
          <stop position="1">
            <color rgb="FFD59E7B"/>
          </stop>
        </gradientFill>
      </fill>
    </dxf>
    <dxf>
      <fill>
        <patternFill>
          <bgColor rgb="FFB75727"/>
        </patternFill>
      </fill>
    </dxf>
    <dxf>
      <fill>
        <gradientFill degree="180">
          <stop position="0">
            <color theme="0"/>
          </stop>
          <stop position="1">
            <color rgb="FFD59E7B"/>
          </stop>
        </gradientFill>
      </fill>
    </dxf>
    <dxf>
      <fill>
        <patternFill>
          <bgColor rgb="FFB75727"/>
        </patternFill>
      </fill>
    </dxf>
    <dxf>
      <fill>
        <gradientFill degree="180">
          <stop position="0">
            <color theme="0"/>
          </stop>
          <stop position="1">
            <color rgb="FFD59E7B"/>
          </stop>
        </gradientFill>
      </fill>
    </dxf>
    <dxf>
      <fill>
        <patternFill>
          <bgColor rgb="FFB75727"/>
        </patternFill>
      </fill>
    </dxf>
    <dxf>
      <fill>
        <gradientFill degree="180">
          <stop position="0">
            <color theme="0"/>
          </stop>
          <stop position="1">
            <color rgb="FFD59E7B"/>
          </stop>
        </gradientFill>
      </fill>
    </dxf>
    <dxf>
      <fill>
        <patternFill>
          <bgColor rgb="FFB75727"/>
        </patternFill>
      </fill>
    </dxf>
    <dxf>
      <fill>
        <gradientFill degree="180">
          <stop position="0">
            <color theme="0"/>
          </stop>
          <stop position="1">
            <color rgb="FFD59E7B"/>
          </stop>
        </gradientFill>
      </fill>
    </dxf>
    <dxf>
      <fill>
        <patternFill>
          <bgColor rgb="FF3290C4"/>
        </patternFill>
      </fill>
    </dxf>
    <dxf>
      <fill>
        <gradientFill degree="180">
          <stop position="0">
            <color theme="0"/>
          </stop>
          <stop position="1">
            <color rgb="FF94BCDD"/>
          </stop>
        </gradientFill>
      </fill>
    </dxf>
    <dxf>
      <fill>
        <patternFill>
          <bgColor rgb="FF3290C4"/>
        </patternFill>
      </fill>
    </dxf>
    <dxf>
      <fill>
        <gradientFill degree="180">
          <stop position="0">
            <color theme="0"/>
          </stop>
          <stop position="1">
            <color rgb="FF94BCDD"/>
          </stop>
        </gradientFill>
      </fill>
    </dxf>
    <dxf>
      <fill>
        <patternFill>
          <bgColor rgb="FF3290C4"/>
        </patternFill>
      </fill>
    </dxf>
    <dxf>
      <fill>
        <gradientFill degree="180">
          <stop position="0">
            <color theme="0"/>
          </stop>
          <stop position="1">
            <color rgb="FF94BCDD"/>
          </stop>
        </gradientFill>
      </fill>
    </dxf>
    <dxf>
      <fill>
        <patternFill>
          <bgColor rgb="FF3290C4"/>
        </patternFill>
      </fill>
    </dxf>
    <dxf>
      <fill>
        <gradientFill degree="180">
          <stop position="0">
            <color theme="0"/>
          </stop>
          <stop position="1">
            <color rgb="FF94BCDD"/>
          </stop>
        </gradientFill>
      </fill>
    </dxf>
    <dxf>
      <fill>
        <patternFill>
          <bgColor rgb="FF3290C4"/>
        </patternFill>
      </fill>
    </dxf>
    <dxf>
      <fill>
        <gradientFill degree="180">
          <stop position="0">
            <color theme="0"/>
          </stop>
          <stop position="1">
            <color rgb="FF94BCDD"/>
          </stop>
        </gradientFill>
      </fill>
    </dxf>
    <dxf>
      <fill>
        <patternFill>
          <bgColor rgb="FF3290C4"/>
        </patternFill>
      </fill>
    </dxf>
    <dxf>
      <fill>
        <gradientFill degree="180">
          <stop position="0">
            <color theme="0"/>
          </stop>
          <stop position="1">
            <color rgb="FF94BCDD"/>
          </stop>
        </gradientFill>
      </fill>
    </dxf>
    <dxf>
      <fill>
        <patternFill>
          <bgColor rgb="FF3290C4"/>
        </patternFill>
      </fill>
    </dxf>
    <dxf>
      <fill>
        <gradientFill degree="180">
          <stop position="0">
            <color theme="0"/>
          </stop>
          <stop position="1">
            <color rgb="FF94BCDD"/>
          </stop>
        </gradientFill>
      </fill>
    </dxf>
    <dxf>
      <fill>
        <patternFill>
          <bgColor rgb="FF3290C4"/>
        </patternFill>
      </fill>
    </dxf>
    <dxf>
      <fill>
        <gradientFill degree="180">
          <stop position="0">
            <color theme="0"/>
          </stop>
          <stop position="1">
            <color rgb="FF94BCDD"/>
          </stop>
        </gradientFill>
      </fill>
    </dxf>
    <dxf>
      <fill>
        <patternFill>
          <bgColor rgb="FF3290C4"/>
        </patternFill>
      </fill>
    </dxf>
    <dxf>
      <fill>
        <gradientFill degree="180">
          <stop position="0">
            <color theme="0"/>
          </stop>
          <stop position="1">
            <color rgb="FF94BCDD"/>
          </stop>
        </gradientFill>
      </fill>
    </dxf>
    <dxf>
      <fill>
        <gradientFill degree="180">
          <stop position="0">
            <color theme="0"/>
          </stop>
          <stop position="1">
            <color theme="4"/>
          </stop>
        </gradient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99CCFF"/>
      <rgbColor rgb="00B3D580"/>
      <rgbColor rgb="00339966"/>
      <rgbColor rgb="00FF0000"/>
      <rgbColor rgb="00003366"/>
      <rgbColor rgb="00FFCC99"/>
      <rgbColor rgb="00FF6600"/>
      <rgbColor rgb="00008000"/>
      <rgbColor rgb="00DDDDDD"/>
      <rgbColor rgb="00E69999"/>
      <rgbColor rgb="00CCFFC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mruColors>
      <color rgb="FF791F17"/>
      <color rgb="FF37793E"/>
      <color rgb="FFB75727"/>
      <color rgb="FF3290C4"/>
      <color rgb="FFB07667"/>
      <color rgb="FF94BCDD"/>
      <color rgb="FFD59E7B"/>
      <color rgb="FF8BAA88"/>
      <color rgb="FFCAD5C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charts/_rels/chart1.xml.rels><?xml version="1.0" encoding="UTF-8" standalone="yes"?>
<Relationships xmlns="http://schemas.openxmlformats.org/package/2006/relationships"><Relationship Id="rId1" Type="http://schemas.openxmlformats.org/officeDocument/2006/relationships/image" Target="../media/image2.png"/></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0261780550863995"/>
          <c:y val="0.00797872340425532"/>
          <c:w val="0.949390797800089"/>
          <c:h val="0.984574468085106"/>
        </c:manualLayout>
      </c:layout>
      <c:areaChart>
        <c:grouping val="stacked"/>
        <c:varyColors val="0"/>
        <c:ser>
          <c:idx val="0"/>
          <c:order val="0"/>
          <c:spPr>
            <a:blipFill dpi="0" rotWithShape="0">
              <a:blip xmlns:r="http://schemas.openxmlformats.org/officeDocument/2006/relationships" r:embed="rId1"/>
              <a:srcRect/>
              <a:stretch>
                <a:fillRect/>
              </a:stretch>
            </a:blipFill>
            <a:ln w="25400">
              <a:noFill/>
            </a:ln>
          </c:spPr>
          <c:pictureOptions>
            <c:pictureFormat val="stretch"/>
          </c:pictureOptions>
          <c:val>
            <c:numRef>
              <c:f>'Roadmap Chart'!$Y$2:$AA$2</c:f>
              <c:numCache>
                <c:formatCode>General</c:formatCode>
                <c:ptCount val="3"/>
                <c:pt idx="0">
                  <c:v>1.0</c:v>
                </c:pt>
                <c:pt idx="1">
                  <c:v>1.0</c:v>
                </c:pt>
                <c:pt idx="2">
                  <c:v>1.0</c:v>
                </c:pt>
              </c:numCache>
            </c:numRef>
          </c:val>
          <c:extLst xmlns:c16r2="http://schemas.microsoft.com/office/drawing/2015/06/chart">
            <c:ext xmlns:c16="http://schemas.microsoft.com/office/drawing/2014/chart" uri="{C3380CC4-5D6E-409C-BE32-E72D297353CC}">
              <c16:uniqueId val="{00000000-F85B-4E97-B4D9-8FFB484729A0}"/>
            </c:ext>
          </c:extLst>
        </c:ser>
        <c:dLbls>
          <c:showLegendKey val="0"/>
          <c:showVal val="0"/>
          <c:showCatName val="0"/>
          <c:showSerName val="0"/>
          <c:showPercent val="0"/>
          <c:showBubbleSize val="0"/>
        </c:dLbls>
        <c:axId val="2123974288"/>
        <c:axId val="-2125845296"/>
      </c:areaChart>
      <c:catAx>
        <c:axId val="2123974288"/>
        <c:scaling>
          <c:orientation val="minMax"/>
        </c:scaling>
        <c:delete val="0"/>
        <c:axPos val="b"/>
        <c:majorTickMark val="none"/>
        <c:minorTickMark val="none"/>
        <c:tickLblPos val="none"/>
        <c:spPr>
          <a:ln w="9525">
            <a:noFill/>
          </a:ln>
        </c:spPr>
        <c:crossAx val="-2125845296"/>
        <c:crosses val="autoZero"/>
        <c:auto val="1"/>
        <c:lblAlgn val="ctr"/>
        <c:lblOffset val="100"/>
        <c:tickMarkSkip val="1"/>
        <c:noMultiLvlLbl val="0"/>
      </c:catAx>
      <c:valAx>
        <c:axId val="-2125845296"/>
        <c:scaling>
          <c:orientation val="minMax"/>
          <c:max val="1.0"/>
        </c:scaling>
        <c:delete val="0"/>
        <c:axPos val="l"/>
        <c:majorGridlines>
          <c:spPr>
            <a:ln w="3175">
              <a:solidFill>
                <a:srgbClr val="000000"/>
              </a:solidFill>
              <a:prstDash val="solid"/>
            </a:ln>
          </c:spPr>
        </c:majorGridlines>
        <c:numFmt formatCode="General" sourceLinked="1"/>
        <c:majorTickMark val="none"/>
        <c:minorTickMark val="none"/>
        <c:tickLblPos val="none"/>
        <c:spPr>
          <a:ln w="9525">
            <a:noFill/>
          </a:ln>
        </c:spPr>
        <c:crossAx val="2123974288"/>
        <c:crosses val="autoZero"/>
        <c:crossBetween val="midCat"/>
      </c:valAx>
      <c:spPr>
        <a:solidFill>
          <a:srgbClr val="C0C0C0"/>
        </a:solidFill>
        <a:ln w="12700">
          <a:solidFill>
            <a:srgbClr val="808080"/>
          </a:solidFill>
          <a:prstDash val="solid"/>
        </a:ln>
      </c:spPr>
    </c:plotArea>
    <c:plotVisOnly val="1"/>
    <c:dispBlanksAs val="zero"/>
    <c:showDLblsOverMax val="0"/>
  </c:chart>
  <c:spPr>
    <a:noFill/>
    <a:ln w="9525">
      <a:noFill/>
    </a:ln>
  </c:spPr>
  <c:txPr>
    <a:bodyPr/>
    <a:lstStyle/>
    <a:p>
      <a:pPr>
        <a:defRPr sz="925" b="0" i="0" u="none" strike="noStrike" baseline="0">
          <a:solidFill>
            <a:srgbClr val="000000"/>
          </a:solidFill>
          <a:latin typeface="Arial"/>
          <a:ea typeface="Arial"/>
          <a:cs typeface="Arial"/>
        </a:defRPr>
      </a:pPr>
      <a:endParaRPr lang="en-US"/>
    </a:p>
  </c:txPr>
  <c:printSettings>
    <c:headerFooter alignWithMargins="0"/>
    <c:pageMargins b="1.0" l="0.75" r="0.75" t="1.0" header="0.5" footer="0.5"/>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0524535553708548"/>
          <c:y val="0.160257413470387"/>
          <c:w val="0.920475294249839"/>
          <c:h val="0.641029653881547"/>
        </c:manualLayout>
      </c:layout>
      <c:areaChart>
        <c:grouping val="standard"/>
        <c:varyColors val="0"/>
        <c:ser>
          <c:idx val="0"/>
          <c:order val="0"/>
          <c:spPr>
            <a:solidFill>
              <a:srgbClr val="3290C4"/>
            </a:solidFill>
            <a:ln w="25400">
              <a:noFill/>
            </a:ln>
          </c:spPr>
          <c:val>
            <c:numRef>
              <c:f>'Roadmap Chart'!$B$10:$J$10</c:f>
              <c:numCache>
                <c:formatCode>General</c:formatCode>
                <c:ptCount val="9"/>
                <c:pt idx="0">
                  <c:v>1.583333333333333</c:v>
                </c:pt>
                <c:pt idx="1">
                  <c:v>2.0</c:v>
                </c:pt>
                <c:pt idx="2">
                  <c:v>2.0</c:v>
                </c:pt>
                <c:pt idx="3">
                  <c:v>2.0</c:v>
                </c:pt>
                <c:pt idx="4">
                  <c:v>2.0</c:v>
                </c:pt>
                <c:pt idx="5">
                  <c:v>3.0</c:v>
                </c:pt>
                <c:pt idx="6">
                  <c:v>3.0</c:v>
                </c:pt>
                <c:pt idx="7">
                  <c:v>3.0</c:v>
                </c:pt>
                <c:pt idx="8">
                  <c:v>3.0</c:v>
                </c:pt>
              </c:numCache>
            </c:numRef>
          </c:val>
          <c:extLst xmlns:c16r2="http://schemas.microsoft.com/office/drawing/2015/06/chart">
            <c:ext xmlns:c16="http://schemas.microsoft.com/office/drawing/2014/chart" uri="{C3380CC4-5D6E-409C-BE32-E72D297353CC}">
              <c16:uniqueId val="{00000000-742C-418E-8375-EABEB5E457F3}"/>
            </c:ext>
          </c:extLst>
        </c:ser>
        <c:dLbls>
          <c:showLegendKey val="0"/>
          <c:showVal val="0"/>
          <c:showCatName val="0"/>
          <c:showSerName val="0"/>
          <c:showPercent val="0"/>
          <c:showBubbleSize val="0"/>
        </c:dLbls>
        <c:axId val="2040909824"/>
        <c:axId val="2129829856"/>
      </c:areaChart>
      <c:catAx>
        <c:axId val="2040909824"/>
        <c:scaling>
          <c:orientation val="minMax"/>
        </c:scaling>
        <c:delete val="0"/>
        <c:axPos val="b"/>
        <c:numFmt formatCode="General" sourceLinked="1"/>
        <c:majorTickMark val="out"/>
        <c:minorTickMark val="none"/>
        <c:tickLblPos val="nextTo"/>
        <c:spPr>
          <a:ln w="3175">
            <a:solidFill>
              <a:srgbClr val="969696"/>
            </a:solidFill>
            <a:prstDash val="solid"/>
          </a:ln>
        </c:spPr>
        <c:txPr>
          <a:bodyPr rot="0" vert="horz"/>
          <a:lstStyle/>
          <a:p>
            <a:pPr>
              <a:defRPr sz="350" b="0" i="0" u="none" strike="noStrike" baseline="0">
                <a:solidFill>
                  <a:srgbClr val="FFFFFF"/>
                </a:solidFill>
                <a:latin typeface="Arial"/>
                <a:ea typeface="Arial"/>
                <a:cs typeface="Arial"/>
              </a:defRPr>
            </a:pPr>
            <a:endParaRPr lang="en-US"/>
          </a:p>
        </c:txPr>
        <c:crossAx val="2129829856"/>
        <c:crosses val="autoZero"/>
        <c:auto val="1"/>
        <c:lblAlgn val="ctr"/>
        <c:lblOffset val="100"/>
        <c:tickLblSkip val="9"/>
        <c:tickMarkSkip val="9"/>
        <c:noMultiLvlLbl val="0"/>
      </c:catAx>
      <c:valAx>
        <c:axId val="2129829856"/>
        <c:scaling>
          <c:orientation val="minMax"/>
          <c:max val="3.0"/>
          <c:min val="0.0"/>
        </c:scaling>
        <c:delete val="0"/>
        <c:axPos val="l"/>
        <c:majorGridlines>
          <c:spPr>
            <a:ln w="3175">
              <a:solidFill>
                <a:srgbClr val="C0C0C0"/>
              </a:solidFill>
              <a:prstDash val="sysDash"/>
            </a:ln>
          </c:spPr>
        </c:majorGridlines>
        <c:numFmt formatCode="General" sourceLinked="1"/>
        <c:majorTickMark val="out"/>
        <c:minorTickMark val="in"/>
        <c:tickLblPos val="nextTo"/>
        <c:spPr>
          <a:ln w="3175">
            <a:solidFill>
              <a:srgbClr val="969696"/>
            </a:solidFill>
            <a:prstDash val="solid"/>
          </a:ln>
        </c:spPr>
        <c:txPr>
          <a:bodyPr rot="0" vert="horz"/>
          <a:lstStyle/>
          <a:p>
            <a:pPr>
              <a:defRPr sz="800" b="0" i="0" u="none" strike="noStrike" baseline="0">
                <a:solidFill>
                  <a:srgbClr val="969696"/>
                </a:solidFill>
                <a:latin typeface="Arial"/>
                <a:ea typeface="Arial"/>
                <a:cs typeface="Arial"/>
              </a:defRPr>
            </a:pPr>
            <a:endParaRPr lang="en-US"/>
          </a:p>
        </c:txPr>
        <c:crossAx val="2040909824"/>
        <c:crosses val="autoZero"/>
        <c:crossBetween val="midCat"/>
        <c:majorUnit val="1.0"/>
        <c:minorUnit val="0.5"/>
      </c:valAx>
      <c:spPr>
        <a:noFill/>
        <a:ln w="25400">
          <a:noFill/>
        </a:ln>
      </c:spPr>
    </c:plotArea>
    <c:plotVisOnly val="1"/>
    <c:dispBlanksAs val="zero"/>
    <c:showDLblsOverMax val="0"/>
  </c:chart>
  <c:spPr>
    <a:noFill/>
    <a:ln w="9525">
      <a:noFill/>
    </a:ln>
  </c:spPr>
  <c:txPr>
    <a:bodyPr/>
    <a:lstStyle/>
    <a:p>
      <a:pPr>
        <a:defRPr sz="350" b="0" i="0" u="none" strike="noStrike" baseline="0">
          <a:solidFill>
            <a:srgbClr val="000000"/>
          </a:solidFill>
          <a:latin typeface="Arial"/>
          <a:ea typeface="Arial"/>
          <a:cs typeface="Arial"/>
        </a:defRPr>
      </a:pPr>
      <a:endParaRPr lang="en-US"/>
    </a:p>
  </c:txPr>
  <c:printSettings>
    <c:headerFooter alignWithMargins="0"/>
    <c:pageMargins b="1.0" l="0.75" r="0.75" t="1.0" header="0.5" footer="0.5"/>
    <c:pageSetup paperSize="9"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0523649080554101"/>
          <c:y val="0.158227848101266"/>
          <c:w val="0.920608867425758"/>
          <c:h val="0.645569620253165"/>
        </c:manualLayout>
      </c:layout>
      <c:areaChart>
        <c:grouping val="standard"/>
        <c:varyColors val="0"/>
        <c:ser>
          <c:idx val="0"/>
          <c:order val="0"/>
          <c:spPr>
            <a:solidFill>
              <a:srgbClr val="3290C4"/>
            </a:solidFill>
            <a:ln w="25400">
              <a:noFill/>
            </a:ln>
          </c:spPr>
          <c:val>
            <c:numRef>
              <c:f>'Roadmap Chart'!$B$11:$J$11</c:f>
              <c:numCache>
                <c:formatCode>General</c:formatCode>
                <c:ptCount val="9"/>
                <c:pt idx="0">
                  <c:v>0.6</c:v>
                </c:pt>
                <c:pt idx="1">
                  <c:v>1.0</c:v>
                </c:pt>
                <c:pt idx="2">
                  <c:v>1.0</c:v>
                </c:pt>
                <c:pt idx="3">
                  <c:v>1.0</c:v>
                </c:pt>
                <c:pt idx="4">
                  <c:v>1.0</c:v>
                </c:pt>
                <c:pt idx="5">
                  <c:v>2.0</c:v>
                </c:pt>
                <c:pt idx="6">
                  <c:v>2.0</c:v>
                </c:pt>
                <c:pt idx="7">
                  <c:v>2.0</c:v>
                </c:pt>
                <c:pt idx="8">
                  <c:v>2.0</c:v>
                </c:pt>
              </c:numCache>
            </c:numRef>
          </c:val>
          <c:extLst xmlns:c16r2="http://schemas.microsoft.com/office/drawing/2015/06/chart">
            <c:ext xmlns:c16="http://schemas.microsoft.com/office/drawing/2014/chart" uri="{C3380CC4-5D6E-409C-BE32-E72D297353CC}">
              <c16:uniqueId val="{00000000-814C-47EA-BF90-9795F2F51CB3}"/>
            </c:ext>
          </c:extLst>
        </c:ser>
        <c:dLbls>
          <c:showLegendKey val="0"/>
          <c:showVal val="0"/>
          <c:showCatName val="0"/>
          <c:showSerName val="0"/>
          <c:showPercent val="0"/>
          <c:showBubbleSize val="0"/>
        </c:dLbls>
        <c:axId val="2129780816"/>
        <c:axId val="2129777696"/>
      </c:areaChart>
      <c:catAx>
        <c:axId val="2129780816"/>
        <c:scaling>
          <c:orientation val="minMax"/>
        </c:scaling>
        <c:delete val="0"/>
        <c:axPos val="b"/>
        <c:numFmt formatCode="General" sourceLinked="1"/>
        <c:majorTickMark val="out"/>
        <c:minorTickMark val="none"/>
        <c:tickLblPos val="nextTo"/>
        <c:spPr>
          <a:ln w="3175">
            <a:solidFill>
              <a:srgbClr val="969696"/>
            </a:solidFill>
            <a:prstDash val="solid"/>
          </a:ln>
        </c:spPr>
        <c:txPr>
          <a:bodyPr rot="0" vert="horz"/>
          <a:lstStyle/>
          <a:p>
            <a:pPr>
              <a:defRPr sz="350" b="0" i="0" u="none" strike="noStrike" baseline="0">
                <a:solidFill>
                  <a:srgbClr val="FFFFFF"/>
                </a:solidFill>
                <a:latin typeface="Arial"/>
                <a:ea typeface="Arial"/>
                <a:cs typeface="Arial"/>
              </a:defRPr>
            </a:pPr>
            <a:endParaRPr lang="en-US"/>
          </a:p>
        </c:txPr>
        <c:crossAx val="2129777696"/>
        <c:crosses val="autoZero"/>
        <c:auto val="1"/>
        <c:lblAlgn val="ctr"/>
        <c:lblOffset val="100"/>
        <c:tickLblSkip val="9"/>
        <c:tickMarkSkip val="9"/>
        <c:noMultiLvlLbl val="0"/>
      </c:catAx>
      <c:valAx>
        <c:axId val="2129777696"/>
        <c:scaling>
          <c:orientation val="minMax"/>
          <c:max val="3.0"/>
        </c:scaling>
        <c:delete val="0"/>
        <c:axPos val="l"/>
        <c:majorGridlines>
          <c:spPr>
            <a:ln w="3175">
              <a:solidFill>
                <a:srgbClr val="C0C0C0"/>
              </a:solidFill>
              <a:prstDash val="sysDash"/>
            </a:ln>
          </c:spPr>
        </c:majorGridlines>
        <c:numFmt formatCode="General" sourceLinked="1"/>
        <c:majorTickMark val="out"/>
        <c:minorTickMark val="none"/>
        <c:tickLblPos val="nextTo"/>
        <c:spPr>
          <a:ln w="3175">
            <a:solidFill>
              <a:srgbClr val="969696"/>
            </a:solidFill>
            <a:prstDash val="solid"/>
          </a:ln>
        </c:spPr>
        <c:txPr>
          <a:bodyPr rot="0" vert="horz"/>
          <a:lstStyle/>
          <a:p>
            <a:pPr>
              <a:defRPr sz="800" b="0" i="0" u="none" strike="noStrike" baseline="0">
                <a:solidFill>
                  <a:srgbClr val="C0C0C0"/>
                </a:solidFill>
                <a:latin typeface="Arial"/>
                <a:ea typeface="Arial"/>
                <a:cs typeface="Arial"/>
              </a:defRPr>
            </a:pPr>
            <a:endParaRPr lang="en-US"/>
          </a:p>
        </c:txPr>
        <c:crossAx val="2129780816"/>
        <c:crosses val="autoZero"/>
        <c:crossBetween val="midCat"/>
        <c:majorUnit val="1.0"/>
        <c:minorUnit val="0.5"/>
      </c:valAx>
      <c:spPr>
        <a:noFill/>
        <a:ln w="25400">
          <a:noFill/>
        </a:ln>
      </c:spPr>
    </c:plotArea>
    <c:plotVisOnly val="1"/>
    <c:dispBlanksAs val="zero"/>
    <c:showDLblsOverMax val="0"/>
  </c:chart>
  <c:spPr>
    <a:noFill/>
    <a:ln w="9525">
      <a:noFill/>
    </a:ln>
  </c:spPr>
  <c:txPr>
    <a:bodyPr/>
    <a:lstStyle/>
    <a:p>
      <a:pPr>
        <a:defRPr sz="350" b="0" i="0" u="none" strike="noStrike" baseline="0">
          <a:solidFill>
            <a:srgbClr val="000000"/>
          </a:solidFill>
          <a:latin typeface="Arial"/>
          <a:ea typeface="Arial"/>
          <a:cs typeface="Arial"/>
        </a:defRPr>
      </a:pPr>
      <a:endParaRPr lang="en-US"/>
    </a:p>
  </c:txPr>
  <c:printSettings>
    <c:headerFooter alignWithMargins="0"/>
    <c:pageMargins b="1.0" l="0.75" r="0.75" t="1.0"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0522765598650927"/>
          <c:y val="0.15723367011639"/>
          <c:w val="0.920741989881956"/>
          <c:h val="0.647802720879526"/>
        </c:manualLayout>
      </c:layout>
      <c:areaChart>
        <c:grouping val="standard"/>
        <c:varyColors val="0"/>
        <c:ser>
          <c:idx val="0"/>
          <c:order val="0"/>
          <c:spPr>
            <a:solidFill>
              <a:srgbClr val="3290C4"/>
            </a:solidFill>
            <a:ln w="25400">
              <a:noFill/>
            </a:ln>
          </c:spPr>
          <c:val>
            <c:numRef>
              <c:f>'Roadmap Chart'!$B$12:$J$12</c:f>
              <c:numCache>
                <c:formatCode>General</c:formatCode>
                <c:ptCount val="9"/>
                <c:pt idx="0">
                  <c:v>1.05</c:v>
                </c:pt>
                <c:pt idx="1">
                  <c:v>1.0</c:v>
                </c:pt>
                <c:pt idx="2">
                  <c:v>1.0</c:v>
                </c:pt>
                <c:pt idx="3">
                  <c:v>1.0</c:v>
                </c:pt>
                <c:pt idx="4">
                  <c:v>1.0</c:v>
                </c:pt>
                <c:pt idx="5">
                  <c:v>2.0</c:v>
                </c:pt>
                <c:pt idx="6">
                  <c:v>2.0</c:v>
                </c:pt>
                <c:pt idx="7">
                  <c:v>2.0</c:v>
                </c:pt>
                <c:pt idx="8">
                  <c:v>2.0</c:v>
                </c:pt>
              </c:numCache>
            </c:numRef>
          </c:val>
          <c:extLst xmlns:c16r2="http://schemas.microsoft.com/office/drawing/2015/06/chart">
            <c:ext xmlns:c16="http://schemas.microsoft.com/office/drawing/2014/chart" uri="{C3380CC4-5D6E-409C-BE32-E72D297353CC}">
              <c16:uniqueId val="{00000000-3AEA-4E00-9A98-FE42043B66F0}"/>
            </c:ext>
          </c:extLst>
        </c:ser>
        <c:dLbls>
          <c:showLegendKey val="0"/>
          <c:showVal val="0"/>
          <c:showCatName val="0"/>
          <c:showSerName val="0"/>
          <c:showPercent val="0"/>
          <c:showBubbleSize val="0"/>
        </c:dLbls>
        <c:axId val="2129749952"/>
        <c:axId val="2129746832"/>
      </c:areaChart>
      <c:catAx>
        <c:axId val="2129749952"/>
        <c:scaling>
          <c:orientation val="minMax"/>
        </c:scaling>
        <c:delete val="0"/>
        <c:axPos val="b"/>
        <c:numFmt formatCode="General" sourceLinked="1"/>
        <c:majorTickMark val="out"/>
        <c:minorTickMark val="none"/>
        <c:tickLblPos val="nextTo"/>
        <c:spPr>
          <a:ln w="3175">
            <a:solidFill>
              <a:srgbClr val="969696"/>
            </a:solidFill>
            <a:prstDash val="solid"/>
          </a:ln>
        </c:spPr>
        <c:txPr>
          <a:bodyPr rot="0" vert="horz"/>
          <a:lstStyle/>
          <a:p>
            <a:pPr>
              <a:defRPr sz="350" b="0" i="0" u="none" strike="noStrike" baseline="0">
                <a:solidFill>
                  <a:srgbClr val="FFFFFF"/>
                </a:solidFill>
                <a:latin typeface="Arial"/>
                <a:ea typeface="Arial"/>
                <a:cs typeface="Arial"/>
              </a:defRPr>
            </a:pPr>
            <a:endParaRPr lang="en-US"/>
          </a:p>
        </c:txPr>
        <c:crossAx val="2129746832"/>
        <c:crosses val="autoZero"/>
        <c:auto val="1"/>
        <c:lblAlgn val="ctr"/>
        <c:lblOffset val="100"/>
        <c:tickLblSkip val="9"/>
        <c:tickMarkSkip val="9"/>
        <c:noMultiLvlLbl val="0"/>
      </c:catAx>
      <c:valAx>
        <c:axId val="2129746832"/>
        <c:scaling>
          <c:orientation val="minMax"/>
          <c:max val="3.0"/>
        </c:scaling>
        <c:delete val="0"/>
        <c:axPos val="l"/>
        <c:majorGridlines>
          <c:spPr>
            <a:ln w="3175">
              <a:solidFill>
                <a:srgbClr val="C0C0C0"/>
              </a:solidFill>
              <a:prstDash val="sysDash"/>
            </a:ln>
          </c:spPr>
        </c:majorGridlines>
        <c:numFmt formatCode="General" sourceLinked="1"/>
        <c:majorTickMark val="out"/>
        <c:minorTickMark val="none"/>
        <c:tickLblPos val="nextTo"/>
        <c:spPr>
          <a:ln w="3175">
            <a:solidFill>
              <a:srgbClr val="C0C0C0"/>
            </a:solidFill>
            <a:prstDash val="solid"/>
          </a:ln>
        </c:spPr>
        <c:txPr>
          <a:bodyPr rot="0" vert="horz"/>
          <a:lstStyle/>
          <a:p>
            <a:pPr>
              <a:defRPr sz="800" b="0" i="0" u="none" strike="noStrike" baseline="0">
                <a:solidFill>
                  <a:srgbClr val="969696"/>
                </a:solidFill>
                <a:latin typeface="Arial"/>
                <a:ea typeface="Arial"/>
                <a:cs typeface="Arial"/>
              </a:defRPr>
            </a:pPr>
            <a:endParaRPr lang="en-US"/>
          </a:p>
        </c:txPr>
        <c:crossAx val="2129749952"/>
        <c:crosses val="autoZero"/>
        <c:crossBetween val="midCat"/>
        <c:majorUnit val="1.0"/>
        <c:minorUnit val="0.5"/>
      </c:valAx>
      <c:spPr>
        <a:noFill/>
        <a:ln w="25400">
          <a:noFill/>
        </a:ln>
      </c:spPr>
    </c:plotArea>
    <c:plotVisOnly val="1"/>
    <c:dispBlanksAs val="zero"/>
    <c:showDLblsOverMax val="0"/>
  </c:chart>
  <c:spPr>
    <a:noFill/>
    <a:ln w="9525">
      <a:noFill/>
    </a:ln>
  </c:spPr>
  <c:txPr>
    <a:bodyPr/>
    <a:lstStyle/>
    <a:p>
      <a:pPr>
        <a:defRPr sz="350" b="0" i="0" u="none" strike="noStrike" baseline="0">
          <a:solidFill>
            <a:srgbClr val="000000"/>
          </a:solidFill>
          <a:latin typeface="Arial"/>
          <a:ea typeface="Arial"/>
          <a:cs typeface="Arial"/>
        </a:defRPr>
      </a:pPr>
      <a:endParaRPr lang="en-US"/>
    </a:p>
  </c:txPr>
  <c:printSettings>
    <c:headerFooter alignWithMargins="0"/>
    <c:pageMargins b="1.0" l="0.75" r="0.75" t="1.0"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0524535553708548"/>
          <c:y val="0.158227848101266"/>
          <c:w val="0.920475294249839"/>
          <c:h val="0.645569620253165"/>
        </c:manualLayout>
      </c:layout>
      <c:areaChart>
        <c:grouping val="standard"/>
        <c:varyColors val="0"/>
        <c:ser>
          <c:idx val="0"/>
          <c:order val="0"/>
          <c:spPr>
            <a:solidFill>
              <a:srgbClr val="B75727"/>
            </a:solidFill>
            <a:ln w="25400">
              <a:noFill/>
            </a:ln>
          </c:spPr>
          <c:val>
            <c:numRef>
              <c:f>'Roadmap Chart'!$B$13:$J$13</c:f>
              <c:numCache>
                <c:formatCode>General</c:formatCode>
                <c:ptCount val="9"/>
                <c:pt idx="0">
                  <c:v>0.0</c:v>
                </c:pt>
                <c:pt idx="1">
                  <c:v>0.0</c:v>
                </c:pt>
                <c:pt idx="2">
                  <c:v>0.0</c:v>
                </c:pt>
                <c:pt idx="3">
                  <c:v>2.0</c:v>
                </c:pt>
                <c:pt idx="4">
                  <c:v>2.0</c:v>
                </c:pt>
                <c:pt idx="5">
                  <c:v>2.0</c:v>
                </c:pt>
                <c:pt idx="6">
                  <c:v>2.0</c:v>
                </c:pt>
                <c:pt idx="7">
                  <c:v>2.0</c:v>
                </c:pt>
                <c:pt idx="8">
                  <c:v>2.0</c:v>
                </c:pt>
              </c:numCache>
            </c:numRef>
          </c:val>
          <c:extLst xmlns:c16r2="http://schemas.microsoft.com/office/drawing/2015/06/chart">
            <c:ext xmlns:c16="http://schemas.microsoft.com/office/drawing/2014/chart" uri="{C3380CC4-5D6E-409C-BE32-E72D297353CC}">
              <c16:uniqueId val="{00000000-90F6-46BF-A6D0-6EDA868CD3FB}"/>
            </c:ext>
          </c:extLst>
        </c:ser>
        <c:dLbls>
          <c:showLegendKey val="0"/>
          <c:showVal val="0"/>
          <c:showCatName val="0"/>
          <c:showSerName val="0"/>
          <c:showPercent val="0"/>
          <c:showBubbleSize val="0"/>
        </c:dLbls>
        <c:axId val="2129717200"/>
        <c:axId val="2129714080"/>
      </c:areaChart>
      <c:catAx>
        <c:axId val="2129717200"/>
        <c:scaling>
          <c:orientation val="minMax"/>
        </c:scaling>
        <c:delete val="0"/>
        <c:axPos val="b"/>
        <c:numFmt formatCode="General" sourceLinked="1"/>
        <c:majorTickMark val="out"/>
        <c:minorTickMark val="none"/>
        <c:tickLblPos val="nextTo"/>
        <c:spPr>
          <a:ln w="3175">
            <a:solidFill>
              <a:srgbClr val="969696"/>
            </a:solidFill>
            <a:prstDash val="solid"/>
          </a:ln>
        </c:spPr>
        <c:txPr>
          <a:bodyPr rot="0" vert="horz"/>
          <a:lstStyle/>
          <a:p>
            <a:pPr>
              <a:defRPr sz="350" b="0" i="0" u="none" strike="noStrike" baseline="0">
                <a:solidFill>
                  <a:srgbClr val="FFFFFF"/>
                </a:solidFill>
                <a:latin typeface="Arial"/>
                <a:ea typeface="Arial"/>
                <a:cs typeface="Arial"/>
              </a:defRPr>
            </a:pPr>
            <a:endParaRPr lang="en-US"/>
          </a:p>
        </c:txPr>
        <c:crossAx val="2129714080"/>
        <c:crosses val="autoZero"/>
        <c:auto val="1"/>
        <c:lblAlgn val="ctr"/>
        <c:lblOffset val="100"/>
        <c:tickLblSkip val="9"/>
        <c:tickMarkSkip val="9"/>
        <c:noMultiLvlLbl val="0"/>
      </c:catAx>
      <c:valAx>
        <c:axId val="2129714080"/>
        <c:scaling>
          <c:orientation val="minMax"/>
          <c:max val="3.0"/>
        </c:scaling>
        <c:delete val="0"/>
        <c:axPos val="l"/>
        <c:majorGridlines>
          <c:spPr>
            <a:ln w="3175">
              <a:solidFill>
                <a:srgbClr val="C0C0C0"/>
              </a:solidFill>
              <a:prstDash val="sysDash"/>
            </a:ln>
          </c:spPr>
        </c:majorGridlines>
        <c:numFmt formatCode="General" sourceLinked="1"/>
        <c:majorTickMark val="out"/>
        <c:minorTickMark val="none"/>
        <c:tickLblPos val="nextTo"/>
        <c:spPr>
          <a:ln w="3175">
            <a:solidFill>
              <a:srgbClr val="969696"/>
            </a:solidFill>
            <a:prstDash val="solid"/>
          </a:ln>
        </c:spPr>
        <c:txPr>
          <a:bodyPr rot="0" vert="horz"/>
          <a:lstStyle/>
          <a:p>
            <a:pPr>
              <a:defRPr sz="800" b="0" i="0" u="none" strike="noStrike" baseline="0">
                <a:solidFill>
                  <a:srgbClr val="969696"/>
                </a:solidFill>
                <a:latin typeface="Arial"/>
                <a:ea typeface="Arial"/>
                <a:cs typeface="Arial"/>
              </a:defRPr>
            </a:pPr>
            <a:endParaRPr lang="en-US"/>
          </a:p>
        </c:txPr>
        <c:crossAx val="2129717200"/>
        <c:crosses val="autoZero"/>
        <c:crossBetween val="midCat"/>
        <c:majorUnit val="1.0"/>
        <c:minorUnit val="0.5"/>
      </c:valAx>
      <c:spPr>
        <a:noFill/>
        <a:ln w="25400">
          <a:noFill/>
        </a:ln>
      </c:spPr>
    </c:plotArea>
    <c:plotVisOnly val="1"/>
    <c:dispBlanksAs val="zero"/>
    <c:showDLblsOverMax val="0"/>
  </c:chart>
  <c:spPr>
    <a:noFill/>
    <a:ln w="9525">
      <a:noFill/>
    </a:ln>
  </c:spPr>
  <c:txPr>
    <a:bodyPr/>
    <a:lstStyle/>
    <a:p>
      <a:pPr>
        <a:defRPr sz="350" b="0" i="0" u="none" strike="noStrike" baseline="0">
          <a:solidFill>
            <a:srgbClr val="000000"/>
          </a:solidFill>
          <a:latin typeface="Arial"/>
          <a:ea typeface="Arial"/>
          <a:cs typeface="Arial"/>
        </a:defRPr>
      </a:pPr>
      <a:endParaRPr lang="en-US"/>
    </a:p>
  </c:txPr>
  <c:printSettings>
    <c:headerFooter alignWithMargins="0"/>
    <c:pageMargins b="1.0" l="0.75" r="0.75" t="1.0"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0524535553708548"/>
          <c:y val="0.158227848101266"/>
          <c:w val="0.920475294249839"/>
          <c:h val="0.645569620253165"/>
        </c:manualLayout>
      </c:layout>
      <c:areaChart>
        <c:grouping val="standard"/>
        <c:varyColors val="0"/>
        <c:ser>
          <c:idx val="0"/>
          <c:order val="0"/>
          <c:spPr>
            <a:solidFill>
              <a:srgbClr val="B75727"/>
            </a:solidFill>
            <a:ln w="25400">
              <a:noFill/>
            </a:ln>
          </c:spPr>
          <c:val>
            <c:numRef>
              <c:f>'Roadmap Chart'!$B$14:$J$14</c:f>
              <c:numCache>
                <c:formatCode>General</c:formatCode>
                <c:ptCount val="9"/>
                <c:pt idx="0">
                  <c:v>0.5</c:v>
                </c:pt>
                <c:pt idx="1">
                  <c:v>1.0</c:v>
                </c:pt>
                <c:pt idx="2">
                  <c:v>1.0</c:v>
                </c:pt>
                <c:pt idx="3">
                  <c:v>2.0</c:v>
                </c:pt>
                <c:pt idx="4">
                  <c:v>2.0</c:v>
                </c:pt>
                <c:pt idx="5">
                  <c:v>2.0</c:v>
                </c:pt>
                <c:pt idx="6">
                  <c:v>2.0</c:v>
                </c:pt>
                <c:pt idx="7">
                  <c:v>2.0</c:v>
                </c:pt>
                <c:pt idx="8">
                  <c:v>2.0</c:v>
                </c:pt>
              </c:numCache>
            </c:numRef>
          </c:val>
          <c:extLst xmlns:c16r2="http://schemas.microsoft.com/office/drawing/2015/06/chart">
            <c:ext xmlns:c16="http://schemas.microsoft.com/office/drawing/2014/chart" uri="{C3380CC4-5D6E-409C-BE32-E72D297353CC}">
              <c16:uniqueId val="{00000000-AEBC-4D66-A4F6-E9E8112D96DC}"/>
            </c:ext>
          </c:extLst>
        </c:ser>
        <c:dLbls>
          <c:showLegendKey val="0"/>
          <c:showVal val="0"/>
          <c:showCatName val="0"/>
          <c:showSerName val="0"/>
          <c:showPercent val="0"/>
          <c:showBubbleSize val="0"/>
        </c:dLbls>
        <c:axId val="-2127403504"/>
        <c:axId val="-2127406624"/>
      </c:areaChart>
      <c:catAx>
        <c:axId val="-2127403504"/>
        <c:scaling>
          <c:orientation val="minMax"/>
        </c:scaling>
        <c:delete val="0"/>
        <c:axPos val="b"/>
        <c:numFmt formatCode="General" sourceLinked="1"/>
        <c:majorTickMark val="out"/>
        <c:minorTickMark val="none"/>
        <c:tickLblPos val="nextTo"/>
        <c:spPr>
          <a:ln w="3175">
            <a:solidFill>
              <a:srgbClr val="969696"/>
            </a:solidFill>
            <a:prstDash val="solid"/>
          </a:ln>
        </c:spPr>
        <c:txPr>
          <a:bodyPr rot="0" vert="horz"/>
          <a:lstStyle/>
          <a:p>
            <a:pPr>
              <a:defRPr sz="350" b="0" i="0" u="none" strike="noStrike" baseline="0">
                <a:solidFill>
                  <a:srgbClr val="FFFFFF"/>
                </a:solidFill>
                <a:latin typeface="Arial"/>
                <a:ea typeface="Arial"/>
                <a:cs typeface="Arial"/>
              </a:defRPr>
            </a:pPr>
            <a:endParaRPr lang="en-US"/>
          </a:p>
        </c:txPr>
        <c:crossAx val="-2127406624"/>
        <c:crosses val="autoZero"/>
        <c:auto val="1"/>
        <c:lblAlgn val="ctr"/>
        <c:lblOffset val="100"/>
        <c:tickLblSkip val="9"/>
        <c:tickMarkSkip val="9"/>
        <c:noMultiLvlLbl val="0"/>
      </c:catAx>
      <c:valAx>
        <c:axId val="-2127406624"/>
        <c:scaling>
          <c:orientation val="minMax"/>
          <c:max val="3.0"/>
        </c:scaling>
        <c:delete val="0"/>
        <c:axPos val="l"/>
        <c:majorGridlines>
          <c:spPr>
            <a:ln w="3175">
              <a:solidFill>
                <a:srgbClr val="C0C0C0"/>
              </a:solidFill>
              <a:prstDash val="sysDash"/>
            </a:ln>
          </c:spPr>
        </c:majorGridlines>
        <c:numFmt formatCode="General" sourceLinked="1"/>
        <c:majorTickMark val="out"/>
        <c:minorTickMark val="none"/>
        <c:tickLblPos val="nextTo"/>
        <c:spPr>
          <a:ln w="3175">
            <a:solidFill>
              <a:srgbClr val="969696"/>
            </a:solidFill>
            <a:prstDash val="solid"/>
          </a:ln>
        </c:spPr>
        <c:txPr>
          <a:bodyPr rot="0" vert="horz"/>
          <a:lstStyle/>
          <a:p>
            <a:pPr>
              <a:defRPr sz="800" b="0" i="0" u="none" strike="noStrike" baseline="0">
                <a:solidFill>
                  <a:srgbClr val="969696"/>
                </a:solidFill>
                <a:latin typeface="Arial"/>
                <a:ea typeface="Arial"/>
                <a:cs typeface="Arial"/>
              </a:defRPr>
            </a:pPr>
            <a:endParaRPr lang="en-US"/>
          </a:p>
        </c:txPr>
        <c:crossAx val="-2127403504"/>
        <c:crosses val="autoZero"/>
        <c:crossBetween val="midCat"/>
        <c:majorUnit val="1.0"/>
        <c:minorUnit val="0.5"/>
      </c:valAx>
      <c:spPr>
        <a:noFill/>
        <a:ln w="25400">
          <a:noFill/>
        </a:ln>
      </c:spPr>
    </c:plotArea>
    <c:plotVisOnly val="1"/>
    <c:dispBlanksAs val="zero"/>
    <c:showDLblsOverMax val="0"/>
  </c:chart>
  <c:spPr>
    <a:noFill/>
    <a:ln w="9525">
      <a:noFill/>
    </a:ln>
  </c:spPr>
  <c:txPr>
    <a:bodyPr/>
    <a:lstStyle/>
    <a:p>
      <a:pPr>
        <a:defRPr sz="350" b="0" i="0" u="none" strike="noStrike" baseline="0">
          <a:solidFill>
            <a:srgbClr val="000000"/>
          </a:solidFill>
          <a:latin typeface="Arial"/>
          <a:ea typeface="Arial"/>
          <a:cs typeface="Arial"/>
        </a:defRPr>
      </a:pPr>
      <a:endParaRPr lang="en-US"/>
    </a:p>
  </c:txPr>
  <c:printSettings>
    <c:headerFooter alignWithMargins="0"/>
    <c:pageMargins b="1.0" l="0.75" r="0.75" t="1.0"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0523649080554101"/>
          <c:y val="0.15723367011639"/>
          <c:w val="0.920608867425758"/>
          <c:h val="0.647802720879526"/>
        </c:manualLayout>
      </c:layout>
      <c:areaChart>
        <c:grouping val="standard"/>
        <c:varyColors val="0"/>
        <c:ser>
          <c:idx val="0"/>
          <c:order val="0"/>
          <c:spPr>
            <a:solidFill>
              <a:srgbClr val="B75727"/>
            </a:solidFill>
            <a:ln w="25400">
              <a:noFill/>
            </a:ln>
          </c:spPr>
          <c:val>
            <c:numRef>
              <c:f>'Roadmap Chart'!$B$15:$J$15</c:f>
              <c:numCache>
                <c:formatCode>General</c:formatCode>
                <c:ptCount val="9"/>
                <c:pt idx="0">
                  <c:v>0.0</c:v>
                </c:pt>
                <c:pt idx="1">
                  <c:v>0.0</c:v>
                </c:pt>
                <c:pt idx="2">
                  <c:v>0.0</c:v>
                </c:pt>
                <c:pt idx="3">
                  <c:v>1.0</c:v>
                </c:pt>
                <c:pt idx="4">
                  <c:v>1.0</c:v>
                </c:pt>
                <c:pt idx="5">
                  <c:v>2.0</c:v>
                </c:pt>
                <c:pt idx="6">
                  <c:v>2.0</c:v>
                </c:pt>
                <c:pt idx="7">
                  <c:v>2.0</c:v>
                </c:pt>
                <c:pt idx="8">
                  <c:v>2.0</c:v>
                </c:pt>
              </c:numCache>
            </c:numRef>
          </c:val>
          <c:extLst xmlns:c16r2="http://schemas.microsoft.com/office/drawing/2015/06/chart">
            <c:ext xmlns:c16="http://schemas.microsoft.com/office/drawing/2014/chart" uri="{C3380CC4-5D6E-409C-BE32-E72D297353CC}">
              <c16:uniqueId val="{00000000-1CAD-4BBC-AB04-539BAD828096}"/>
            </c:ext>
          </c:extLst>
        </c:ser>
        <c:dLbls>
          <c:showLegendKey val="0"/>
          <c:showVal val="0"/>
          <c:showCatName val="0"/>
          <c:showSerName val="0"/>
          <c:showPercent val="0"/>
          <c:showBubbleSize val="0"/>
        </c:dLbls>
        <c:axId val="-2127437584"/>
        <c:axId val="-2127440704"/>
      </c:areaChart>
      <c:catAx>
        <c:axId val="-2127437584"/>
        <c:scaling>
          <c:orientation val="minMax"/>
        </c:scaling>
        <c:delete val="0"/>
        <c:axPos val="b"/>
        <c:numFmt formatCode="General" sourceLinked="1"/>
        <c:majorTickMark val="out"/>
        <c:minorTickMark val="none"/>
        <c:tickLblPos val="nextTo"/>
        <c:spPr>
          <a:ln w="3175">
            <a:solidFill>
              <a:srgbClr val="969696"/>
            </a:solidFill>
            <a:prstDash val="solid"/>
          </a:ln>
        </c:spPr>
        <c:txPr>
          <a:bodyPr rot="0" vert="horz"/>
          <a:lstStyle/>
          <a:p>
            <a:pPr>
              <a:defRPr sz="350" b="0" i="0" u="none" strike="noStrike" baseline="0">
                <a:solidFill>
                  <a:srgbClr val="FFFFFF"/>
                </a:solidFill>
                <a:latin typeface="Arial"/>
                <a:ea typeface="Arial"/>
                <a:cs typeface="Arial"/>
              </a:defRPr>
            </a:pPr>
            <a:endParaRPr lang="en-US"/>
          </a:p>
        </c:txPr>
        <c:crossAx val="-2127440704"/>
        <c:crosses val="autoZero"/>
        <c:auto val="1"/>
        <c:lblAlgn val="ctr"/>
        <c:lblOffset val="100"/>
        <c:tickLblSkip val="9"/>
        <c:tickMarkSkip val="9"/>
        <c:noMultiLvlLbl val="0"/>
      </c:catAx>
      <c:valAx>
        <c:axId val="-2127440704"/>
        <c:scaling>
          <c:orientation val="minMax"/>
          <c:max val="3.0"/>
        </c:scaling>
        <c:delete val="0"/>
        <c:axPos val="l"/>
        <c:majorGridlines>
          <c:spPr>
            <a:ln w="3175">
              <a:solidFill>
                <a:srgbClr val="C0C0C0"/>
              </a:solidFill>
              <a:prstDash val="sysDash"/>
            </a:ln>
          </c:spPr>
        </c:majorGridlines>
        <c:numFmt formatCode="General" sourceLinked="1"/>
        <c:majorTickMark val="out"/>
        <c:minorTickMark val="none"/>
        <c:tickLblPos val="nextTo"/>
        <c:spPr>
          <a:ln w="3175">
            <a:solidFill>
              <a:srgbClr val="969696"/>
            </a:solidFill>
            <a:prstDash val="solid"/>
          </a:ln>
        </c:spPr>
        <c:txPr>
          <a:bodyPr rot="0" vert="horz"/>
          <a:lstStyle/>
          <a:p>
            <a:pPr>
              <a:defRPr sz="800" b="0" i="0" u="none" strike="noStrike" baseline="0">
                <a:solidFill>
                  <a:srgbClr val="969696"/>
                </a:solidFill>
                <a:latin typeface="Arial"/>
                <a:ea typeface="Arial"/>
                <a:cs typeface="Arial"/>
              </a:defRPr>
            </a:pPr>
            <a:endParaRPr lang="en-US"/>
          </a:p>
        </c:txPr>
        <c:crossAx val="-2127437584"/>
        <c:crosses val="autoZero"/>
        <c:crossBetween val="midCat"/>
        <c:majorUnit val="1.0"/>
        <c:minorUnit val="0.5"/>
      </c:valAx>
      <c:spPr>
        <a:noFill/>
        <a:ln w="25400">
          <a:noFill/>
        </a:ln>
      </c:spPr>
    </c:plotArea>
    <c:plotVisOnly val="1"/>
    <c:dispBlanksAs val="zero"/>
    <c:showDLblsOverMax val="0"/>
  </c:chart>
  <c:spPr>
    <a:noFill/>
    <a:ln w="9525">
      <a:noFill/>
    </a:ln>
  </c:spPr>
  <c:txPr>
    <a:bodyPr/>
    <a:lstStyle/>
    <a:p>
      <a:pPr>
        <a:defRPr sz="350" b="0" i="0" u="none" strike="noStrike" baseline="0">
          <a:solidFill>
            <a:srgbClr val="000000"/>
          </a:solidFill>
          <a:latin typeface="Arial"/>
          <a:ea typeface="Arial"/>
          <a:cs typeface="Arial"/>
        </a:defRPr>
      </a:pPr>
      <a:endParaRPr lang="en-US"/>
    </a:p>
  </c:txPr>
  <c:printSettings>
    <c:headerFooter alignWithMargins="0"/>
    <c:pageMargins b="1.0" l="0.75" r="0.75" t="1.0"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0524535553708548"/>
          <c:y val="0.156250476838613"/>
          <c:w val="0.920475294249839"/>
          <c:h val="0.650001983648632"/>
        </c:manualLayout>
      </c:layout>
      <c:areaChart>
        <c:grouping val="standard"/>
        <c:varyColors val="0"/>
        <c:ser>
          <c:idx val="0"/>
          <c:order val="0"/>
          <c:spPr>
            <a:solidFill>
              <a:srgbClr val="37793E"/>
            </a:solidFill>
            <a:ln w="25400">
              <a:noFill/>
            </a:ln>
          </c:spPr>
          <c:val>
            <c:numRef>
              <c:f>'Roadmap Chart'!$B$16:$J$16</c:f>
              <c:numCache>
                <c:formatCode>General</c:formatCode>
                <c:ptCount val="9"/>
                <c:pt idx="0">
                  <c:v>0.0</c:v>
                </c:pt>
                <c:pt idx="1">
                  <c:v>0.0</c:v>
                </c:pt>
                <c:pt idx="2">
                  <c:v>0.0</c:v>
                </c:pt>
                <c:pt idx="3">
                  <c:v>1.0</c:v>
                </c:pt>
                <c:pt idx="4">
                  <c:v>1.0</c:v>
                </c:pt>
                <c:pt idx="5">
                  <c:v>1.0</c:v>
                </c:pt>
                <c:pt idx="6">
                  <c:v>1.0</c:v>
                </c:pt>
                <c:pt idx="7">
                  <c:v>2.0</c:v>
                </c:pt>
                <c:pt idx="8">
                  <c:v>2.0</c:v>
                </c:pt>
              </c:numCache>
            </c:numRef>
          </c:val>
          <c:extLst xmlns:c16r2="http://schemas.microsoft.com/office/drawing/2015/06/chart">
            <c:ext xmlns:c16="http://schemas.microsoft.com/office/drawing/2014/chart" uri="{C3380CC4-5D6E-409C-BE32-E72D297353CC}">
              <c16:uniqueId val="{00000000-A766-4434-9D8C-312C28E6E1F1}"/>
            </c:ext>
          </c:extLst>
        </c:ser>
        <c:dLbls>
          <c:showLegendKey val="0"/>
          <c:showVal val="0"/>
          <c:showCatName val="0"/>
          <c:showSerName val="0"/>
          <c:showPercent val="0"/>
          <c:showBubbleSize val="0"/>
        </c:dLbls>
        <c:axId val="-2127467520"/>
        <c:axId val="-2127470640"/>
      </c:areaChart>
      <c:catAx>
        <c:axId val="-2127467520"/>
        <c:scaling>
          <c:orientation val="minMax"/>
        </c:scaling>
        <c:delete val="0"/>
        <c:axPos val="b"/>
        <c:numFmt formatCode="General" sourceLinked="1"/>
        <c:majorTickMark val="out"/>
        <c:minorTickMark val="none"/>
        <c:tickLblPos val="nextTo"/>
        <c:spPr>
          <a:ln w="3175">
            <a:solidFill>
              <a:srgbClr val="969696"/>
            </a:solidFill>
            <a:prstDash val="solid"/>
          </a:ln>
        </c:spPr>
        <c:txPr>
          <a:bodyPr rot="0" vert="horz"/>
          <a:lstStyle/>
          <a:p>
            <a:pPr>
              <a:defRPr sz="375" b="0" i="0" u="none" strike="noStrike" baseline="0">
                <a:solidFill>
                  <a:srgbClr val="FFFFFF"/>
                </a:solidFill>
                <a:latin typeface="Arial"/>
                <a:ea typeface="Arial"/>
                <a:cs typeface="Arial"/>
              </a:defRPr>
            </a:pPr>
            <a:endParaRPr lang="en-US"/>
          </a:p>
        </c:txPr>
        <c:crossAx val="-2127470640"/>
        <c:crosses val="autoZero"/>
        <c:auto val="1"/>
        <c:lblAlgn val="ctr"/>
        <c:lblOffset val="100"/>
        <c:tickLblSkip val="9"/>
        <c:tickMarkSkip val="9"/>
        <c:noMultiLvlLbl val="0"/>
      </c:catAx>
      <c:valAx>
        <c:axId val="-2127470640"/>
        <c:scaling>
          <c:orientation val="minMax"/>
          <c:max val="3.0"/>
        </c:scaling>
        <c:delete val="0"/>
        <c:axPos val="l"/>
        <c:majorGridlines>
          <c:spPr>
            <a:ln w="3175">
              <a:solidFill>
                <a:srgbClr val="C0C0C0"/>
              </a:solidFill>
              <a:prstDash val="sysDash"/>
            </a:ln>
          </c:spPr>
        </c:majorGridlines>
        <c:numFmt formatCode="General" sourceLinked="1"/>
        <c:majorTickMark val="out"/>
        <c:minorTickMark val="none"/>
        <c:tickLblPos val="nextTo"/>
        <c:spPr>
          <a:ln w="3175">
            <a:solidFill>
              <a:srgbClr val="969696"/>
            </a:solidFill>
            <a:prstDash val="solid"/>
          </a:ln>
        </c:spPr>
        <c:txPr>
          <a:bodyPr rot="0" vert="horz"/>
          <a:lstStyle/>
          <a:p>
            <a:pPr>
              <a:defRPr sz="800" b="0" i="0" u="none" strike="noStrike" baseline="0">
                <a:solidFill>
                  <a:srgbClr val="969696"/>
                </a:solidFill>
                <a:latin typeface="Arial"/>
                <a:ea typeface="Arial"/>
                <a:cs typeface="Arial"/>
              </a:defRPr>
            </a:pPr>
            <a:endParaRPr lang="en-US"/>
          </a:p>
        </c:txPr>
        <c:crossAx val="-2127467520"/>
        <c:crosses val="autoZero"/>
        <c:crossBetween val="midCat"/>
        <c:majorUnit val="1.0"/>
        <c:minorUnit val="0.5"/>
      </c:valAx>
      <c:spPr>
        <a:noFill/>
        <a:ln w="25400">
          <a:noFill/>
        </a:ln>
      </c:spPr>
    </c:plotArea>
    <c:plotVisOnly val="1"/>
    <c:dispBlanksAs val="zero"/>
    <c:showDLblsOverMax val="0"/>
  </c:chart>
  <c:spPr>
    <a:noFill/>
    <a:ln w="9525">
      <a:noFill/>
    </a:ln>
  </c:spPr>
  <c:txPr>
    <a:bodyPr/>
    <a:lstStyle/>
    <a:p>
      <a:pPr>
        <a:defRPr sz="375" b="0" i="0" u="none" strike="noStrike" baseline="0">
          <a:solidFill>
            <a:srgbClr val="000000"/>
          </a:solidFill>
          <a:latin typeface="Arial"/>
          <a:ea typeface="Arial"/>
          <a:cs typeface="Arial"/>
        </a:defRPr>
      </a:pPr>
      <a:endParaRPr lang="en-US"/>
    </a:p>
  </c:txPr>
  <c:printSettings>
    <c:headerFooter alignWithMargins="0"/>
    <c:pageMargins b="1.0" l="0.75" r="0.75" t="1.0"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0523649080554101"/>
          <c:y val="0.15527950310559"/>
          <c:w val="0.920608867425758"/>
          <c:h val="0.652173913043479"/>
        </c:manualLayout>
      </c:layout>
      <c:areaChart>
        <c:grouping val="standard"/>
        <c:varyColors val="0"/>
        <c:ser>
          <c:idx val="0"/>
          <c:order val="0"/>
          <c:spPr>
            <a:solidFill>
              <a:srgbClr val="37793E"/>
            </a:solidFill>
            <a:ln w="25400">
              <a:noFill/>
            </a:ln>
          </c:spPr>
          <c:val>
            <c:numRef>
              <c:f>'Roadmap Chart'!$B$17:$J$17</c:f>
              <c:numCache>
                <c:formatCode>General</c:formatCode>
                <c:ptCount val="9"/>
                <c:pt idx="0">
                  <c:v>0.0</c:v>
                </c:pt>
                <c:pt idx="1">
                  <c:v>0.0</c:v>
                </c:pt>
                <c:pt idx="2">
                  <c:v>0.0</c:v>
                </c:pt>
                <c:pt idx="3">
                  <c:v>0.0</c:v>
                </c:pt>
                <c:pt idx="4">
                  <c:v>0.0</c:v>
                </c:pt>
                <c:pt idx="5">
                  <c:v>1.0</c:v>
                </c:pt>
                <c:pt idx="6">
                  <c:v>1.0</c:v>
                </c:pt>
                <c:pt idx="7">
                  <c:v>2.0</c:v>
                </c:pt>
                <c:pt idx="8">
                  <c:v>2.0</c:v>
                </c:pt>
              </c:numCache>
            </c:numRef>
          </c:val>
          <c:extLst xmlns:c16r2="http://schemas.microsoft.com/office/drawing/2015/06/chart">
            <c:ext xmlns:c16="http://schemas.microsoft.com/office/drawing/2014/chart" uri="{C3380CC4-5D6E-409C-BE32-E72D297353CC}">
              <c16:uniqueId val="{00000000-A7BA-4A3D-8CF8-482269D47B74}"/>
            </c:ext>
          </c:extLst>
        </c:ser>
        <c:dLbls>
          <c:showLegendKey val="0"/>
          <c:showVal val="0"/>
          <c:showCatName val="0"/>
          <c:showSerName val="0"/>
          <c:showPercent val="0"/>
          <c:showBubbleSize val="0"/>
        </c:dLbls>
        <c:axId val="-2127497648"/>
        <c:axId val="-2127500768"/>
      </c:areaChart>
      <c:catAx>
        <c:axId val="-2127497648"/>
        <c:scaling>
          <c:orientation val="minMax"/>
        </c:scaling>
        <c:delete val="0"/>
        <c:axPos val="b"/>
        <c:numFmt formatCode="General" sourceLinked="1"/>
        <c:majorTickMark val="out"/>
        <c:minorTickMark val="none"/>
        <c:tickLblPos val="nextTo"/>
        <c:spPr>
          <a:ln w="3175">
            <a:solidFill>
              <a:srgbClr val="969696"/>
            </a:solidFill>
            <a:prstDash val="solid"/>
          </a:ln>
        </c:spPr>
        <c:txPr>
          <a:bodyPr rot="0" vert="horz"/>
          <a:lstStyle/>
          <a:p>
            <a:pPr>
              <a:defRPr sz="375" b="0" i="0" u="none" strike="noStrike" baseline="0">
                <a:solidFill>
                  <a:srgbClr val="FFFFFF"/>
                </a:solidFill>
                <a:latin typeface="Arial"/>
                <a:ea typeface="Arial"/>
                <a:cs typeface="Arial"/>
              </a:defRPr>
            </a:pPr>
            <a:endParaRPr lang="en-US"/>
          </a:p>
        </c:txPr>
        <c:crossAx val="-2127500768"/>
        <c:crosses val="autoZero"/>
        <c:auto val="1"/>
        <c:lblAlgn val="ctr"/>
        <c:lblOffset val="100"/>
        <c:tickLblSkip val="9"/>
        <c:tickMarkSkip val="9"/>
        <c:noMultiLvlLbl val="0"/>
      </c:catAx>
      <c:valAx>
        <c:axId val="-2127500768"/>
        <c:scaling>
          <c:orientation val="minMax"/>
          <c:max val="3.0"/>
        </c:scaling>
        <c:delete val="0"/>
        <c:axPos val="l"/>
        <c:majorGridlines>
          <c:spPr>
            <a:ln w="3175">
              <a:solidFill>
                <a:srgbClr val="C0C0C0"/>
              </a:solidFill>
              <a:prstDash val="sysDash"/>
            </a:ln>
          </c:spPr>
        </c:majorGridlines>
        <c:numFmt formatCode="General" sourceLinked="1"/>
        <c:majorTickMark val="out"/>
        <c:minorTickMark val="none"/>
        <c:tickLblPos val="nextTo"/>
        <c:spPr>
          <a:ln w="3175">
            <a:solidFill>
              <a:srgbClr val="969696"/>
            </a:solidFill>
            <a:prstDash val="solid"/>
          </a:ln>
        </c:spPr>
        <c:txPr>
          <a:bodyPr rot="0" vert="horz"/>
          <a:lstStyle/>
          <a:p>
            <a:pPr>
              <a:defRPr sz="800" b="0" i="0" u="none" strike="noStrike" baseline="0">
                <a:solidFill>
                  <a:srgbClr val="969696"/>
                </a:solidFill>
                <a:latin typeface="Arial"/>
                <a:ea typeface="Arial"/>
                <a:cs typeface="Arial"/>
              </a:defRPr>
            </a:pPr>
            <a:endParaRPr lang="en-US"/>
          </a:p>
        </c:txPr>
        <c:crossAx val="-2127497648"/>
        <c:crosses val="autoZero"/>
        <c:crossBetween val="midCat"/>
        <c:majorUnit val="1.0"/>
        <c:minorUnit val="0.5"/>
      </c:valAx>
      <c:spPr>
        <a:noFill/>
        <a:ln w="25400">
          <a:noFill/>
        </a:ln>
      </c:spPr>
    </c:plotArea>
    <c:plotVisOnly val="1"/>
    <c:dispBlanksAs val="zero"/>
    <c:showDLblsOverMax val="0"/>
  </c:chart>
  <c:spPr>
    <a:noFill/>
    <a:ln w="9525">
      <a:noFill/>
    </a:ln>
  </c:spPr>
  <c:txPr>
    <a:bodyPr/>
    <a:lstStyle/>
    <a:p>
      <a:pPr>
        <a:defRPr sz="375" b="0" i="0" u="none" strike="noStrike" baseline="0">
          <a:solidFill>
            <a:srgbClr val="000000"/>
          </a:solidFill>
          <a:latin typeface="Arial"/>
          <a:ea typeface="Arial"/>
          <a:cs typeface="Arial"/>
        </a:defRPr>
      </a:pPr>
      <a:endParaRPr lang="en-US"/>
    </a:p>
  </c:txPr>
  <c:printSettings>
    <c:headerFooter alignWithMargins="0"/>
    <c:pageMargins b="1.0" l="0.75" r="0.75" t="1.0"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0525423728813559"/>
          <c:y val="0.15527950310559"/>
          <c:w val="0.920338983050847"/>
          <c:h val="0.652173913043479"/>
        </c:manualLayout>
      </c:layout>
      <c:areaChart>
        <c:grouping val="standard"/>
        <c:varyColors val="0"/>
        <c:ser>
          <c:idx val="0"/>
          <c:order val="0"/>
          <c:spPr>
            <a:solidFill>
              <a:srgbClr val="37793E"/>
            </a:solidFill>
            <a:ln w="25400">
              <a:noFill/>
            </a:ln>
          </c:spPr>
          <c:val>
            <c:numRef>
              <c:f>'Roadmap Chart'!$B$18:$J$18</c:f>
              <c:numCache>
                <c:formatCode>General</c:formatCode>
                <c:ptCount val="9"/>
                <c:pt idx="0">
                  <c:v>0.5</c:v>
                </c:pt>
                <c:pt idx="1">
                  <c:v>1.0</c:v>
                </c:pt>
                <c:pt idx="2">
                  <c:v>1.0</c:v>
                </c:pt>
                <c:pt idx="3">
                  <c:v>1.0</c:v>
                </c:pt>
                <c:pt idx="4">
                  <c:v>1.0</c:v>
                </c:pt>
                <c:pt idx="5">
                  <c:v>2.0</c:v>
                </c:pt>
                <c:pt idx="6">
                  <c:v>2.0</c:v>
                </c:pt>
                <c:pt idx="7">
                  <c:v>2.0</c:v>
                </c:pt>
                <c:pt idx="8">
                  <c:v>2.0</c:v>
                </c:pt>
              </c:numCache>
            </c:numRef>
          </c:val>
          <c:extLst xmlns:c16r2="http://schemas.microsoft.com/office/drawing/2015/06/chart">
            <c:ext xmlns:c16="http://schemas.microsoft.com/office/drawing/2014/chart" uri="{C3380CC4-5D6E-409C-BE32-E72D297353CC}">
              <c16:uniqueId val="{00000000-9EA7-44E3-A7C9-332FF630466A}"/>
            </c:ext>
          </c:extLst>
        </c:ser>
        <c:dLbls>
          <c:showLegendKey val="0"/>
          <c:showVal val="0"/>
          <c:showCatName val="0"/>
          <c:showSerName val="0"/>
          <c:showPercent val="0"/>
          <c:showBubbleSize val="0"/>
        </c:dLbls>
        <c:axId val="-2127528096"/>
        <c:axId val="-2127531216"/>
      </c:areaChart>
      <c:catAx>
        <c:axId val="-2127528096"/>
        <c:scaling>
          <c:orientation val="minMax"/>
        </c:scaling>
        <c:delete val="0"/>
        <c:axPos val="b"/>
        <c:numFmt formatCode="General" sourceLinked="1"/>
        <c:majorTickMark val="out"/>
        <c:minorTickMark val="none"/>
        <c:tickLblPos val="nextTo"/>
        <c:spPr>
          <a:ln w="3175">
            <a:solidFill>
              <a:srgbClr val="969696"/>
            </a:solidFill>
            <a:prstDash val="solid"/>
          </a:ln>
        </c:spPr>
        <c:txPr>
          <a:bodyPr rot="0" vert="horz"/>
          <a:lstStyle/>
          <a:p>
            <a:pPr>
              <a:defRPr sz="375" b="0" i="0" u="none" strike="noStrike" baseline="0">
                <a:solidFill>
                  <a:srgbClr val="FFFFFF"/>
                </a:solidFill>
                <a:latin typeface="Arial"/>
                <a:ea typeface="Arial"/>
                <a:cs typeface="Arial"/>
              </a:defRPr>
            </a:pPr>
            <a:endParaRPr lang="en-US"/>
          </a:p>
        </c:txPr>
        <c:crossAx val="-2127531216"/>
        <c:crosses val="autoZero"/>
        <c:auto val="1"/>
        <c:lblAlgn val="ctr"/>
        <c:lblOffset val="100"/>
        <c:tickLblSkip val="9"/>
        <c:tickMarkSkip val="9"/>
        <c:noMultiLvlLbl val="0"/>
      </c:catAx>
      <c:valAx>
        <c:axId val="-2127531216"/>
        <c:scaling>
          <c:orientation val="minMax"/>
          <c:max val="3.0"/>
        </c:scaling>
        <c:delete val="0"/>
        <c:axPos val="l"/>
        <c:majorGridlines>
          <c:spPr>
            <a:ln w="3175">
              <a:solidFill>
                <a:srgbClr val="C0C0C0"/>
              </a:solidFill>
              <a:prstDash val="sysDash"/>
            </a:ln>
          </c:spPr>
        </c:majorGridlines>
        <c:numFmt formatCode="General" sourceLinked="1"/>
        <c:majorTickMark val="out"/>
        <c:minorTickMark val="none"/>
        <c:tickLblPos val="nextTo"/>
        <c:spPr>
          <a:ln w="3175">
            <a:solidFill>
              <a:srgbClr val="969696"/>
            </a:solidFill>
            <a:prstDash val="solid"/>
          </a:ln>
        </c:spPr>
        <c:txPr>
          <a:bodyPr rot="0" vert="horz"/>
          <a:lstStyle/>
          <a:p>
            <a:pPr>
              <a:defRPr sz="800" b="0" i="0" u="none" strike="noStrike" baseline="0">
                <a:solidFill>
                  <a:srgbClr val="969696"/>
                </a:solidFill>
                <a:latin typeface="Arial"/>
                <a:ea typeface="Arial"/>
                <a:cs typeface="Arial"/>
              </a:defRPr>
            </a:pPr>
            <a:endParaRPr lang="en-US"/>
          </a:p>
        </c:txPr>
        <c:crossAx val="-2127528096"/>
        <c:crosses val="autoZero"/>
        <c:crossBetween val="midCat"/>
        <c:majorUnit val="1.0"/>
        <c:minorUnit val="0.5"/>
      </c:valAx>
      <c:spPr>
        <a:noFill/>
        <a:ln w="25400">
          <a:noFill/>
        </a:ln>
      </c:spPr>
    </c:plotArea>
    <c:plotVisOnly val="1"/>
    <c:dispBlanksAs val="zero"/>
    <c:showDLblsOverMax val="0"/>
  </c:chart>
  <c:spPr>
    <a:noFill/>
    <a:ln w="9525">
      <a:noFill/>
    </a:ln>
  </c:spPr>
  <c:txPr>
    <a:bodyPr/>
    <a:lstStyle/>
    <a:p>
      <a:pPr>
        <a:defRPr sz="375" b="0" i="0" u="none" strike="noStrike" baseline="0">
          <a:solidFill>
            <a:srgbClr val="000000"/>
          </a:solidFill>
          <a:latin typeface="Arial"/>
          <a:ea typeface="Arial"/>
          <a:cs typeface="Arial"/>
        </a:defRPr>
      </a:pPr>
      <a:endParaRPr lang="en-US"/>
    </a:p>
  </c:txPr>
  <c:printSettings>
    <c:headerFooter alignWithMargins="0"/>
    <c:pageMargins b="1.0" l="0.75" r="0.75" t="1.0" header="0.5" footer="0.5"/>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0524535553708548"/>
          <c:y val="0.154321917932086"/>
          <c:w val="0.920475294249839"/>
          <c:h val="0.654324932032046"/>
        </c:manualLayout>
      </c:layout>
      <c:areaChart>
        <c:grouping val="standard"/>
        <c:varyColors val="0"/>
        <c:ser>
          <c:idx val="0"/>
          <c:order val="0"/>
          <c:spPr>
            <a:solidFill>
              <a:srgbClr val="791F17"/>
            </a:solidFill>
            <a:ln w="25400">
              <a:noFill/>
            </a:ln>
          </c:spPr>
          <c:val>
            <c:numRef>
              <c:f>'Roadmap Chart'!$B$19:$J$19</c:f>
              <c:numCache>
                <c:formatCode>General</c:formatCode>
                <c:ptCount val="9"/>
                <c:pt idx="0">
                  <c:v>0.0</c:v>
                </c:pt>
                <c:pt idx="1">
                  <c:v>1.0</c:v>
                </c:pt>
                <c:pt idx="2">
                  <c:v>1.0</c:v>
                </c:pt>
                <c:pt idx="3">
                  <c:v>1.5</c:v>
                </c:pt>
                <c:pt idx="4">
                  <c:v>1.5</c:v>
                </c:pt>
                <c:pt idx="5">
                  <c:v>2.0</c:v>
                </c:pt>
                <c:pt idx="6">
                  <c:v>2.0</c:v>
                </c:pt>
                <c:pt idx="7">
                  <c:v>2.0</c:v>
                </c:pt>
                <c:pt idx="8">
                  <c:v>2.0</c:v>
                </c:pt>
              </c:numCache>
            </c:numRef>
          </c:val>
          <c:extLst xmlns:c16r2="http://schemas.microsoft.com/office/drawing/2015/06/chart">
            <c:ext xmlns:c16="http://schemas.microsoft.com/office/drawing/2014/chart" uri="{C3380CC4-5D6E-409C-BE32-E72D297353CC}">
              <c16:uniqueId val="{00000000-AB2F-4148-B1E2-C3E071367C71}"/>
            </c:ext>
          </c:extLst>
        </c:ser>
        <c:dLbls>
          <c:showLegendKey val="0"/>
          <c:showVal val="0"/>
          <c:showCatName val="0"/>
          <c:showSerName val="0"/>
          <c:showPercent val="0"/>
          <c:showBubbleSize val="0"/>
        </c:dLbls>
        <c:axId val="2129699456"/>
        <c:axId val="2129696336"/>
      </c:areaChart>
      <c:catAx>
        <c:axId val="2129699456"/>
        <c:scaling>
          <c:orientation val="minMax"/>
        </c:scaling>
        <c:delete val="0"/>
        <c:axPos val="b"/>
        <c:numFmt formatCode="General" sourceLinked="1"/>
        <c:majorTickMark val="out"/>
        <c:minorTickMark val="none"/>
        <c:tickLblPos val="nextTo"/>
        <c:spPr>
          <a:ln w="3175">
            <a:solidFill>
              <a:srgbClr val="969696"/>
            </a:solidFill>
            <a:prstDash val="solid"/>
          </a:ln>
        </c:spPr>
        <c:txPr>
          <a:bodyPr rot="0" vert="horz"/>
          <a:lstStyle/>
          <a:p>
            <a:pPr>
              <a:defRPr sz="375" b="0" i="0" u="none" strike="noStrike" baseline="0">
                <a:solidFill>
                  <a:srgbClr val="FFFFFF"/>
                </a:solidFill>
                <a:latin typeface="Arial"/>
                <a:ea typeface="Arial"/>
                <a:cs typeface="Arial"/>
              </a:defRPr>
            </a:pPr>
            <a:endParaRPr lang="en-US"/>
          </a:p>
        </c:txPr>
        <c:crossAx val="2129696336"/>
        <c:crosses val="autoZero"/>
        <c:auto val="1"/>
        <c:lblAlgn val="ctr"/>
        <c:lblOffset val="100"/>
        <c:tickLblSkip val="9"/>
        <c:tickMarkSkip val="9"/>
        <c:noMultiLvlLbl val="0"/>
      </c:catAx>
      <c:valAx>
        <c:axId val="2129696336"/>
        <c:scaling>
          <c:orientation val="minMax"/>
          <c:max val="3.0"/>
        </c:scaling>
        <c:delete val="0"/>
        <c:axPos val="l"/>
        <c:majorGridlines>
          <c:spPr>
            <a:ln w="3175">
              <a:solidFill>
                <a:srgbClr val="C0C0C0"/>
              </a:solidFill>
              <a:prstDash val="sysDash"/>
            </a:ln>
          </c:spPr>
        </c:majorGridlines>
        <c:numFmt formatCode="General" sourceLinked="1"/>
        <c:majorTickMark val="out"/>
        <c:minorTickMark val="none"/>
        <c:tickLblPos val="nextTo"/>
        <c:spPr>
          <a:ln w="3175">
            <a:solidFill>
              <a:srgbClr val="969696"/>
            </a:solidFill>
            <a:prstDash val="solid"/>
          </a:ln>
        </c:spPr>
        <c:txPr>
          <a:bodyPr rot="0" vert="horz"/>
          <a:lstStyle/>
          <a:p>
            <a:pPr>
              <a:defRPr sz="800" b="0" i="0" u="none" strike="noStrike" baseline="0">
                <a:solidFill>
                  <a:srgbClr val="969696"/>
                </a:solidFill>
                <a:latin typeface="Arial"/>
                <a:ea typeface="Arial"/>
                <a:cs typeface="Arial"/>
              </a:defRPr>
            </a:pPr>
            <a:endParaRPr lang="en-US"/>
          </a:p>
        </c:txPr>
        <c:crossAx val="2129699456"/>
        <c:crosses val="autoZero"/>
        <c:crossBetween val="midCat"/>
        <c:majorUnit val="1.0"/>
        <c:minorUnit val="0.5"/>
      </c:valAx>
      <c:spPr>
        <a:noFill/>
        <a:ln w="25400">
          <a:noFill/>
        </a:ln>
      </c:spPr>
    </c:plotArea>
    <c:plotVisOnly val="1"/>
    <c:dispBlanksAs val="zero"/>
    <c:showDLblsOverMax val="0"/>
  </c:chart>
  <c:spPr>
    <a:noFill/>
    <a:ln w="9525">
      <a:noFill/>
    </a:ln>
  </c:spPr>
  <c:txPr>
    <a:bodyPr/>
    <a:lstStyle/>
    <a:p>
      <a:pPr>
        <a:defRPr sz="375" b="0" i="0" u="none" strike="noStrike" baseline="0">
          <a:solidFill>
            <a:srgbClr val="000000"/>
          </a:solidFill>
          <a:latin typeface="Arial"/>
          <a:ea typeface="Arial"/>
          <a:cs typeface="Arial"/>
        </a:defRPr>
      </a:pPr>
      <a:endParaRPr lang="en-US"/>
    </a:p>
  </c:txPr>
  <c:printSettings>
    <c:headerFooter alignWithMargins="0"/>
    <c:pageMargins b="1.0" l="0.75" r="0.75" t="1.0" header="0.5" footer="0.5"/>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0523649080554101"/>
          <c:y val="0.153374692576605"/>
          <c:w val="0.920608867425758"/>
          <c:h val="0.656443684227869"/>
        </c:manualLayout>
      </c:layout>
      <c:areaChart>
        <c:grouping val="standard"/>
        <c:varyColors val="0"/>
        <c:ser>
          <c:idx val="0"/>
          <c:order val="0"/>
          <c:spPr>
            <a:solidFill>
              <a:srgbClr val="791F17"/>
            </a:solidFill>
            <a:ln w="25400">
              <a:noFill/>
            </a:ln>
          </c:spPr>
          <c:val>
            <c:numRef>
              <c:f>'Roadmap Chart'!$B$20:$J$20</c:f>
              <c:numCache>
                <c:formatCode>General</c:formatCode>
                <c:ptCount val="9"/>
                <c:pt idx="0">
                  <c:v>0.5</c:v>
                </c:pt>
                <c:pt idx="1">
                  <c:v>0.5</c:v>
                </c:pt>
                <c:pt idx="2">
                  <c:v>0.5</c:v>
                </c:pt>
                <c:pt idx="3">
                  <c:v>0.5</c:v>
                </c:pt>
                <c:pt idx="4">
                  <c:v>0.5</c:v>
                </c:pt>
                <c:pt idx="5">
                  <c:v>1.0</c:v>
                </c:pt>
                <c:pt idx="6">
                  <c:v>1.0</c:v>
                </c:pt>
                <c:pt idx="7">
                  <c:v>1.5</c:v>
                </c:pt>
                <c:pt idx="8">
                  <c:v>1.5</c:v>
                </c:pt>
              </c:numCache>
            </c:numRef>
          </c:val>
          <c:extLst xmlns:c16r2="http://schemas.microsoft.com/office/drawing/2015/06/chart">
            <c:ext xmlns:c16="http://schemas.microsoft.com/office/drawing/2014/chart" uri="{C3380CC4-5D6E-409C-BE32-E72D297353CC}">
              <c16:uniqueId val="{00000000-F070-44D2-89E0-142AC72699B2}"/>
            </c:ext>
          </c:extLst>
        </c:ser>
        <c:dLbls>
          <c:showLegendKey val="0"/>
          <c:showVal val="0"/>
          <c:showCatName val="0"/>
          <c:showSerName val="0"/>
          <c:showPercent val="0"/>
          <c:showBubbleSize val="0"/>
        </c:dLbls>
        <c:axId val="2129661424"/>
        <c:axId val="2129658304"/>
      </c:areaChart>
      <c:catAx>
        <c:axId val="2129661424"/>
        <c:scaling>
          <c:orientation val="minMax"/>
        </c:scaling>
        <c:delete val="0"/>
        <c:axPos val="b"/>
        <c:numFmt formatCode="General" sourceLinked="1"/>
        <c:majorTickMark val="out"/>
        <c:minorTickMark val="none"/>
        <c:tickLblPos val="nextTo"/>
        <c:spPr>
          <a:ln w="3175">
            <a:solidFill>
              <a:srgbClr val="969696"/>
            </a:solidFill>
            <a:prstDash val="solid"/>
          </a:ln>
        </c:spPr>
        <c:txPr>
          <a:bodyPr rot="0" vert="horz"/>
          <a:lstStyle/>
          <a:p>
            <a:pPr>
              <a:defRPr sz="375" b="0" i="0" u="none" strike="noStrike" baseline="0">
                <a:solidFill>
                  <a:srgbClr val="FFFFFF"/>
                </a:solidFill>
                <a:latin typeface="Arial"/>
                <a:ea typeface="Arial"/>
                <a:cs typeface="Arial"/>
              </a:defRPr>
            </a:pPr>
            <a:endParaRPr lang="en-US"/>
          </a:p>
        </c:txPr>
        <c:crossAx val="2129658304"/>
        <c:crosses val="autoZero"/>
        <c:auto val="1"/>
        <c:lblAlgn val="ctr"/>
        <c:lblOffset val="100"/>
        <c:tickLblSkip val="9"/>
        <c:tickMarkSkip val="9"/>
        <c:noMultiLvlLbl val="0"/>
      </c:catAx>
      <c:valAx>
        <c:axId val="2129658304"/>
        <c:scaling>
          <c:orientation val="minMax"/>
          <c:max val="3.0"/>
        </c:scaling>
        <c:delete val="0"/>
        <c:axPos val="l"/>
        <c:majorGridlines>
          <c:spPr>
            <a:ln w="3175">
              <a:solidFill>
                <a:srgbClr val="C0C0C0"/>
              </a:solidFill>
              <a:prstDash val="sysDash"/>
            </a:ln>
          </c:spPr>
        </c:majorGridlines>
        <c:numFmt formatCode="General" sourceLinked="1"/>
        <c:majorTickMark val="out"/>
        <c:minorTickMark val="none"/>
        <c:tickLblPos val="nextTo"/>
        <c:spPr>
          <a:ln w="3175">
            <a:solidFill>
              <a:srgbClr val="969696"/>
            </a:solidFill>
            <a:prstDash val="solid"/>
          </a:ln>
        </c:spPr>
        <c:txPr>
          <a:bodyPr rot="0" vert="horz"/>
          <a:lstStyle/>
          <a:p>
            <a:pPr>
              <a:defRPr sz="800" b="0" i="0" u="none" strike="noStrike" baseline="0">
                <a:solidFill>
                  <a:srgbClr val="969696"/>
                </a:solidFill>
                <a:latin typeface="Arial"/>
                <a:ea typeface="Arial"/>
                <a:cs typeface="Arial"/>
              </a:defRPr>
            </a:pPr>
            <a:endParaRPr lang="en-US"/>
          </a:p>
        </c:txPr>
        <c:crossAx val="2129661424"/>
        <c:crosses val="autoZero"/>
        <c:crossBetween val="midCat"/>
        <c:majorUnit val="1.0"/>
        <c:minorUnit val="0.5"/>
      </c:valAx>
      <c:spPr>
        <a:noFill/>
        <a:ln w="25400">
          <a:noFill/>
        </a:ln>
      </c:spPr>
    </c:plotArea>
    <c:plotVisOnly val="1"/>
    <c:dispBlanksAs val="zero"/>
    <c:showDLblsOverMax val="0"/>
  </c:chart>
  <c:spPr>
    <a:noFill/>
    <a:ln w="9525">
      <a:noFill/>
    </a:ln>
  </c:spPr>
  <c:txPr>
    <a:bodyPr/>
    <a:lstStyle/>
    <a:p>
      <a:pPr>
        <a:defRPr sz="375" b="0" i="0" u="none" strike="noStrike" baseline="0">
          <a:solidFill>
            <a:srgbClr val="000000"/>
          </a:solidFill>
          <a:latin typeface="Arial"/>
          <a:ea typeface="Arial"/>
          <a:cs typeface="Arial"/>
        </a:defRPr>
      </a:pPr>
      <a:endParaRPr lang="en-US"/>
    </a:p>
  </c:txPr>
  <c:printSettings>
    <c:headerFooter alignWithMargins="0"/>
    <c:pageMargins b="1.0" l="0.75" r="0.75" t="1.0" header="0.5" footer="0.5"/>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0523649080554101"/>
          <c:y val="0.153374692576605"/>
          <c:w val="0.920608867425758"/>
          <c:h val="0.656443684227869"/>
        </c:manualLayout>
      </c:layout>
      <c:areaChart>
        <c:grouping val="standard"/>
        <c:varyColors val="0"/>
        <c:ser>
          <c:idx val="0"/>
          <c:order val="0"/>
          <c:spPr>
            <a:solidFill>
              <a:srgbClr val="791F17"/>
            </a:solidFill>
            <a:ln w="25400">
              <a:noFill/>
            </a:ln>
          </c:spPr>
          <c:val>
            <c:numRef>
              <c:f>'Roadmap Chart'!$B$21:$J$21</c:f>
              <c:numCache>
                <c:formatCode>General</c:formatCode>
                <c:ptCount val="9"/>
                <c:pt idx="0">
                  <c:v>0.5</c:v>
                </c:pt>
                <c:pt idx="1">
                  <c:v>0.5</c:v>
                </c:pt>
                <c:pt idx="2">
                  <c:v>0.5</c:v>
                </c:pt>
                <c:pt idx="3">
                  <c:v>1.0</c:v>
                </c:pt>
                <c:pt idx="4">
                  <c:v>1.0</c:v>
                </c:pt>
                <c:pt idx="5">
                  <c:v>2.0</c:v>
                </c:pt>
                <c:pt idx="6">
                  <c:v>2.0</c:v>
                </c:pt>
                <c:pt idx="7">
                  <c:v>2.0</c:v>
                </c:pt>
                <c:pt idx="8">
                  <c:v>2.0</c:v>
                </c:pt>
              </c:numCache>
            </c:numRef>
          </c:val>
          <c:extLst xmlns:c16r2="http://schemas.microsoft.com/office/drawing/2015/06/chart">
            <c:ext xmlns:c16="http://schemas.microsoft.com/office/drawing/2014/chart" uri="{C3380CC4-5D6E-409C-BE32-E72D297353CC}">
              <c16:uniqueId val="{00000000-738E-4145-9B06-670AEB96F08E}"/>
            </c:ext>
          </c:extLst>
        </c:ser>
        <c:dLbls>
          <c:showLegendKey val="0"/>
          <c:showVal val="0"/>
          <c:showCatName val="0"/>
          <c:showSerName val="0"/>
          <c:showPercent val="0"/>
          <c:showBubbleSize val="0"/>
        </c:dLbls>
        <c:axId val="-2125097760"/>
        <c:axId val="-2125094704"/>
      </c:areaChart>
      <c:catAx>
        <c:axId val="-2125097760"/>
        <c:scaling>
          <c:orientation val="minMax"/>
        </c:scaling>
        <c:delete val="0"/>
        <c:axPos val="b"/>
        <c:numFmt formatCode="General" sourceLinked="1"/>
        <c:majorTickMark val="out"/>
        <c:minorTickMark val="none"/>
        <c:tickLblPos val="nextTo"/>
        <c:spPr>
          <a:ln w="3175">
            <a:solidFill>
              <a:srgbClr val="969696"/>
            </a:solidFill>
            <a:prstDash val="solid"/>
          </a:ln>
        </c:spPr>
        <c:txPr>
          <a:bodyPr rot="0" vert="horz"/>
          <a:lstStyle/>
          <a:p>
            <a:pPr>
              <a:defRPr sz="375" b="0" i="0" u="none" strike="noStrike" baseline="0">
                <a:solidFill>
                  <a:srgbClr val="FFFFFF"/>
                </a:solidFill>
                <a:latin typeface="Arial"/>
                <a:ea typeface="Arial"/>
                <a:cs typeface="Arial"/>
              </a:defRPr>
            </a:pPr>
            <a:endParaRPr lang="en-US"/>
          </a:p>
        </c:txPr>
        <c:crossAx val="-2125094704"/>
        <c:crosses val="autoZero"/>
        <c:auto val="1"/>
        <c:lblAlgn val="ctr"/>
        <c:lblOffset val="100"/>
        <c:tickLblSkip val="9"/>
        <c:tickMarkSkip val="9"/>
        <c:noMultiLvlLbl val="0"/>
      </c:catAx>
      <c:valAx>
        <c:axId val="-2125094704"/>
        <c:scaling>
          <c:orientation val="minMax"/>
          <c:max val="3.0"/>
        </c:scaling>
        <c:delete val="0"/>
        <c:axPos val="l"/>
        <c:majorGridlines>
          <c:spPr>
            <a:ln w="3175">
              <a:solidFill>
                <a:srgbClr val="C0C0C0"/>
              </a:solidFill>
              <a:prstDash val="sysDash"/>
            </a:ln>
          </c:spPr>
        </c:majorGridlines>
        <c:numFmt formatCode="General" sourceLinked="1"/>
        <c:majorTickMark val="out"/>
        <c:minorTickMark val="none"/>
        <c:tickLblPos val="nextTo"/>
        <c:spPr>
          <a:ln w="3175">
            <a:solidFill>
              <a:srgbClr val="969696"/>
            </a:solidFill>
            <a:prstDash val="solid"/>
          </a:ln>
        </c:spPr>
        <c:txPr>
          <a:bodyPr rot="0" vert="horz"/>
          <a:lstStyle/>
          <a:p>
            <a:pPr>
              <a:defRPr sz="800" b="0" i="0" u="none" strike="noStrike" baseline="0">
                <a:solidFill>
                  <a:srgbClr val="969696"/>
                </a:solidFill>
                <a:latin typeface="Arial"/>
                <a:ea typeface="Arial"/>
                <a:cs typeface="Arial"/>
              </a:defRPr>
            </a:pPr>
            <a:endParaRPr lang="en-US"/>
          </a:p>
        </c:txPr>
        <c:crossAx val="-2125097760"/>
        <c:crosses val="autoZero"/>
        <c:crossBetween val="midCat"/>
        <c:majorUnit val="1.0"/>
        <c:minorUnit val="0.5"/>
      </c:valAx>
      <c:spPr>
        <a:noFill/>
        <a:ln w="25400">
          <a:noFill/>
        </a:ln>
      </c:spPr>
    </c:plotArea>
    <c:plotVisOnly val="1"/>
    <c:dispBlanksAs val="zero"/>
    <c:showDLblsOverMax val="0"/>
  </c:chart>
  <c:spPr>
    <a:noFill/>
    <a:ln w="9525">
      <a:noFill/>
    </a:ln>
  </c:spPr>
  <c:txPr>
    <a:bodyPr/>
    <a:lstStyle/>
    <a:p>
      <a:pPr>
        <a:defRPr sz="375" b="0" i="0" u="none" strike="noStrike" baseline="0">
          <a:solidFill>
            <a:srgbClr val="000000"/>
          </a:solidFill>
          <a:latin typeface="Arial"/>
          <a:ea typeface="Arial"/>
          <a:cs typeface="Arial"/>
        </a:defRPr>
      </a:pPr>
      <a:endParaRPr lang="en-US"/>
    </a:p>
  </c:txPr>
  <c:printSettings>
    <c:headerFooter alignWithMargins="0"/>
    <c:pageMargins b="1.0" l="0.75" r="0.75" t="1.0" header="0.5" footer="0.5"/>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filled"/>
        <c:varyColors val="0"/>
        <c:ser>
          <c:idx val="0"/>
          <c:order val="0"/>
          <c:tx>
            <c:v>June</c:v>
          </c:tx>
          <c:spPr>
            <a:solidFill>
              <a:schemeClr val="accent3"/>
            </a:solidFill>
            <a:ln>
              <a:solidFill>
                <a:schemeClr val="accent3"/>
              </a:solidFill>
            </a:ln>
          </c:spPr>
          <c:cat>
            <c:strRef>
              <c:f>'Roadmap Chart'!$Z$10:$Z$21</c:f>
              <c:strCache>
                <c:ptCount val="12"/>
                <c:pt idx="0">
                  <c:v>Strategy &amp; metrics</c:v>
                </c:pt>
                <c:pt idx="1">
                  <c:v>Policy &amp; Compliance</c:v>
                </c:pt>
                <c:pt idx="2">
                  <c:v>Education &amp; Guidance</c:v>
                </c:pt>
                <c:pt idx="3">
                  <c:v>Threat Assessment</c:v>
                </c:pt>
                <c:pt idx="4">
                  <c:v>Security Requirements</c:v>
                </c:pt>
                <c:pt idx="5">
                  <c:v>Secure Architecture</c:v>
                </c:pt>
                <c:pt idx="6">
                  <c:v>Design Analysis</c:v>
                </c:pt>
                <c:pt idx="7">
                  <c:v>Implementation Review</c:v>
                </c:pt>
                <c:pt idx="8">
                  <c:v>Security Testing</c:v>
                </c:pt>
                <c:pt idx="9">
                  <c:v>Issue Management</c:v>
                </c:pt>
                <c:pt idx="10">
                  <c:v>Environment Hardening</c:v>
                </c:pt>
                <c:pt idx="11">
                  <c:v>Operational Enablement</c:v>
                </c:pt>
              </c:strCache>
            </c:strRef>
          </c:cat>
          <c:val>
            <c:numRef>
              <c:f>'Roadmap Chart'!$AA$10:$AA$21</c:f>
              <c:numCache>
                <c:formatCode>General</c:formatCode>
                <c:ptCount val="12"/>
                <c:pt idx="0">
                  <c:v>3.0</c:v>
                </c:pt>
                <c:pt idx="1">
                  <c:v>2.0</c:v>
                </c:pt>
                <c:pt idx="2">
                  <c:v>2.0</c:v>
                </c:pt>
                <c:pt idx="3">
                  <c:v>2.0</c:v>
                </c:pt>
                <c:pt idx="4">
                  <c:v>2.0</c:v>
                </c:pt>
                <c:pt idx="5">
                  <c:v>2.0</c:v>
                </c:pt>
                <c:pt idx="6">
                  <c:v>2.0</c:v>
                </c:pt>
                <c:pt idx="7">
                  <c:v>2.0</c:v>
                </c:pt>
                <c:pt idx="8">
                  <c:v>2.0</c:v>
                </c:pt>
                <c:pt idx="9">
                  <c:v>2.0</c:v>
                </c:pt>
                <c:pt idx="10">
                  <c:v>1.5</c:v>
                </c:pt>
                <c:pt idx="11">
                  <c:v>2.0</c:v>
                </c:pt>
              </c:numCache>
            </c:numRef>
          </c:val>
          <c:extLst xmlns:c16r2="http://schemas.microsoft.com/office/drawing/2015/06/chart">
            <c:ext xmlns:c16="http://schemas.microsoft.com/office/drawing/2014/chart" uri="{C3380CC4-5D6E-409C-BE32-E72D297353CC}">
              <c16:uniqueId val="{00000000-47DE-45B4-A333-13B34FC5CC07}"/>
            </c:ext>
          </c:extLst>
        </c:ser>
        <c:ser>
          <c:idx val="1"/>
          <c:order val="1"/>
          <c:tx>
            <c:v>May</c:v>
          </c:tx>
          <c:spPr>
            <a:solidFill>
              <a:srgbClr val="00B0F0"/>
            </a:solidFill>
          </c:spPr>
          <c:cat>
            <c:strRef>
              <c:f>'Roadmap Chart'!$Z$10:$Z$21</c:f>
              <c:strCache>
                <c:ptCount val="12"/>
                <c:pt idx="0">
                  <c:v>Strategy &amp; metrics</c:v>
                </c:pt>
                <c:pt idx="1">
                  <c:v>Policy &amp; Compliance</c:v>
                </c:pt>
                <c:pt idx="2">
                  <c:v>Education &amp; Guidance</c:v>
                </c:pt>
                <c:pt idx="3">
                  <c:v>Threat Assessment</c:v>
                </c:pt>
                <c:pt idx="4">
                  <c:v>Security Requirements</c:v>
                </c:pt>
                <c:pt idx="5">
                  <c:v>Secure Architecture</c:v>
                </c:pt>
                <c:pt idx="6">
                  <c:v>Design Analysis</c:v>
                </c:pt>
                <c:pt idx="7">
                  <c:v>Implementation Review</c:v>
                </c:pt>
                <c:pt idx="8">
                  <c:v>Security Testing</c:v>
                </c:pt>
                <c:pt idx="9">
                  <c:v>Issue Management</c:v>
                </c:pt>
                <c:pt idx="10">
                  <c:v>Environment Hardening</c:v>
                </c:pt>
                <c:pt idx="11">
                  <c:v>Operational Enablement</c:v>
                </c:pt>
              </c:strCache>
            </c:strRef>
          </c:cat>
          <c:val>
            <c:numRef>
              <c:f>'Roadmap Chart'!$AB$10:$AB$21</c:f>
              <c:numCache>
                <c:formatCode>General</c:formatCode>
                <c:ptCount val="12"/>
                <c:pt idx="0">
                  <c:v>3.0</c:v>
                </c:pt>
                <c:pt idx="1">
                  <c:v>2.0</c:v>
                </c:pt>
                <c:pt idx="2">
                  <c:v>2.0</c:v>
                </c:pt>
                <c:pt idx="3">
                  <c:v>2.0</c:v>
                </c:pt>
                <c:pt idx="4">
                  <c:v>2.0</c:v>
                </c:pt>
                <c:pt idx="5">
                  <c:v>2.0</c:v>
                </c:pt>
                <c:pt idx="6">
                  <c:v>1.0</c:v>
                </c:pt>
                <c:pt idx="7">
                  <c:v>1.0</c:v>
                </c:pt>
                <c:pt idx="8">
                  <c:v>2.0</c:v>
                </c:pt>
                <c:pt idx="9">
                  <c:v>2.0</c:v>
                </c:pt>
                <c:pt idx="10">
                  <c:v>1.0</c:v>
                </c:pt>
                <c:pt idx="11">
                  <c:v>2.0</c:v>
                </c:pt>
              </c:numCache>
            </c:numRef>
          </c:val>
          <c:extLst xmlns:c16r2="http://schemas.microsoft.com/office/drawing/2015/06/chart">
            <c:ext xmlns:c16="http://schemas.microsoft.com/office/drawing/2014/chart" uri="{C3380CC4-5D6E-409C-BE32-E72D297353CC}">
              <c16:uniqueId val="{00000001-47DE-45B4-A333-13B34FC5CC07}"/>
            </c:ext>
          </c:extLst>
        </c:ser>
        <c:ser>
          <c:idx val="2"/>
          <c:order val="2"/>
          <c:tx>
            <c:v>April</c:v>
          </c:tx>
          <c:spPr>
            <a:solidFill>
              <a:srgbClr val="FFC000"/>
            </a:solidFill>
          </c:spPr>
          <c:cat>
            <c:strRef>
              <c:f>'Roadmap Chart'!$Z$10:$Z$21</c:f>
              <c:strCache>
                <c:ptCount val="12"/>
                <c:pt idx="0">
                  <c:v>Strategy &amp; metrics</c:v>
                </c:pt>
                <c:pt idx="1">
                  <c:v>Policy &amp; Compliance</c:v>
                </c:pt>
                <c:pt idx="2">
                  <c:v>Education &amp; Guidance</c:v>
                </c:pt>
                <c:pt idx="3">
                  <c:v>Threat Assessment</c:v>
                </c:pt>
                <c:pt idx="4">
                  <c:v>Security Requirements</c:v>
                </c:pt>
                <c:pt idx="5">
                  <c:v>Secure Architecture</c:v>
                </c:pt>
                <c:pt idx="6">
                  <c:v>Design Analysis</c:v>
                </c:pt>
                <c:pt idx="7">
                  <c:v>Implementation Review</c:v>
                </c:pt>
                <c:pt idx="8">
                  <c:v>Security Testing</c:v>
                </c:pt>
                <c:pt idx="9">
                  <c:v>Issue Management</c:v>
                </c:pt>
                <c:pt idx="10">
                  <c:v>Environment Hardening</c:v>
                </c:pt>
                <c:pt idx="11">
                  <c:v>Operational Enablement</c:v>
                </c:pt>
              </c:strCache>
            </c:strRef>
          </c:cat>
          <c:val>
            <c:numRef>
              <c:f>'Roadmap Chart'!$AC$10:$AC$21</c:f>
              <c:numCache>
                <c:formatCode>General</c:formatCode>
                <c:ptCount val="12"/>
                <c:pt idx="0">
                  <c:v>2.0</c:v>
                </c:pt>
                <c:pt idx="1">
                  <c:v>1.0</c:v>
                </c:pt>
                <c:pt idx="2">
                  <c:v>1.0</c:v>
                </c:pt>
                <c:pt idx="3">
                  <c:v>2.0</c:v>
                </c:pt>
                <c:pt idx="4">
                  <c:v>2.0</c:v>
                </c:pt>
                <c:pt idx="5">
                  <c:v>1.0</c:v>
                </c:pt>
                <c:pt idx="6">
                  <c:v>1.0</c:v>
                </c:pt>
                <c:pt idx="7">
                  <c:v>0.0</c:v>
                </c:pt>
                <c:pt idx="8">
                  <c:v>1.0</c:v>
                </c:pt>
                <c:pt idx="9">
                  <c:v>1.5</c:v>
                </c:pt>
                <c:pt idx="10">
                  <c:v>0.5</c:v>
                </c:pt>
                <c:pt idx="11">
                  <c:v>1.0</c:v>
                </c:pt>
              </c:numCache>
            </c:numRef>
          </c:val>
          <c:extLst xmlns:c16r2="http://schemas.microsoft.com/office/drawing/2015/06/chart">
            <c:ext xmlns:c16="http://schemas.microsoft.com/office/drawing/2014/chart" uri="{C3380CC4-5D6E-409C-BE32-E72D297353CC}">
              <c16:uniqueId val="{00000002-47DE-45B4-A333-13B34FC5CC07}"/>
            </c:ext>
          </c:extLst>
        </c:ser>
        <c:ser>
          <c:idx val="3"/>
          <c:order val="3"/>
          <c:tx>
            <c:v>March</c:v>
          </c:tx>
          <c:spPr>
            <a:solidFill>
              <a:schemeClr val="accent2"/>
            </a:solidFill>
            <a:ln>
              <a:solidFill>
                <a:schemeClr val="accent2"/>
              </a:solidFill>
            </a:ln>
          </c:spPr>
          <c:cat>
            <c:strRef>
              <c:f>'Roadmap Chart'!$Z$10:$Z$21</c:f>
              <c:strCache>
                <c:ptCount val="12"/>
                <c:pt idx="0">
                  <c:v>Strategy &amp; metrics</c:v>
                </c:pt>
                <c:pt idx="1">
                  <c:v>Policy &amp; Compliance</c:v>
                </c:pt>
                <c:pt idx="2">
                  <c:v>Education &amp; Guidance</c:v>
                </c:pt>
                <c:pt idx="3">
                  <c:v>Threat Assessment</c:v>
                </c:pt>
                <c:pt idx="4">
                  <c:v>Security Requirements</c:v>
                </c:pt>
                <c:pt idx="5">
                  <c:v>Secure Architecture</c:v>
                </c:pt>
                <c:pt idx="6">
                  <c:v>Design Analysis</c:v>
                </c:pt>
                <c:pt idx="7">
                  <c:v>Implementation Review</c:v>
                </c:pt>
                <c:pt idx="8">
                  <c:v>Security Testing</c:v>
                </c:pt>
                <c:pt idx="9">
                  <c:v>Issue Management</c:v>
                </c:pt>
                <c:pt idx="10">
                  <c:v>Environment Hardening</c:v>
                </c:pt>
                <c:pt idx="11">
                  <c:v>Operational Enablement</c:v>
                </c:pt>
              </c:strCache>
            </c:strRef>
          </c:cat>
          <c:val>
            <c:numRef>
              <c:f>'Roadmap Chart'!$AD$10:$AD$21</c:f>
              <c:numCache>
                <c:formatCode>General</c:formatCode>
                <c:ptCount val="12"/>
                <c:pt idx="0">
                  <c:v>2.0</c:v>
                </c:pt>
                <c:pt idx="1">
                  <c:v>1.0</c:v>
                </c:pt>
                <c:pt idx="2">
                  <c:v>1.0</c:v>
                </c:pt>
                <c:pt idx="3">
                  <c:v>0.0</c:v>
                </c:pt>
                <c:pt idx="4">
                  <c:v>1.0</c:v>
                </c:pt>
                <c:pt idx="5">
                  <c:v>0.0</c:v>
                </c:pt>
                <c:pt idx="6">
                  <c:v>0.0</c:v>
                </c:pt>
                <c:pt idx="7">
                  <c:v>0.0</c:v>
                </c:pt>
                <c:pt idx="8">
                  <c:v>1.0</c:v>
                </c:pt>
                <c:pt idx="9">
                  <c:v>1.0</c:v>
                </c:pt>
                <c:pt idx="10">
                  <c:v>0.5</c:v>
                </c:pt>
                <c:pt idx="11">
                  <c:v>0.5</c:v>
                </c:pt>
              </c:numCache>
            </c:numRef>
          </c:val>
          <c:extLst xmlns:c16r2="http://schemas.microsoft.com/office/drawing/2015/06/chart">
            <c:ext xmlns:c16="http://schemas.microsoft.com/office/drawing/2014/chart" uri="{C3380CC4-5D6E-409C-BE32-E72D297353CC}">
              <c16:uniqueId val="{00000003-47DE-45B4-A333-13B34FC5CC07}"/>
            </c:ext>
          </c:extLst>
        </c:ser>
        <c:dLbls>
          <c:showLegendKey val="0"/>
          <c:showVal val="0"/>
          <c:showCatName val="0"/>
          <c:showSerName val="0"/>
          <c:showPercent val="0"/>
          <c:showBubbleSize val="0"/>
        </c:dLbls>
        <c:axId val="-2125046272"/>
        <c:axId val="-2125043232"/>
      </c:radarChart>
      <c:catAx>
        <c:axId val="-2125046272"/>
        <c:scaling>
          <c:orientation val="minMax"/>
        </c:scaling>
        <c:delete val="0"/>
        <c:axPos val="b"/>
        <c:majorGridlines/>
        <c:numFmt formatCode="General" sourceLinked="0"/>
        <c:majorTickMark val="out"/>
        <c:minorTickMark val="none"/>
        <c:tickLblPos val="nextTo"/>
        <c:txPr>
          <a:bodyPr/>
          <a:lstStyle/>
          <a:p>
            <a:pPr>
              <a:defRPr b="1"/>
            </a:pPr>
            <a:endParaRPr lang="en-US"/>
          </a:p>
        </c:txPr>
        <c:crossAx val="-2125043232"/>
        <c:crosses val="autoZero"/>
        <c:auto val="1"/>
        <c:lblAlgn val="ctr"/>
        <c:lblOffset val="100"/>
        <c:noMultiLvlLbl val="0"/>
      </c:catAx>
      <c:valAx>
        <c:axId val="-2125043232"/>
        <c:scaling>
          <c:orientation val="minMax"/>
        </c:scaling>
        <c:delete val="0"/>
        <c:axPos val="l"/>
        <c:majorGridlines/>
        <c:numFmt formatCode="General" sourceLinked="1"/>
        <c:majorTickMark val="cross"/>
        <c:minorTickMark val="none"/>
        <c:tickLblPos val="nextTo"/>
        <c:txPr>
          <a:bodyPr/>
          <a:lstStyle/>
          <a:p>
            <a:pPr>
              <a:defRPr sz="1100" b="0">
                <a:latin typeface="+mj-lt"/>
              </a:defRPr>
            </a:pPr>
            <a:endParaRPr lang="en-US"/>
          </a:p>
        </c:txPr>
        <c:crossAx val="-2125046272"/>
        <c:crosses val="autoZero"/>
        <c:crossBetween val="between"/>
        <c:majorUnit val="1.0"/>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1" Type="http://schemas.openxmlformats.org/officeDocument/2006/relationships/chart" Target="../charts/chart11.xml"/><Relationship Id="rId12" Type="http://schemas.openxmlformats.org/officeDocument/2006/relationships/chart" Target="../charts/chart12.xml"/><Relationship Id="rId13" Type="http://schemas.openxmlformats.org/officeDocument/2006/relationships/chart" Target="../charts/chart13.xml"/><Relationship Id="rId14" Type="http://schemas.openxmlformats.org/officeDocument/2006/relationships/chart" Target="../charts/chart14.xml"/><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 Id="rId9" Type="http://schemas.openxmlformats.org/officeDocument/2006/relationships/chart" Target="../charts/chart9.xml"/><Relationship Id="rId10"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3" Type="http://schemas.openxmlformats.org/officeDocument/2006/relationships/image" Target="../media/image5.emf"/><Relationship Id="rId4" Type="http://schemas.openxmlformats.org/officeDocument/2006/relationships/image" Target="../media/image6.emf"/><Relationship Id="rId5" Type="http://schemas.openxmlformats.org/officeDocument/2006/relationships/image" Target="../media/image7.emf"/><Relationship Id="rId1" Type="http://schemas.openxmlformats.org/officeDocument/2006/relationships/image" Target="../media/image3.emf"/><Relationship Id="rId2"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21</xdr:row>
      <xdr:rowOff>0</xdr:rowOff>
    </xdr:from>
    <xdr:to>
      <xdr:col>1</xdr:col>
      <xdr:colOff>6657975</xdr:colOff>
      <xdr:row>44</xdr:row>
      <xdr:rowOff>142875</xdr:rowOff>
    </xdr:to>
    <xdr:pic>
      <xdr:nvPicPr>
        <xdr:cNvPr id="2" name="Picture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34000"/>
          <a:ext cx="8181975" cy="452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152400</xdr:colOff>
      <xdr:row>9</xdr:row>
      <xdr:rowOff>9525</xdr:rowOff>
    </xdr:from>
    <xdr:to>
      <xdr:col>22</xdr:col>
      <xdr:colOff>133350</xdr:colOff>
      <xdr:row>102</xdr:row>
      <xdr:rowOff>171450</xdr:rowOff>
    </xdr:to>
    <xdr:graphicFrame macro="">
      <xdr:nvGraphicFramePr>
        <xdr:cNvPr id="2"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19050</xdr:colOff>
      <xdr:row>101</xdr:row>
      <xdr:rowOff>0</xdr:rowOff>
    </xdr:from>
    <xdr:to>
      <xdr:col>23</xdr:col>
      <xdr:colOff>209550</xdr:colOff>
      <xdr:row>102</xdr:row>
      <xdr:rowOff>180975</xdr:rowOff>
    </xdr:to>
    <xdr:sp macro="" textlink="">
      <xdr:nvSpPr>
        <xdr:cNvPr id="3" name="Rectangle 20"/>
        <xdr:cNvSpPr>
          <a:spLocks noChangeArrowheads="1"/>
        </xdr:cNvSpPr>
      </xdr:nvSpPr>
      <xdr:spPr bwMode="auto">
        <a:xfrm>
          <a:off x="8010525" y="19583400"/>
          <a:ext cx="6534150" cy="371475"/>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22</xdr:col>
      <xdr:colOff>9525</xdr:colOff>
      <xdr:row>8</xdr:row>
      <xdr:rowOff>0</xdr:rowOff>
    </xdr:from>
    <xdr:to>
      <xdr:col>23</xdr:col>
      <xdr:colOff>95250</xdr:colOff>
      <xdr:row>102</xdr:row>
      <xdr:rowOff>180975</xdr:rowOff>
    </xdr:to>
    <xdr:sp macro="" textlink="">
      <xdr:nvSpPr>
        <xdr:cNvPr id="4" name="Rectangle 19"/>
        <xdr:cNvSpPr>
          <a:spLocks noChangeArrowheads="1"/>
        </xdr:cNvSpPr>
      </xdr:nvSpPr>
      <xdr:spPr bwMode="auto">
        <a:xfrm>
          <a:off x="13735050" y="1828800"/>
          <a:ext cx="695325" cy="18126075"/>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8</xdr:row>
      <xdr:rowOff>161925</xdr:rowOff>
    </xdr:from>
    <xdr:to>
      <xdr:col>22</xdr:col>
      <xdr:colOff>152400</xdr:colOff>
      <xdr:row>16</xdr:row>
      <xdr:rowOff>114300</xdr:rowOff>
    </xdr:to>
    <xdr:graphicFrame macro="">
      <xdr:nvGraphicFramePr>
        <xdr:cNvPr id="5"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9525</xdr:colOff>
      <xdr:row>15</xdr:row>
      <xdr:rowOff>152400</xdr:rowOff>
    </xdr:from>
    <xdr:to>
      <xdr:col>22</xdr:col>
      <xdr:colOff>171450</xdr:colOff>
      <xdr:row>23</xdr:row>
      <xdr:rowOff>114300</xdr:rowOff>
    </xdr:to>
    <xdr:graphicFrame macro="">
      <xdr:nvGraphicFramePr>
        <xdr:cNvPr id="6"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247650</xdr:colOff>
      <xdr:row>22</xdr:row>
      <xdr:rowOff>152400</xdr:rowOff>
    </xdr:from>
    <xdr:to>
      <xdr:col>22</xdr:col>
      <xdr:colOff>161925</xdr:colOff>
      <xdr:row>30</xdr:row>
      <xdr:rowOff>133350</xdr:rowOff>
    </xdr:to>
    <xdr:graphicFrame macro="">
      <xdr:nvGraphicFramePr>
        <xdr:cNvPr id="7"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0</xdr:colOff>
      <xdr:row>29</xdr:row>
      <xdr:rowOff>152400</xdr:rowOff>
    </xdr:from>
    <xdr:to>
      <xdr:col>22</xdr:col>
      <xdr:colOff>152400</xdr:colOff>
      <xdr:row>37</xdr:row>
      <xdr:rowOff>133350</xdr:rowOff>
    </xdr:to>
    <xdr:graphicFrame macro="">
      <xdr:nvGraphicFramePr>
        <xdr:cNvPr id="8"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9525</xdr:colOff>
      <xdr:row>36</xdr:row>
      <xdr:rowOff>152400</xdr:rowOff>
    </xdr:from>
    <xdr:to>
      <xdr:col>22</xdr:col>
      <xdr:colOff>161925</xdr:colOff>
      <xdr:row>44</xdr:row>
      <xdr:rowOff>133350</xdr:rowOff>
    </xdr:to>
    <xdr:graphicFrame macro="">
      <xdr:nvGraphicFramePr>
        <xdr:cNvPr id="9"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0</xdr:colOff>
      <xdr:row>44</xdr:row>
      <xdr:rowOff>152400</xdr:rowOff>
    </xdr:from>
    <xdr:to>
      <xdr:col>22</xdr:col>
      <xdr:colOff>161925</xdr:colOff>
      <xdr:row>52</xdr:row>
      <xdr:rowOff>142875</xdr:rowOff>
    </xdr:to>
    <xdr:graphicFrame macro="">
      <xdr:nvGraphicFramePr>
        <xdr:cNvPr id="10"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0</xdr:colOff>
      <xdr:row>52</xdr:row>
      <xdr:rowOff>142875</xdr:rowOff>
    </xdr:from>
    <xdr:to>
      <xdr:col>22</xdr:col>
      <xdr:colOff>152400</xdr:colOff>
      <xdr:row>60</xdr:row>
      <xdr:rowOff>142875</xdr:rowOff>
    </xdr:to>
    <xdr:graphicFrame macro="">
      <xdr:nvGraphicFramePr>
        <xdr:cNvPr id="11"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0</xdr:colOff>
      <xdr:row>60</xdr:row>
      <xdr:rowOff>152400</xdr:rowOff>
    </xdr:from>
    <xdr:to>
      <xdr:col>22</xdr:col>
      <xdr:colOff>161925</xdr:colOff>
      <xdr:row>68</xdr:row>
      <xdr:rowOff>161925</xdr:rowOff>
    </xdr:to>
    <xdr:graphicFrame macro="">
      <xdr:nvGraphicFramePr>
        <xdr:cNvPr id="12"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0</xdr:colOff>
      <xdr:row>68</xdr:row>
      <xdr:rowOff>152400</xdr:rowOff>
    </xdr:from>
    <xdr:to>
      <xdr:col>22</xdr:col>
      <xdr:colOff>142875</xdr:colOff>
      <xdr:row>76</xdr:row>
      <xdr:rowOff>161925</xdr:rowOff>
    </xdr:to>
    <xdr:graphicFrame macro="">
      <xdr:nvGraphicFramePr>
        <xdr:cNvPr id="13"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13</xdr:col>
      <xdr:colOff>0</xdr:colOff>
      <xdr:row>76</xdr:row>
      <xdr:rowOff>152400</xdr:rowOff>
    </xdr:from>
    <xdr:to>
      <xdr:col>22</xdr:col>
      <xdr:colOff>152400</xdr:colOff>
      <xdr:row>84</xdr:row>
      <xdr:rowOff>171450</xdr:rowOff>
    </xdr:to>
    <xdr:graphicFrame macro="">
      <xdr:nvGraphicFramePr>
        <xdr:cNvPr id="14"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0</xdr:colOff>
      <xdr:row>84</xdr:row>
      <xdr:rowOff>142875</xdr:rowOff>
    </xdr:from>
    <xdr:to>
      <xdr:col>22</xdr:col>
      <xdr:colOff>161925</xdr:colOff>
      <xdr:row>92</xdr:row>
      <xdr:rowOff>171450</xdr:rowOff>
    </xdr:to>
    <xdr:graphicFrame macro="">
      <xdr:nvGraphicFramePr>
        <xdr:cNvPr id="15"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13</xdr:col>
      <xdr:colOff>0</xdr:colOff>
      <xdr:row>92</xdr:row>
      <xdr:rowOff>152400</xdr:rowOff>
    </xdr:from>
    <xdr:to>
      <xdr:col>22</xdr:col>
      <xdr:colOff>161925</xdr:colOff>
      <xdr:row>100</xdr:row>
      <xdr:rowOff>180975</xdr:rowOff>
    </xdr:to>
    <xdr:graphicFrame macro="">
      <xdr:nvGraphicFramePr>
        <xdr:cNvPr id="16"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24</xdr:col>
      <xdr:colOff>9525</xdr:colOff>
      <xdr:row>23</xdr:row>
      <xdr:rowOff>184150</xdr:rowOff>
    </xdr:from>
    <xdr:to>
      <xdr:col>33</xdr:col>
      <xdr:colOff>104774</xdr:colOff>
      <xdr:row>44</xdr:row>
      <xdr:rowOff>9525</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2</xdr:col>
      <xdr:colOff>428625</xdr:colOff>
      <xdr:row>14</xdr:row>
      <xdr:rowOff>123825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14350"/>
          <a:ext cx="12392025" cy="206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16</xdr:row>
      <xdr:rowOff>0</xdr:rowOff>
    </xdr:from>
    <xdr:to>
      <xdr:col>2</xdr:col>
      <xdr:colOff>428625</xdr:colOff>
      <xdr:row>28</xdr:row>
      <xdr:rowOff>123825</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781300"/>
          <a:ext cx="12392025" cy="206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2</xdr:col>
      <xdr:colOff>428625</xdr:colOff>
      <xdr:row>42</xdr:row>
      <xdr:rowOff>123825</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5048250"/>
          <a:ext cx="12392025" cy="206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44</xdr:row>
      <xdr:rowOff>0</xdr:rowOff>
    </xdr:from>
    <xdr:to>
      <xdr:col>2</xdr:col>
      <xdr:colOff>428625</xdr:colOff>
      <xdr:row>56</xdr:row>
      <xdr:rowOff>123825</xdr:rowOff>
    </xdr:to>
    <xdr:pic>
      <xdr:nvPicPr>
        <xdr:cNvPr id="5" name="Picture 4"/>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7315200"/>
          <a:ext cx="12392025" cy="206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58</xdr:row>
      <xdr:rowOff>0</xdr:rowOff>
    </xdr:from>
    <xdr:to>
      <xdr:col>2</xdr:col>
      <xdr:colOff>428625</xdr:colOff>
      <xdr:row>70</xdr:row>
      <xdr:rowOff>123825</xdr:rowOff>
    </xdr:to>
    <xdr:pic>
      <xdr:nvPicPr>
        <xdr:cNvPr id="6" name="Picture 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9582150"/>
          <a:ext cx="12392025" cy="206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ickcoblentz.blogspot.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4" Type="http://schemas.openxmlformats.org/officeDocument/2006/relationships/drawing" Target="../drawings/drawing1.xml"/><Relationship Id="rId1" Type="http://schemas.openxmlformats.org/officeDocument/2006/relationships/hyperlink" Target="http://www.opensamm.org/" TargetMode="External"/><Relationship Id="rId2" Type="http://schemas.openxmlformats.org/officeDocument/2006/relationships/hyperlink" Target="http://www.watsonhal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hyperlink" Target="http://nickcoblentz.blogspot.com/2009/06/samm-inteview-template-version-10.html" TargetMode="External"/><Relationship Id="rId2"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1"/>
  <sheetViews>
    <sheetView workbookViewId="0">
      <selection activeCell="B11" sqref="B11"/>
    </sheetView>
  </sheetViews>
  <sheetFormatPr baseColWidth="10" defaultColWidth="8.83203125" defaultRowHeight="13" x14ac:dyDescent="0.15"/>
  <cols>
    <col min="1" max="1" width="15" bestFit="1" customWidth="1"/>
    <col min="2" max="2" width="26" bestFit="1" customWidth="1"/>
    <col min="3" max="20" width="15" bestFit="1" customWidth="1"/>
  </cols>
  <sheetData>
    <row r="1" spans="1:20" ht="27.75" customHeight="1" x14ac:dyDescent="0.25">
      <c r="A1" s="141" t="s">
        <v>47</v>
      </c>
      <c r="B1" s="141"/>
      <c r="C1" s="141"/>
      <c r="D1" s="141"/>
      <c r="E1" s="141"/>
      <c r="F1" s="141"/>
      <c r="G1" s="141"/>
      <c r="H1" s="141"/>
      <c r="I1" s="1"/>
      <c r="J1" s="1"/>
      <c r="K1" s="1"/>
      <c r="L1" s="1"/>
      <c r="M1" s="1"/>
      <c r="N1" s="1"/>
      <c r="O1" s="1"/>
      <c r="P1" s="1"/>
      <c r="Q1" s="1"/>
      <c r="R1" s="1"/>
      <c r="S1" s="1"/>
      <c r="T1" s="1"/>
    </row>
    <row r="2" spans="1:20" ht="12.75" customHeight="1" x14ac:dyDescent="0.15">
      <c r="A2" s="1"/>
      <c r="B2" s="1"/>
      <c r="C2" s="1"/>
      <c r="D2" s="1"/>
      <c r="E2" s="1"/>
      <c r="F2" s="1"/>
      <c r="G2" s="1"/>
      <c r="H2" s="1"/>
      <c r="I2" s="1"/>
      <c r="J2" s="1"/>
      <c r="K2" s="1"/>
      <c r="L2" s="1"/>
      <c r="M2" s="1"/>
      <c r="N2" s="1"/>
      <c r="O2" s="1"/>
      <c r="P2" s="1"/>
      <c r="Q2" s="1"/>
      <c r="R2" s="1"/>
      <c r="S2" s="1"/>
      <c r="T2" s="1"/>
    </row>
    <row r="3" spans="1:20" ht="12.75" customHeight="1" x14ac:dyDescent="0.15">
      <c r="A3" s="2" t="s">
        <v>48</v>
      </c>
      <c r="B3" s="15" t="s">
        <v>378</v>
      </c>
      <c r="C3" s="1"/>
      <c r="D3" s="1"/>
      <c r="E3" s="1"/>
      <c r="F3" s="1"/>
      <c r="G3" s="1"/>
      <c r="H3" s="1"/>
      <c r="I3" s="1"/>
      <c r="J3" s="1"/>
      <c r="K3" s="1"/>
      <c r="L3" s="1"/>
      <c r="M3" s="1"/>
      <c r="N3" s="1"/>
      <c r="O3" s="1"/>
      <c r="P3" s="1"/>
      <c r="Q3" s="1"/>
      <c r="R3" s="1"/>
      <c r="S3" s="1"/>
      <c r="T3" s="1"/>
    </row>
    <row r="4" spans="1:20" ht="12.75" customHeight="1" x14ac:dyDescent="0.15">
      <c r="A4" s="1"/>
      <c r="B4" s="1"/>
      <c r="C4" s="1"/>
      <c r="D4" s="1"/>
      <c r="E4" s="1"/>
      <c r="F4" s="1"/>
      <c r="G4" s="1"/>
      <c r="H4" s="1"/>
      <c r="I4" s="1"/>
      <c r="J4" s="1"/>
      <c r="K4" s="1"/>
      <c r="L4" s="1"/>
      <c r="M4" s="1"/>
      <c r="N4" s="1"/>
      <c r="O4" s="1"/>
      <c r="P4" s="1"/>
      <c r="Q4" s="1"/>
      <c r="R4" s="1"/>
      <c r="S4" s="1"/>
      <c r="T4" s="1"/>
    </row>
    <row r="5" spans="1:20" ht="12.75" customHeight="1" x14ac:dyDescent="0.15">
      <c r="A5" s="2" t="s">
        <v>379</v>
      </c>
      <c r="B5" s="142" t="s">
        <v>49</v>
      </c>
      <c r="C5" s="142"/>
      <c r="D5" s="142"/>
      <c r="E5" s="142"/>
      <c r="F5" s="142"/>
      <c r="G5" s="142"/>
      <c r="H5" s="142"/>
      <c r="I5" s="1"/>
      <c r="J5" s="1"/>
      <c r="K5" s="1"/>
      <c r="L5" s="1"/>
      <c r="M5" s="1"/>
      <c r="N5" s="1"/>
      <c r="O5" s="1"/>
      <c r="P5" s="1"/>
      <c r="Q5" s="1"/>
      <c r="R5" s="1"/>
      <c r="S5" s="1"/>
      <c r="T5" s="1"/>
    </row>
    <row r="6" spans="1:20" ht="12.75" customHeight="1" x14ac:dyDescent="0.15">
      <c r="A6" s="1"/>
      <c r="B6" s="142" t="s">
        <v>380</v>
      </c>
      <c r="C6" s="142"/>
      <c r="D6" s="142"/>
      <c r="E6" s="142"/>
      <c r="F6" s="142"/>
      <c r="G6" s="142"/>
      <c r="H6" s="142"/>
      <c r="I6" s="1"/>
      <c r="J6" s="1"/>
      <c r="K6" s="1"/>
      <c r="L6" s="1"/>
      <c r="M6" s="1"/>
      <c r="N6" s="1"/>
      <c r="O6" s="1"/>
      <c r="P6" s="1"/>
      <c r="Q6" s="1"/>
      <c r="R6" s="1"/>
      <c r="S6" s="1"/>
      <c r="T6" s="1"/>
    </row>
    <row r="7" spans="1:20" ht="12.75" customHeight="1" x14ac:dyDescent="0.15">
      <c r="A7" s="2"/>
      <c r="B7" s="142" t="s">
        <v>381</v>
      </c>
      <c r="C7" s="142"/>
      <c r="D7" s="142"/>
      <c r="E7" s="142"/>
      <c r="F7" s="142"/>
      <c r="G7" s="142"/>
      <c r="H7" s="142"/>
      <c r="I7" s="1"/>
      <c r="J7" s="1"/>
      <c r="K7" s="1"/>
      <c r="L7" s="1"/>
      <c r="M7" s="1"/>
      <c r="N7" s="1"/>
      <c r="O7" s="1"/>
      <c r="P7" s="1"/>
      <c r="Q7" s="1"/>
      <c r="R7" s="1"/>
      <c r="S7" s="1"/>
      <c r="T7" s="1"/>
    </row>
    <row r="8" spans="1:20" ht="12.75" customHeight="1" x14ac:dyDescent="0.15">
      <c r="A8" s="1"/>
      <c r="B8" s="1"/>
      <c r="C8" s="1"/>
      <c r="D8" s="1"/>
      <c r="E8" s="1"/>
      <c r="F8" s="1"/>
      <c r="G8" s="1"/>
      <c r="H8" s="1"/>
      <c r="I8" s="1"/>
      <c r="J8" s="1"/>
      <c r="K8" s="1"/>
      <c r="L8" s="1"/>
      <c r="M8" s="1"/>
      <c r="N8" s="1"/>
      <c r="O8" s="1"/>
      <c r="P8" s="1"/>
      <c r="Q8" s="1"/>
      <c r="R8" s="1"/>
      <c r="S8" s="1"/>
      <c r="T8" s="1"/>
    </row>
    <row r="9" spans="1:20" ht="12.75" customHeight="1" x14ac:dyDescent="0.15">
      <c r="A9" s="3" t="s">
        <v>50</v>
      </c>
      <c r="B9" s="142" t="s">
        <v>51</v>
      </c>
      <c r="C9" s="142"/>
      <c r="D9" s="142"/>
      <c r="E9" s="142"/>
      <c r="F9" s="142"/>
      <c r="G9" s="142"/>
      <c r="H9" s="142"/>
      <c r="I9" s="1"/>
      <c r="J9" s="1"/>
      <c r="K9" s="1"/>
      <c r="L9" s="1"/>
      <c r="M9" s="1"/>
      <c r="N9" s="1"/>
      <c r="O9" s="1"/>
      <c r="P9" s="1"/>
      <c r="Q9" s="1"/>
      <c r="R9" s="1"/>
      <c r="S9" s="1"/>
      <c r="T9" s="1"/>
    </row>
    <row r="10" spans="1:20" ht="12.75" customHeight="1" x14ac:dyDescent="0.15">
      <c r="A10" s="1"/>
      <c r="B10" s="1"/>
      <c r="C10" s="1"/>
      <c r="D10" s="1"/>
      <c r="E10" s="1"/>
      <c r="F10" s="1"/>
      <c r="G10" s="1"/>
      <c r="H10" s="1"/>
      <c r="I10" s="1"/>
      <c r="J10" s="1"/>
      <c r="K10" s="1"/>
      <c r="L10" s="1"/>
      <c r="M10" s="1"/>
      <c r="N10" s="1"/>
      <c r="O10" s="1"/>
      <c r="P10" s="1"/>
      <c r="Q10" s="1"/>
      <c r="R10" s="1"/>
      <c r="S10" s="1"/>
      <c r="T10" s="1"/>
    </row>
    <row r="11" spans="1:20" ht="12.75" customHeight="1" x14ac:dyDescent="0.15">
      <c r="A11" s="2" t="s">
        <v>52</v>
      </c>
      <c r="B11" s="1"/>
      <c r="C11" s="1"/>
      <c r="D11" s="1"/>
      <c r="E11" s="1"/>
      <c r="F11" s="1"/>
      <c r="G11" s="1"/>
      <c r="H11" s="1"/>
      <c r="I11" s="1"/>
      <c r="J11" s="1"/>
      <c r="K11" s="1"/>
      <c r="L11" s="1"/>
      <c r="M11" s="1"/>
      <c r="N11" s="1"/>
      <c r="O11" s="1"/>
      <c r="P11" s="1"/>
      <c r="Q11" s="1"/>
      <c r="R11" s="1"/>
      <c r="S11" s="1"/>
      <c r="T11" s="1"/>
    </row>
    <row r="12" spans="1:20" ht="12.75" customHeight="1" x14ac:dyDescent="0.15">
      <c r="A12" s="1"/>
      <c r="B12" s="1"/>
      <c r="C12" s="1"/>
      <c r="D12" s="1"/>
      <c r="E12" s="1"/>
      <c r="F12" s="1"/>
      <c r="G12" s="1"/>
      <c r="H12" s="1"/>
      <c r="I12" s="1"/>
      <c r="J12" s="1"/>
      <c r="K12" s="1"/>
      <c r="L12" s="1"/>
      <c r="M12" s="1"/>
      <c r="N12" s="1"/>
      <c r="O12" s="1"/>
      <c r="P12" s="1"/>
      <c r="Q12" s="1"/>
      <c r="R12" s="1"/>
      <c r="S12" s="1"/>
      <c r="T12" s="1"/>
    </row>
    <row r="13" spans="1:20" ht="12.75" customHeight="1" x14ac:dyDescent="0.15">
      <c r="A13" s="1"/>
      <c r="B13" s="1"/>
      <c r="C13" s="1"/>
      <c r="D13" s="1"/>
      <c r="E13" s="1"/>
      <c r="F13" s="1"/>
      <c r="G13" s="1"/>
      <c r="H13" s="1"/>
      <c r="I13" s="1"/>
      <c r="J13" s="1"/>
      <c r="K13" s="1"/>
      <c r="L13" s="1"/>
      <c r="M13" s="1"/>
      <c r="N13" s="1"/>
      <c r="O13" s="1"/>
      <c r="P13" s="1"/>
      <c r="Q13" s="1"/>
      <c r="R13" s="1"/>
      <c r="S13" s="1"/>
      <c r="T13" s="1"/>
    </row>
    <row r="14" spans="1:20" ht="12.75" customHeight="1" x14ac:dyDescent="0.15">
      <c r="A14" s="2" t="s">
        <v>53</v>
      </c>
      <c r="B14" s="142" t="s">
        <v>54</v>
      </c>
      <c r="C14" s="142"/>
      <c r="D14" s="142"/>
      <c r="E14" s="142"/>
      <c r="F14" s="142"/>
      <c r="G14" s="142"/>
      <c r="H14" s="142"/>
      <c r="I14" s="1"/>
      <c r="J14" s="1"/>
      <c r="K14" s="1"/>
      <c r="L14" s="1"/>
      <c r="M14" s="1"/>
      <c r="N14" s="1"/>
      <c r="O14" s="1"/>
      <c r="P14" s="1"/>
      <c r="Q14" s="1"/>
      <c r="R14" s="1"/>
      <c r="S14" s="1"/>
      <c r="T14" s="1"/>
    </row>
    <row r="15" spans="1:20" ht="12.75" customHeight="1" x14ac:dyDescent="0.15">
      <c r="A15" s="1"/>
      <c r="B15" s="1"/>
      <c r="C15" s="1"/>
      <c r="D15" s="1"/>
      <c r="E15" s="1"/>
      <c r="F15" s="1"/>
      <c r="G15" s="1"/>
      <c r="H15" s="1"/>
      <c r="I15" s="1"/>
      <c r="J15" s="1"/>
      <c r="K15" s="1"/>
      <c r="L15" s="1"/>
      <c r="M15" s="1"/>
      <c r="N15" s="1"/>
      <c r="O15" s="1"/>
      <c r="P15" s="1"/>
      <c r="Q15" s="1"/>
      <c r="R15" s="1"/>
      <c r="S15" s="1"/>
      <c r="T15" s="1"/>
    </row>
    <row r="16" spans="1:20" ht="36.75" customHeight="1" x14ac:dyDescent="0.15">
      <c r="A16" s="142" t="s">
        <v>55</v>
      </c>
      <c r="B16" s="142"/>
      <c r="C16" s="142"/>
      <c r="D16" s="142"/>
      <c r="E16" s="142"/>
      <c r="F16" s="142"/>
      <c r="G16" s="142"/>
      <c r="H16" s="142"/>
      <c r="I16" s="1"/>
      <c r="J16" s="1"/>
      <c r="K16" s="1"/>
      <c r="L16" s="1"/>
      <c r="M16" s="1"/>
      <c r="N16" s="1"/>
      <c r="O16" s="1"/>
      <c r="P16" s="1"/>
      <c r="Q16" s="1"/>
      <c r="R16" s="1"/>
      <c r="S16" s="1"/>
      <c r="T16" s="1"/>
    </row>
    <row r="17" spans="1:20" ht="12.75" customHeight="1" x14ac:dyDescent="0.15">
      <c r="A17" s="1"/>
      <c r="B17" s="1"/>
      <c r="C17" s="1"/>
      <c r="D17" s="1"/>
      <c r="E17" s="1"/>
      <c r="F17" s="1"/>
      <c r="G17" s="1"/>
      <c r="H17" s="1"/>
      <c r="I17" s="1"/>
      <c r="J17" s="1"/>
      <c r="K17" s="1"/>
      <c r="L17" s="1"/>
      <c r="M17" s="1"/>
      <c r="N17" s="1"/>
      <c r="O17" s="1"/>
      <c r="P17" s="1"/>
      <c r="Q17" s="1"/>
      <c r="R17" s="1"/>
      <c r="S17" s="1"/>
      <c r="T17" s="1"/>
    </row>
    <row r="18" spans="1:20" ht="12.75" customHeight="1" x14ac:dyDescent="0.15">
      <c r="A18" s="143" t="s">
        <v>56</v>
      </c>
      <c r="B18" s="143"/>
      <c r="C18" s="143"/>
      <c r="D18" s="143"/>
      <c r="E18" s="143"/>
      <c r="F18" s="143"/>
      <c r="G18" s="143"/>
      <c r="H18" s="143"/>
      <c r="I18" s="1"/>
      <c r="J18" s="1"/>
      <c r="K18" s="1"/>
      <c r="L18" s="1"/>
      <c r="M18" s="1"/>
      <c r="N18" s="1"/>
      <c r="O18" s="1"/>
      <c r="P18" s="1"/>
      <c r="Q18" s="1"/>
      <c r="R18" s="1"/>
      <c r="S18" s="1"/>
      <c r="T18" s="1"/>
    </row>
    <row r="19" spans="1:20" ht="12.75" customHeight="1" x14ac:dyDescent="0.15">
      <c r="A19" s="142"/>
      <c r="B19" s="142"/>
      <c r="C19" s="142"/>
      <c r="D19" s="142"/>
      <c r="E19" s="142"/>
      <c r="F19" s="142"/>
      <c r="G19" s="142"/>
      <c r="H19" s="142"/>
      <c r="I19" s="1"/>
      <c r="J19" s="1"/>
      <c r="K19" s="1"/>
      <c r="L19" s="1"/>
      <c r="M19" s="1"/>
      <c r="N19" s="1"/>
      <c r="O19" s="1"/>
      <c r="P19" s="1"/>
      <c r="Q19" s="1"/>
      <c r="R19" s="1"/>
      <c r="S19" s="1"/>
      <c r="T19" s="1"/>
    </row>
    <row r="20" spans="1:20" ht="12.75" customHeight="1" x14ac:dyDescent="0.15">
      <c r="A20" s="1"/>
      <c r="B20" s="1"/>
      <c r="C20" s="1"/>
      <c r="D20" s="1"/>
      <c r="E20" s="1"/>
      <c r="F20" s="1"/>
      <c r="G20" s="1"/>
      <c r="H20" s="1"/>
      <c r="I20" s="1"/>
      <c r="J20" s="1"/>
      <c r="K20" s="1"/>
      <c r="L20" s="1"/>
      <c r="M20" s="1"/>
      <c r="N20" s="1"/>
      <c r="O20" s="1"/>
      <c r="P20" s="1"/>
      <c r="Q20" s="1"/>
      <c r="R20" s="1"/>
      <c r="S20" s="1"/>
      <c r="T20" s="1"/>
    </row>
    <row r="21" spans="1:20" ht="12.75" customHeight="1" x14ac:dyDescent="0.15">
      <c r="A21" s="1"/>
      <c r="B21" s="1"/>
      <c r="C21" s="1"/>
      <c r="D21" s="1"/>
      <c r="E21" s="1"/>
      <c r="F21" s="1"/>
      <c r="G21" s="1"/>
      <c r="H21" s="1"/>
      <c r="I21" s="1"/>
      <c r="J21" s="1"/>
      <c r="K21" s="1"/>
      <c r="L21" s="1"/>
      <c r="M21" s="1"/>
      <c r="N21" s="1"/>
      <c r="O21" s="1"/>
      <c r="P21" s="1"/>
      <c r="Q21" s="1"/>
      <c r="R21" s="1"/>
      <c r="S21" s="1"/>
      <c r="T21" s="1"/>
    </row>
    <row r="22" spans="1:20" ht="12.75" customHeight="1" x14ac:dyDescent="0.15">
      <c r="A22" s="1"/>
      <c r="B22" s="1"/>
      <c r="C22" s="1"/>
      <c r="D22" s="1"/>
      <c r="E22" s="1"/>
      <c r="F22" s="1"/>
      <c r="G22" s="1"/>
      <c r="H22" s="1"/>
      <c r="I22" s="1"/>
      <c r="J22" s="1"/>
      <c r="K22" s="1"/>
      <c r="L22" s="1"/>
      <c r="M22" s="1"/>
      <c r="N22" s="1"/>
      <c r="O22" s="1"/>
      <c r="P22" s="1"/>
      <c r="Q22" s="1"/>
      <c r="R22" s="1"/>
      <c r="S22" s="1"/>
      <c r="T22" s="1"/>
    </row>
    <row r="23" spans="1:20" ht="12.75" customHeight="1" x14ac:dyDescent="0.15">
      <c r="A23" s="1"/>
      <c r="B23" s="1"/>
      <c r="C23" s="1"/>
      <c r="D23" s="1"/>
      <c r="E23" s="1"/>
      <c r="F23" s="1"/>
      <c r="G23" s="1"/>
      <c r="H23" s="1"/>
      <c r="I23" s="1"/>
      <c r="J23" s="1"/>
      <c r="K23" s="1"/>
      <c r="L23" s="1"/>
      <c r="M23" s="1"/>
      <c r="N23" s="1"/>
      <c r="O23" s="1"/>
      <c r="P23" s="1"/>
      <c r="Q23" s="1"/>
      <c r="R23" s="1"/>
      <c r="S23" s="1"/>
      <c r="T23" s="1"/>
    </row>
    <row r="24" spans="1:20" ht="12.75" customHeight="1" x14ac:dyDescent="0.15">
      <c r="A24" s="1"/>
      <c r="B24" s="1"/>
      <c r="C24" s="1"/>
      <c r="D24" s="1"/>
      <c r="E24" s="1"/>
      <c r="F24" s="1"/>
      <c r="G24" s="1"/>
      <c r="H24" s="1"/>
      <c r="I24" s="1"/>
      <c r="J24" s="1"/>
      <c r="K24" s="1"/>
      <c r="L24" s="1"/>
      <c r="M24" s="1"/>
      <c r="N24" s="1"/>
      <c r="O24" s="1"/>
      <c r="P24" s="1"/>
      <c r="Q24" s="1"/>
      <c r="R24" s="1"/>
      <c r="S24" s="1"/>
      <c r="T24" s="1"/>
    </row>
    <row r="25" spans="1:20" ht="12.75" customHeight="1" x14ac:dyDescent="0.15">
      <c r="A25" s="1"/>
      <c r="B25" s="1"/>
      <c r="C25" s="1"/>
      <c r="D25" s="1"/>
      <c r="E25" s="1"/>
      <c r="F25" s="1"/>
      <c r="G25" s="1"/>
      <c r="H25" s="1"/>
      <c r="I25" s="1"/>
      <c r="J25" s="1"/>
      <c r="K25" s="1"/>
      <c r="L25" s="1"/>
      <c r="M25" s="1"/>
      <c r="N25" s="1"/>
      <c r="O25" s="1"/>
      <c r="P25" s="1"/>
      <c r="Q25" s="1"/>
      <c r="R25" s="1"/>
      <c r="S25" s="1"/>
      <c r="T25" s="1"/>
    </row>
    <row r="26" spans="1:20" ht="12.75" customHeight="1" x14ac:dyDescent="0.15">
      <c r="A26" s="1"/>
      <c r="B26" s="1"/>
      <c r="C26" s="1"/>
      <c r="D26" s="1"/>
      <c r="E26" s="1"/>
      <c r="F26" s="1"/>
      <c r="G26" s="1"/>
      <c r="H26" s="1"/>
      <c r="I26" s="1"/>
      <c r="J26" s="1"/>
      <c r="K26" s="1"/>
      <c r="L26" s="1"/>
      <c r="M26" s="1"/>
      <c r="N26" s="1"/>
      <c r="O26" s="1"/>
      <c r="P26" s="1"/>
      <c r="Q26" s="1"/>
      <c r="R26" s="1"/>
      <c r="S26" s="1"/>
      <c r="T26" s="1"/>
    </row>
    <row r="27" spans="1:20" ht="12.75" customHeight="1" x14ac:dyDescent="0.15">
      <c r="A27" s="1"/>
      <c r="B27" s="1"/>
      <c r="C27" s="1"/>
      <c r="D27" s="1"/>
      <c r="E27" s="1"/>
      <c r="F27" s="1"/>
      <c r="G27" s="1"/>
      <c r="H27" s="1"/>
      <c r="I27" s="1"/>
      <c r="J27" s="1"/>
      <c r="K27" s="1"/>
      <c r="L27" s="1"/>
      <c r="M27" s="1"/>
      <c r="N27" s="1"/>
      <c r="O27" s="1"/>
      <c r="P27" s="1"/>
      <c r="Q27" s="1"/>
      <c r="R27" s="1"/>
      <c r="S27" s="1"/>
      <c r="T27" s="1"/>
    </row>
    <row r="28" spans="1:20" ht="12.75" customHeight="1" x14ac:dyDescent="0.15">
      <c r="A28" s="1"/>
      <c r="B28" s="1"/>
      <c r="C28" s="1"/>
      <c r="D28" s="1"/>
      <c r="E28" s="1"/>
      <c r="F28" s="1"/>
      <c r="G28" s="1"/>
      <c r="H28" s="1"/>
      <c r="I28" s="1"/>
      <c r="J28" s="1"/>
      <c r="K28" s="1"/>
      <c r="L28" s="1"/>
      <c r="M28" s="1"/>
      <c r="N28" s="1"/>
      <c r="O28" s="1"/>
      <c r="P28" s="1"/>
      <c r="Q28" s="1"/>
      <c r="R28" s="1"/>
      <c r="S28" s="1"/>
      <c r="T28" s="1"/>
    </row>
    <row r="29" spans="1:20" ht="12.75" customHeight="1" x14ac:dyDescent="0.15">
      <c r="A29" s="1"/>
      <c r="B29" s="1"/>
      <c r="C29" s="1"/>
      <c r="D29" s="1"/>
      <c r="E29" s="1"/>
      <c r="F29" s="1"/>
      <c r="G29" s="1"/>
      <c r="H29" s="1"/>
      <c r="I29" s="1"/>
      <c r="J29" s="1"/>
      <c r="K29" s="1"/>
      <c r="L29" s="1"/>
      <c r="M29" s="1"/>
      <c r="N29" s="1"/>
      <c r="O29" s="1"/>
      <c r="P29" s="1"/>
      <c r="Q29" s="1"/>
      <c r="R29" s="1"/>
      <c r="S29" s="1"/>
      <c r="T29" s="1"/>
    </row>
    <row r="30" spans="1:20" ht="12.75" customHeight="1" x14ac:dyDescent="0.15">
      <c r="A30" s="1"/>
      <c r="B30" s="1"/>
      <c r="C30" s="1"/>
      <c r="D30" s="1"/>
      <c r="E30" s="1"/>
      <c r="F30" s="1"/>
      <c r="G30" s="1"/>
      <c r="H30" s="1"/>
      <c r="I30" s="1"/>
      <c r="J30" s="1"/>
      <c r="K30" s="1"/>
      <c r="L30" s="1"/>
      <c r="M30" s="1"/>
      <c r="N30" s="1"/>
      <c r="O30" s="1"/>
      <c r="P30" s="1"/>
      <c r="Q30" s="1"/>
      <c r="R30" s="1"/>
      <c r="S30" s="1"/>
      <c r="T30" s="1"/>
    </row>
    <row r="31" spans="1:20" ht="12.75" customHeight="1" x14ac:dyDescent="0.15">
      <c r="A31" s="1"/>
      <c r="B31" s="1"/>
      <c r="C31" s="1"/>
      <c r="D31" s="1"/>
      <c r="E31" s="1"/>
      <c r="F31" s="1"/>
      <c r="G31" s="1"/>
      <c r="H31" s="1"/>
      <c r="I31" s="1"/>
      <c r="J31" s="1"/>
      <c r="K31" s="1"/>
      <c r="L31" s="1"/>
      <c r="M31" s="1"/>
      <c r="N31" s="1"/>
      <c r="O31" s="1"/>
      <c r="P31" s="1"/>
      <c r="Q31" s="1"/>
      <c r="R31" s="1"/>
      <c r="S31" s="1"/>
      <c r="T31" s="1"/>
    </row>
    <row r="32" spans="1:20" ht="12.75" customHeight="1" x14ac:dyDescent="0.15">
      <c r="A32" s="1"/>
      <c r="B32" s="1"/>
      <c r="C32" s="1"/>
      <c r="D32" s="1"/>
      <c r="E32" s="1"/>
      <c r="F32" s="1"/>
      <c r="G32" s="1"/>
      <c r="H32" s="1"/>
      <c r="I32" s="1"/>
      <c r="J32" s="1"/>
      <c r="K32" s="1"/>
      <c r="L32" s="1"/>
      <c r="M32" s="1"/>
      <c r="N32" s="1"/>
      <c r="O32" s="1"/>
      <c r="P32" s="1"/>
      <c r="Q32" s="1"/>
      <c r="R32" s="1"/>
      <c r="S32" s="1"/>
      <c r="T32" s="1"/>
    </row>
    <row r="33" spans="1:20" ht="12.75" customHeight="1" x14ac:dyDescent="0.15">
      <c r="A33" s="1"/>
      <c r="B33" s="1"/>
      <c r="C33" s="1"/>
      <c r="D33" s="1"/>
      <c r="E33" s="1"/>
      <c r="F33" s="1"/>
      <c r="G33" s="1"/>
      <c r="H33" s="1"/>
      <c r="I33" s="1"/>
      <c r="J33" s="1"/>
      <c r="K33" s="1"/>
      <c r="L33" s="1"/>
      <c r="M33" s="1"/>
      <c r="N33" s="1"/>
      <c r="O33" s="1"/>
      <c r="P33" s="1"/>
      <c r="Q33" s="1"/>
      <c r="R33" s="1"/>
      <c r="S33" s="1"/>
      <c r="T33" s="1"/>
    </row>
    <row r="34" spans="1:20" ht="12.75" customHeight="1" x14ac:dyDescent="0.15">
      <c r="A34" s="1"/>
      <c r="B34" s="1"/>
      <c r="C34" s="1"/>
      <c r="D34" s="1"/>
      <c r="E34" s="1"/>
      <c r="F34" s="1"/>
      <c r="G34" s="1"/>
      <c r="H34" s="1"/>
      <c r="I34" s="1"/>
      <c r="J34" s="1"/>
      <c r="K34" s="1"/>
      <c r="L34" s="1"/>
      <c r="M34" s="1"/>
      <c r="N34" s="1"/>
      <c r="O34" s="1"/>
      <c r="P34" s="1"/>
      <c r="Q34" s="1"/>
      <c r="R34" s="1"/>
      <c r="S34" s="1"/>
      <c r="T34" s="1"/>
    </row>
    <row r="35" spans="1:20" ht="12.75" customHeight="1" x14ac:dyDescent="0.15">
      <c r="A35" s="1"/>
      <c r="B35" s="1"/>
      <c r="C35" s="1"/>
      <c r="D35" s="1"/>
      <c r="E35" s="1"/>
      <c r="F35" s="1"/>
      <c r="G35" s="1"/>
      <c r="H35" s="1"/>
      <c r="I35" s="1"/>
      <c r="J35" s="1"/>
      <c r="K35" s="1"/>
      <c r="L35" s="1"/>
      <c r="M35" s="1"/>
      <c r="N35" s="1"/>
      <c r="O35" s="1"/>
      <c r="P35" s="1"/>
      <c r="Q35" s="1"/>
      <c r="R35" s="1"/>
      <c r="S35" s="1"/>
      <c r="T35" s="1"/>
    </row>
    <row r="36" spans="1:20" ht="12.75" customHeight="1" x14ac:dyDescent="0.15">
      <c r="A36" s="1"/>
      <c r="B36" s="1"/>
      <c r="C36" s="1"/>
      <c r="D36" s="1"/>
      <c r="E36" s="1"/>
      <c r="F36" s="1"/>
      <c r="G36" s="1"/>
      <c r="H36" s="1"/>
      <c r="I36" s="1"/>
      <c r="J36" s="1"/>
      <c r="K36" s="1"/>
      <c r="L36" s="1"/>
      <c r="M36" s="1"/>
      <c r="N36" s="1"/>
      <c r="O36" s="1"/>
      <c r="P36" s="1"/>
      <c r="Q36" s="1"/>
      <c r="R36" s="1"/>
      <c r="S36" s="1"/>
      <c r="T36" s="1"/>
    </row>
    <row r="37" spans="1:20" ht="12.75" customHeight="1" x14ac:dyDescent="0.15">
      <c r="A37" s="1"/>
      <c r="B37" s="1"/>
      <c r="C37" s="1"/>
      <c r="D37" s="1"/>
      <c r="E37" s="1"/>
      <c r="F37" s="1"/>
      <c r="G37" s="1"/>
      <c r="H37" s="1"/>
      <c r="I37" s="1"/>
      <c r="J37" s="1"/>
      <c r="K37" s="1"/>
      <c r="L37" s="1"/>
      <c r="M37" s="1"/>
      <c r="N37" s="1"/>
      <c r="O37" s="1"/>
      <c r="P37" s="1"/>
      <c r="Q37" s="1"/>
      <c r="R37" s="1"/>
      <c r="S37" s="1"/>
      <c r="T37" s="1"/>
    </row>
    <row r="38" spans="1:20" ht="12.75" customHeight="1" x14ac:dyDescent="0.15">
      <c r="A38" s="1"/>
      <c r="B38" s="1"/>
      <c r="C38" s="1"/>
      <c r="D38" s="1"/>
      <c r="E38" s="1"/>
      <c r="F38" s="1"/>
      <c r="G38" s="1"/>
      <c r="H38" s="1"/>
      <c r="I38" s="1"/>
      <c r="J38" s="1"/>
      <c r="K38" s="1"/>
      <c r="L38" s="1"/>
      <c r="M38" s="1"/>
      <c r="N38" s="1"/>
      <c r="O38" s="1"/>
      <c r="P38" s="1"/>
      <c r="Q38" s="1"/>
      <c r="R38" s="1"/>
      <c r="S38" s="1"/>
      <c r="T38" s="1"/>
    </row>
    <row r="39" spans="1:20" ht="12.75" customHeight="1" x14ac:dyDescent="0.15">
      <c r="A39" s="1"/>
      <c r="B39" s="1"/>
      <c r="C39" s="1"/>
      <c r="D39" s="1"/>
      <c r="E39" s="1"/>
      <c r="F39" s="1"/>
      <c r="G39" s="1"/>
      <c r="H39" s="1"/>
      <c r="I39" s="1"/>
      <c r="J39" s="1"/>
      <c r="K39" s="1"/>
      <c r="L39" s="1"/>
      <c r="M39" s="1"/>
      <c r="N39" s="1"/>
      <c r="O39" s="1"/>
      <c r="P39" s="1"/>
      <c r="Q39" s="1"/>
      <c r="R39" s="1"/>
      <c r="S39" s="1"/>
      <c r="T39" s="1"/>
    </row>
    <row r="40" spans="1:20" ht="12.75" customHeight="1" x14ac:dyDescent="0.15">
      <c r="A40" s="1"/>
      <c r="B40" s="1"/>
      <c r="C40" s="1"/>
      <c r="D40" s="1"/>
      <c r="E40" s="1"/>
      <c r="F40" s="1"/>
      <c r="G40" s="1"/>
      <c r="H40" s="1"/>
      <c r="I40" s="1"/>
      <c r="J40" s="1"/>
      <c r="K40" s="1"/>
      <c r="L40" s="1"/>
      <c r="M40" s="1"/>
      <c r="N40" s="1"/>
      <c r="O40" s="1"/>
      <c r="P40" s="1"/>
      <c r="Q40" s="1"/>
      <c r="R40" s="1"/>
      <c r="S40" s="1"/>
      <c r="T40" s="1"/>
    </row>
    <row r="41" spans="1:20" ht="12.75" customHeight="1" x14ac:dyDescent="0.15">
      <c r="A41" s="1"/>
      <c r="B41" s="1"/>
      <c r="C41" s="1"/>
      <c r="D41" s="1"/>
      <c r="E41" s="1"/>
      <c r="F41" s="1"/>
      <c r="G41" s="1"/>
      <c r="H41" s="1"/>
      <c r="I41" s="1"/>
      <c r="J41" s="1"/>
      <c r="K41" s="1"/>
      <c r="L41" s="1"/>
      <c r="M41" s="1"/>
      <c r="N41" s="1"/>
      <c r="O41" s="1"/>
      <c r="P41" s="1"/>
      <c r="Q41" s="1"/>
      <c r="R41" s="1"/>
      <c r="S41" s="1"/>
      <c r="T41" s="1"/>
    </row>
    <row r="42" spans="1:20" ht="12.75" customHeight="1" x14ac:dyDescent="0.15">
      <c r="A42" s="1"/>
      <c r="B42" s="1"/>
      <c r="C42" s="1"/>
      <c r="D42" s="1"/>
      <c r="E42" s="1"/>
      <c r="F42" s="1"/>
      <c r="G42" s="1"/>
      <c r="H42" s="1"/>
      <c r="I42" s="1"/>
      <c r="J42" s="1"/>
      <c r="K42" s="1"/>
      <c r="L42" s="1"/>
      <c r="M42" s="1"/>
      <c r="N42" s="1"/>
      <c r="O42" s="1"/>
      <c r="P42" s="1"/>
      <c r="Q42" s="1"/>
      <c r="R42" s="1"/>
      <c r="S42" s="1"/>
      <c r="T42" s="1"/>
    </row>
    <row r="43" spans="1:20" ht="12.75" customHeight="1" x14ac:dyDescent="0.15">
      <c r="A43" s="1"/>
      <c r="B43" s="1"/>
      <c r="C43" s="1"/>
      <c r="D43" s="1"/>
      <c r="E43" s="1"/>
      <c r="F43" s="1"/>
      <c r="G43" s="1"/>
      <c r="H43" s="1"/>
      <c r="I43" s="1"/>
      <c r="J43" s="1"/>
      <c r="K43" s="1"/>
      <c r="L43" s="1"/>
      <c r="M43" s="1"/>
      <c r="N43" s="1"/>
      <c r="O43" s="1"/>
      <c r="P43" s="1"/>
      <c r="Q43" s="1"/>
      <c r="R43" s="1"/>
      <c r="S43" s="1"/>
      <c r="T43" s="1"/>
    </row>
    <row r="44" spans="1:20" ht="12.75" customHeight="1" x14ac:dyDescent="0.15">
      <c r="A44" s="1"/>
      <c r="B44" s="1"/>
      <c r="C44" s="1"/>
      <c r="D44" s="1"/>
      <c r="E44" s="1"/>
      <c r="F44" s="1"/>
      <c r="G44" s="1"/>
      <c r="H44" s="1"/>
      <c r="I44" s="1"/>
      <c r="J44" s="1"/>
      <c r="K44" s="1"/>
      <c r="L44" s="1"/>
      <c r="M44" s="1"/>
      <c r="N44" s="1"/>
      <c r="O44" s="1"/>
      <c r="P44" s="1"/>
      <c r="Q44" s="1"/>
      <c r="R44" s="1"/>
      <c r="S44" s="1"/>
      <c r="T44" s="1"/>
    </row>
    <row r="45" spans="1:20" ht="12.75" customHeight="1" x14ac:dyDescent="0.15">
      <c r="A45" s="1"/>
      <c r="B45" s="1"/>
      <c r="C45" s="1"/>
      <c r="D45" s="1"/>
      <c r="E45" s="1"/>
      <c r="F45" s="1"/>
      <c r="G45" s="1"/>
      <c r="H45" s="1"/>
      <c r="I45" s="1"/>
      <c r="J45" s="1"/>
      <c r="K45" s="1"/>
      <c r="L45" s="1"/>
      <c r="M45" s="1"/>
      <c r="N45" s="1"/>
      <c r="O45" s="1"/>
      <c r="P45" s="1"/>
      <c r="Q45" s="1"/>
      <c r="R45" s="1"/>
      <c r="S45" s="1"/>
      <c r="T45" s="1"/>
    </row>
    <row r="46" spans="1:20" ht="12.75" customHeight="1" x14ac:dyDescent="0.15">
      <c r="A46" s="1"/>
      <c r="B46" s="1"/>
      <c r="C46" s="1"/>
      <c r="D46" s="1"/>
      <c r="E46" s="1"/>
      <c r="F46" s="1"/>
      <c r="G46" s="1"/>
      <c r="H46" s="1"/>
      <c r="I46" s="1"/>
      <c r="J46" s="1"/>
      <c r="K46" s="1"/>
      <c r="L46" s="1"/>
      <c r="M46" s="1"/>
      <c r="N46" s="1"/>
      <c r="O46" s="1"/>
      <c r="P46" s="1"/>
      <c r="Q46" s="1"/>
      <c r="R46" s="1"/>
      <c r="S46" s="1"/>
      <c r="T46" s="1"/>
    </row>
    <row r="47" spans="1:20" ht="12.75" customHeight="1" x14ac:dyDescent="0.15">
      <c r="A47" s="1"/>
      <c r="B47" s="1"/>
      <c r="C47" s="1"/>
      <c r="D47" s="1"/>
      <c r="E47" s="1"/>
      <c r="F47" s="1"/>
      <c r="G47" s="1"/>
      <c r="H47" s="1"/>
      <c r="I47" s="1"/>
      <c r="J47" s="1"/>
      <c r="K47" s="1"/>
      <c r="L47" s="1"/>
      <c r="M47" s="1"/>
      <c r="N47" s="1"/>
      <c r="O47" s="1"/>
      <c r="P47" s="1"/>
      <c r="Q47" s="1"/>
      <c r="R47" s="1"/>
      <c r="S47" s="1"/>
      <c r="T47" s="1"/>
    </row>
    <row r="48" spans="1:20" ht="12.75" customHeight="1" x14ac:dyDescent="0.15">
      <c r="A48" s="1"/>
      <c r="B48" s="1"/>
      <c r="C48" s="1"/>
      <c r="D48" s="1"/>
      <c r="E48" s="1"/>
      <c r="F48" s="1"/>
      <c r="G48" s="1"/>
      <c r="H48" s="1"/>
      <c r="I48" s="1"/>
      <c r="J48" s="1"/>
      <c r="K48" s="1"/>
      <c r="L48" s="1"/>
      <c r="M48" s="1"/>
      <c r="N48" s="1"/>
      <c r="O48" s="1"/>
      <c r="P48" s="1"/>
      <c r="Q48" s="1"/>
      <c r="R48" s="1"/>
      <c r="S48" s="1"/>
      <c r="T48" s="1"/>
    </row>
    <row r="49" spans="1:20" ht="12.75" customHeight="1" x14ac:dyDescent="0.15">
      <c r="A49" s="1"/>
      <c r="B49" s="1"/>
      <c r="C49" s="1"/>
      <c r="D49" s="1"/>
      <c r="E49" s="1"/>
      <c r="F49" s="1"/>
      <c r="G49" s="1"/>
      <c r="H49" s="1"/>
      <c r="I49" s="1"/>
      <c r="J49" s="1"/>
      <c r="K49" s="1"/>
      <c r="L49" s="1"/>
      <c r="M49" s="1"/>
      <c r="N49" s="1"/>
      <c r="O49" s="1"/>
      <c r="P49" s="1"/>
      <c r="Q49" s="1"/>
      <c r="R49" s="1"/>
      <c r="S49" s="1"/>
      <c r="T49" s="1"/>
    </row>
    <row r="50" spans="1:20" ht="12.75" customHeight="1" x14ac:dyDescent="0.15">
      <c r="A50" s="1"/>
      <c r="B50" s="1"/>
      <c r="C50" s="1"/>
      <c r="D50" s="1"/>
      <c r="E50" s="1"/>
      <c r="F50" s="1"/>
      <c r="G50" s="1"/>
      <c r="H50" s="1"/>
      <c r="I50" s="1"/>
      <c r="J50" s="1"/>
      <c r="K50" s="1"/>
      <c r="L50" s="1"/>
      <c r="M50" s="1"/>
      <c r="N50" s="1"/>
      <c r="O50" s="1"/>
      <c r="P50" s="1"/>
      <c r="Q50" s="1"/>
      <c r="R50" s="1"/>
      <c r="S50" s="1"/>
      <c r="T50" s="1"/>
    </row>
    <row r="51" spans="1:20" ht="12.75" customHeight="1" x14ac:dyDescent="0.15">
      <c r="A51" s="1"/>
      <c r="B51" s="1"/>
      <c r="C51" s="1"/>
      <c r="D51" s="1"/>
      <c r="E51" s="1"/>
      <c r="F51" s="1"/>
      <c r="G51" s="1"/>
      <c r="H51" s="1"/>
      <c r="I51" s="1"/>
      <c r="J51" s="1"/>
      <c r="K51" s="1"/>
      <c r="L51" s="1"/>
      <c r="M51" s="1"/>
      <c r="N51" s="1"/>
      <c r="O51" s="1"/>
      <c r="P51" s="1"/>
      <c r="Q51" s="1"/>
      <c r="R51" s="1"/>
      <c r="S51" s="1"/>
      <c r="T51" s="1"/>
    </row>
    <row r="52" spans="1:20" ht="12.75" customHeight="1" x14ac:dyDescent="0.15">
      <c r="A52" s="1"/>
      <c r="B52" s="1"/>
      <c r="C52" s="1"/>
      <c r="D52" s="1"/>
      <c r="E52" s="1"/>
      <c r="F52" s="1"/>
      <c r="G52" s="1"/>
      <c r="H52" s="1"/>
      <c r="I52" s="1"/>
      <c r="J52" s="1"/>
      <c r="K52" s="1"/>
      <c r="L52" s="1"/>
      <c r="M52" s="1"/>
      <c r="N52" s="1"/>
      <c r="O52" s="1"/>
      <c r="P52" s="1"/>
      <c r="Q52" s="1"/>
      <c r="R52" s="1"/>
      <c r="S52" s="1"/>
      <c r="T52" s="1"/>
    </row>
    <row r="53" spans="1:20" ht="12.75" customHeight="1" x14ac:dyDescent="0.15">
      <c r="A53" s="1"/>
      <c r="B53" s="1"/>
      <c r="C53" s="1"/>
      <c r="D53" s="1"/>
      <c r="E53" s="1"/>
      <c r="F53" s="1"/>
      <c r="G53" s="1"/>
      <c r="H53" s="1"/>
      <c r="I53" s="1"/>
      <c r="J53" s="1"/>
      <c r="K53" s="1"/>
      <c r="L53" s="1"/>
      <c r="M53" s="1"/>
      <c r="N53" s="1"/>
      <c r="O53" s="1"/>
      <c r="P53" s="1"/>
      <c r="Q53" s="1"/>
      <c r="R53" s="1"/>
      <c r="S53" s="1"/>
      <c r="T53" s="1"/>
    </row>
    <row r="54" spans="1:20" ht="12.75" customHeight="1" x14ac:dyDescent="0.15">
      <c r="A54" s="1"/>
      <c r="B54" s="1"/>
      <c r="C54" s="1"/>
      <c r="D54" s="1"/>
      <c r="E54" s="1"/>
      <c r="F54" s="1"/>
      <c r="G54" s="1"/>
      <c r="H54" s="1"/>
      <c r="I54" s="1"/>
      <c r="J54" s="1"/>
      <c r="K54" s="1"/>
      <c r="L54" s="1"/>
      <c r="M54" s="1"/>
      <c r="N54" s="1"/>
      <c r="O54" s="1"/>
      <c r="P54" s="1"/>
      <c r="Q54" s="1"/>
      <c r="R54" s="1"/>
      <c r="S54" s="1"/>
      <c r="T54" s="1"/>
    </row>
    <row r="55" spans="1:20" ht="12.75" customHeight="1" x14ac:dyDescent="0.15">
      <c r="A55" s="1"/>
      <c r="B55" s="1"/>
      <c r="C55" s="1"/>
      <c r="D55" s="1"/>
      <c r="E55" s="1"/>
      <c r="F55" s="1"/>
      <c r="G55" s="1"/>
      <c r="H55" s="1"/>
      <c r="I55" s="1"/>
      <c r="J55" s="1"/>
      <c r="K55" s="1"/>
      <c r="L55" s="1"/>
      <c r="M55" s="1"/>
      <c r="N55" s="1"/>
      <c r="O55" s="1"/>
      <c r="P55" s="1"/>
      <c r="Q55" s="1"/>
      <c r="R55" s="1"/>
      <c r="S55" s="1"/>
      <c r="T55" s="1"/>
    </row>
    <row r="56" spans="1:20" ht="12.75" customHeight="1" x14ac:dyDescent="0.15">
      <c r="A56" s="1"/>
      <c r="B56" s="1"/>
      <c r="C56" s="1"/>
      <c r="D56" s="1"/>
      <c r="E56" s="1"/>
      <c r="F56" s="1"/>
      <c r="G56" s="1"/>
      <c r="H56" s="1"/>
      <c r="I56" s="1"/>
      <c r="J56" s="1"/>
      <c r="K56" s="1"/>
      <c r="L56" s="1"/>
      <c r="M56" s="1"/>
      <c r="N56" s="1"/>
      <c r="O56" s="1"/>
      <c r="P56" s="1"/>
      <c r="Q56" s="1"/>
      <c r="R56" s="1"/>
      <c r="S56" s="1"/>
      <c r="T56" s="1"/>
    </row>
    <row r="57" spans="1:20" ht="12.75" customHeight="1" x14ac:dyDescent="0.15">
      <c r="A57" s="1"/>
      <c r="B57" s="1"/>
      <c r="C57" s="1"/>
      <c r="D57" s="1"/>
      <c r="E57" s="1"/>
      <c r="F57" s="1"/>
      <c r="G57" s="1"/>
      <c r="H57" s="1"/>
      <c r="I57" s="1"/>
      <c r="J57" s="1"/>
      <c r="K57" s="1"/>
      <c r="L57" s="1"/>
      <c r="M57" s="1"/>
      <c r="N57" s="1"/>
      <c r="O57" s="1"/>
      <c r="P57" s="1"/>
      <c r="Q57" s="1"/>
      <c r="R57" s="1"/>
      <c r="S57" s="1"/>
      <c r="T57" s="1"/>
    </row>
    <row r="58" spans="1:20" ht="12.75" customHeight="1" x14ac:dyDescent="0.15">
      <c r="A58" s="1"/>
      <c r="B58" s="1"/>
      <c r="C58" s="1"/>
      <c r="D58" s="1"/>
      <c r="E58" s="1"/>
      <c r="F58" s="1"/>
      <c r="G58" s="1"/>
      <c r="H58" s="1"/>
      <c r="I58" s="1"/>
      <c r="J58" s="1"/>
      <c r="K58" s="1"/>
      <c r="L58" s="1"/>
      <c r="M58" s="1"/>
      <c r="N58" s="1"/>
      <c r="O58" s="1"/>
      <c r="P58" s="1"/>
      <c r="Q58" s="1"/>
      <c r="R58" s="1"/>
      <c r="S58" s="1"/>
      <c r="T58" s="1"/>
    </row>
    <row r="59" spans="1:20" ht="12.75" customHeight="1" x14ac:dyDescent="0.15">
      <c r="A59" s="1"/>
      <c r="B59" s="1"/>
      <c r="C59" s="1"/>
      <c r="D59" s="1"/>
      <c r="E59" s="1"/>
      <c r="F59" s="1"/>
      <c r="G59" s="1"/>
      <c r="H59" s="1"/>
      <c r="I59" s="1"/>
      <c r="J59" s="1"/>
      <c r="K59" s="1"/>
      <c r="L59" s="1"/>
      <c r="M59" s="1"/>
      <c r="N59" s="1"/>
      <c r="O59" s="1"/>
      <c r="P59" s="1"/>
      <c r="Q59" s="1"/>
      <c r="R59" s="1"/>
      <c r="S59" s="1"/>
      <c r="T59" s="1"/>
    </row>
    <row r="60" spans="1:20" ht="12.75" customHeight="1" x14ac:dyDescent="0.15">
      <c r="A60" s="1"/>
      <c r="B60" s="1"/>
      <c r="C60" s="1"/>
      <c r="D60" s="1"/>
      <c r="E60" s="1"/>
      <c r="F60" s="1"/>
      <c r="G60" s="1"/>
      <c r="H60" s="1"/>
      <c r="I60" s="1"/>
      <c r="J60" s="1"/>
      <c r="K60" s="1"/>
      <c r="L60" s="1"/>
      <c r="M60" s="1"/>
      <c r="N60" s="1"/>
      <c r="O60" s="1"/>
      <c r="P60" s="1"/>
      <c r="Q60" s="1"/>
      <c r="R60" s="1"/>
      <c r="S60" s="1"/>
      <c r="T60" s="1"/>
    </row>
    <row r="61" spans="1:20" ht="12.75" customHeight="1" x14ac:dyDescent="0.15">
      <c r="A61" s="1"/>
      <c r="B61" s="1"/>
      <c r="C61" s="1"/>
      <c r="D61" s="1"/>
      <c r="E61" s="1"/>
      <c r="F61" s="1"/>
      <c r="G61" s="1"/>
      <c r="H61" s="1"/>
      <c r="I61" s="1"/>
      <c r="J61" s="1"/>
      <c r="K61" s="1"/>
      <c r="L61" s="1"/>
      <c r="M61" s="1"/>
      <c r="N61" s="1"/>
      <c r="O61" s="1"/>
      <c r="P61" s="1"/>
      <c r="Q61" s="1"/>
      <c r="R61" s="1"/>
      <c r="S61" s="1"/>
      <c r="T61" s="1"/>
    </row>
    <row r="62" spans="1:20" ht="12.75" customHeight="1" x14ac:dyDescent="0.15">
      <c r="A62" s="1"/>
      <c r="B62" s="1"/>
      <c r="C62" s="1"/>
      <c r="D62" s="1"/>
      <c r="E62" s="1"/>
      <c r="F62" s="1"/>
      <c r="G62" s="1"/>
      <c r="H62" s="1"/>
      <c r="I62" s="1"/>
      <c r="J62" s="1"/>
      <c r="K62" s="1"/>
      <c r="L62" s="1"/>
      <c r="M62" s="1"/>
      <c r="N62" s="1"/>
      <c r="O62" s="1"/>
      <c r="P62" s="1"/>
      <c r="Q62" s="1"/>
      <c r="R62" s="1"/>
      <c r="S62" s="1"/>
      <c r="T62" s="1"/>
    </row>
    <row r="63" spans="1:20" ht="12.75" customHeight="1" x14ac:dyDescent="0.15">
      <c r="A63" s="1"/>
      <c r="B63" s="1"/>
      <c r="C63" s="1"/>
      <c r="D63" s="1"/>
      <c r="E63" s="1"/>
      <c r="F63" s="1"/>
      <c r="G63" s="1"/>
      <c r="H63" s="1"/>
      <c r="I63" s="1"/>
      <c r="J63" s="1"/>
      <c r="K63" s="1"/>
      <c r="L63" s="1"/>
      <c r="M63" s="1"/>
      <c r="N63" s="1"/>
      <c r="O63" s="1"/>
      <c r="P63" s="1"/>
      <c r="Q63" s="1"/>
      <c r="R63" s="1"/>
      <c r="S63" s="1"/>
      <c r="T63" s="1"/>
    </row>
    <row r="64" spans="1:20" ht="12.75" customHeight="1" x14ac:dyDescent="0.15">
      <c r="A64" s="1"/>
      <c r="B64" s="1"/>
      <c r="C64" s="1"/>
      <c r="D64" s="1"/>
      <c r="E64" s="1"/>
      <c r="F64" s="1"/>
      <c r="G64" s="1"/>
      <c r="H64" s="1"/>
      <c r="I64" s="1"/>
      <c r="J64" s="1"/>
      <c r="K64" s="1"/>
      <c r="L64" s="1"/>
      <c r="M64" s="1"/>
      <c r="N64" s="1"/>
      <c r="O64" s="1"/>
      <c r="P64" s="1"/>
      <c r="Q64" s="1"/>
      <c r="R64" s="1"/>
      <c r="S64" s="1"/>
      <c r="T64" s="1"/>
    </row>
    <row r="65" spans="1:20" ht="12.75" customHeight="1" x14ac:dyDescent="0.15">
      <c r="A65" s="1"/>
      <c r="B65" s="1"/>
      <c r="C65" s="1"/>
      <c r="D65" s="1"/>
      <c r="E65" s="1"/>
      <c r="F65" s="1"/>
      <c r="G65" s="1"/>
      <c r="H65" s="1"/>
      <c r="I65" s="1"/>
      <c r="J65" s="1"/>
      <c r="K65" s="1"/>
      <c r="L65" s="1"/>
      <c r="M65" s="1"/>
      <c r="N65" s="1"/>
      <c r="O65" s="1"/>
      <c r="P65" s="1"/>
      <c r="Q65" s="1"/>
      <c r="R65" s="1"/>
      <c r="S65" s="1"/>
      <c r="T65" s="1"/>
    </row>
    <row r="66" spans="1:20" ht="12.75" customHeight="1" x14ac:dyDescent="0.15">
      <c r="A66" s="1"/>
      <c r="B66" s="1"/>
      <c r="C66" s="1"/>
      <c r="D66" s="1"/>
      <c r="E66" s="1"/>
      <c r="F66" s="1"/>
      <c r="G66" s="1"/>
      <c r="H66" s="1"/>
      <c r="I66" s="1"/>
      <c r="J66" s="1"/>
      <c r="K66" s="1"/>
      <c r="L66" s="1"/>
      <c r="M66" s="1"/>
      <c r="N66" s="1"/>
      <c r="O66" s="1"/>
      <c r="P66" s="1"/>
      <c r="Q66" s="1"/>
      <c r="R66" s="1"/>
      <c r="S66" s="1"/>
      <c r="T66" s="1"/>
    </row>
    <row r="67" spans="1:20" ht="12.75" customHeight="1" x14ac:dyDescent="0.15">
      <c r="A67" s="1"/>
      <c r="B67" s="1"/>
      <c r="C67" s="1"/>
      <c r="D67" s="1"/>
      <c r="E67" s="1"/>
      <c r="F67" s="1"/>
      <c r="G67" s="1"/>
      <c r="H67" s="1"/>
      <c r="I67" s="1"/>
      <c r="J67" s="1"/>
      <c r="K67" s="1"/>
      <c r="L67" s="1"/>
      <c r="M67" s="1"/>
      <c r="N67" s="1"/>
      <c r="O67" s="1"/>
      <c r="P67" s="1"/>
      <c r="Q67" s="1"/>
      <c r="R67" s="1"/>
      <c r="S67" s="1"/>
      <c r="T67" s="1"/>
    </row>
    <row r="68" spans="1:20" ht="12.75" customHeight="1" x14ac:dyDescent="0.15">
      <c r="A68" s="1"/>
      <c r="B68" s="1"/>
      <c r="C68" s="1"/>
      <c r="D68" s="1"/>
      <c r="E68" s="1"/>
      <c r="F68" s="1"/>
      <c r="G68" s="1"/>
      <c r="H68" s="1"/>
      <c r="I68" s="1"/>
      <c r="J68" s="1"/>
      <c r="K68" s="1"/>
      <c r="L68" s="1"/>
      <c r="M68" s="1"/>
      <c r="N68" s="1"/>
      <c r="O68" s="1"/>
      <c r="P68" s="1"/>
      <c r="Q68" s="1"/>
      <c r="R68" s="1"/>
      <c r="S68" s="1"/>
      <c r="T68" s="1"/>
    </row>
    <row r="69" spans="1:20" ht="12.75" customHeight="1" x14ac:dyDescent="0.15">
      <c r="A69" s="1"/>
      <c r="B69" s="1"/>
      <c r="C69" s="1"/>
      <c r="D69" s="1"/>
      <c r="E69" s="1"/>
      <c r="F69" s="1"/>
      <c r="G69" s="1"/>
      <c r="H69" s="1"/>
      <c r="I69" s="1"/>
      <c r="J69" s="1"/>
      <c r="K69" s="1"/>
      <c r="L69" s="1"/>
      <c r="M69" s="1"/>
      <c r="N69" s="1"/>
      <c r="O69" s="1"/>
      <c r="P69" s="1"/>
      <c r="Q69" s="1"/>
      <c r="R69" s="1"/>
      <c r="S69" s="1"/>
      <c r="T69" s="1"/>
    </row>
    <row r="70" spans="1:20" ht="12.75" customHeight="1" x14ac:dyDescent="0.15">
      <c r="A70" s="1"/>
      <c r="B70" s="1"/>
      <c r="C70" s="1"/>
      <c r="D70" s="1"/>
      <c r="E70" s="1"/>
      <c r="F70" s="1"/>
      <c r="G70" s="1"/>
      <c r="H70" s="1"/>
      <c r="I70" s="1"/>
      <c r="J70" s="1"/>
      <c r="K70" s="1"/>
      <c r="L70" s="1"/>
      <c r="M70" s="1"/>
      <c r="N70" s="1"/>
      <c r="O70" s="1"/>
      <c r="P70" s="1"/>
      <c r="Q70" s="1"/>
      <c r="R70" s="1"/>
      <c r="S70" s="1"/>
      <c r="T70" s="1"/>
    </row>
    <row r="71" spans="1:20" ht="12.75" customHeight="1" x14ac:dyDescent="0.15">
      <c r="A71" s="1"/>
      <c r="B71" s="1"/>
      <c r="C71" s="1"/>
      <c r="D71" s="1"/>
      <c r="E71" s="1"/>
      <c r="F71" s="1"/>
      <c r="G71" s="1"/>
      <c r="H71" s="1"/>
      <c r="I71" s="1"/>
      <c r="J71" s="1"/>
      <c r="K71" s="1"/>
      <c r="L71" s="1"/>
      <c r="M71" s="1"/>
      <c r="N71" s="1"/>
      <c r="O71" s="1"/>
      <c r="P71" s="1"/>
      <c r="Q71" s="1"/>
      <c r="R71" s="1"/>
      <c r="S71" s="1"/>
      <c r="T71" s="1"/>
    </row>
    <row r="72" spans="1:20" ht="12.75" customHeight="1" x14ac:dyDescent="0.15">
      <c r="A72" s="1"/>
      <c r="B72" s="1"/>
      <c r="C72" s="1"/>
      <c r="D72" s="1"/>
      <c r="E72" s="1"/>
      <c r="F72" s="1"/>
      <c r="G72" s="1"/>
      <c r="H72" s="1"/>
      <c r="I72" s="1"/>
      <c r="J72" s="1"/>
      <c r="K72" s="1"/>
      <c r="L72" s="1"/>
      <c r="M72" s="1"/>
      <c r="N72" s="1"/>
      <c r="O72" s="1"/>
      <c r="P72" s="1"/>
      <c r="Q72" s="1"/>
      <c r="R72" s="1"/>
      <c r="S72" s="1"/>
      <c r="T72" s="1"/>
    </row>
    <row r="73" spans="1:20" ht="12.75" customHeight="1" x14ac:dyDescent="0.15">
      <c r="A73" s="1"/>
      <c r="B73" s="1"/>
      <c r="C73" s="1"/>
      <c r="D73" s="1"/>
      <c r="E73" s="1"/>
      <c r="F73" s="1"/>
      <c r="G73" s="1"/>
      <c r="H73" s="1"/>
      <c r="I73" s="1"/>
      <c r="J73" s="1"/>
      <c r="K73" s="1"/>
      <c r="L73" s="1"/>
      <c r="M73" s="1"/>
      <c r="N73" s="1"/>
      <c r="O73" s="1"/>
      <c r="P73" s="1"/>
      <c r="Q73" s="1"/>
      <c r="R73" s="1"/>
      <c r="S73" s="1"/>
      <c r="T73" s="1"/>
    </row>
    <row r="74" spans="1:20" ht="12.75" customHeight="1" x14ac:dyDescent="0.15">
      <c r="A74" s="1"/>
      <c r="B74" s="1"/>
      <c r="C74" s="1"/>
      <c r="D74" s="1"/>
      <c r="E74" s="1"/>
      <c r="F74" s="1"/>
      <c r="G74" s="1"/>
      <c r="H74" s="1"/>
      <c r="I74" s="1"/>
      <c r="J74" s="1"/>
      <c r="K74" s="1"/>
      <c r="L74" s="1"/>
      <c r="M74" s="1"/>
      <c r="N74" s="1"/>
      <c r="O74" s="1"/>
      <c r="P74" s="1"/>
      <c r="Q74" s="1"/>
      <c r="R74" s="1"/>
      <c r="S74" s="1"/>
      <c r="T74" s="1"/>
    </row>
    <row r="75" spans="1:20" ht="12.75" customHeight="1" x14ac:dyDescent="0.15">
      <c r="A75" s="1"/>
      <c r="B75" s="1"/>
      <c r="C75" s="1"/>
      <c r="D75" s="1"/>
      <c r="E75" s="1"/>
      <c r="F75" s="1"/>
      <c r="G75" s="1"/>
      <c r="H75" s="1"/>
      <c r="I75" s="1"/>
      <c r="J75" s="1"/>
      <c r="K75" s="1"/>
      <c r="L75" s="1"/>
      <c r="M75" s="1"/>
      <c r="N75" s="1"/>
      <c r="O75" s="1"/>
      <c r="P75" s="1"/>
      <c r="Q75" s="1"/>
      <c r="R75" s="1"/>
      <c r="S75" s="1"/>
      <c r="T75" s="1"/>
    </row>
    <row r="76" spans="1:20" ht="12.75" customHeight="1" x14ac:dyDescent="0.15">
      <c r="A76" s="1"/>
      <c r="B76" s="1"/>
      <c r="C76" s="1"/>
      <c r="D76" s="1"/>
      <c r="E76" s="1"/>
      <c r="F76" s="1"/>
      <c r="G76" s="1"/>
      <c r="H76" s="1"/>
      <c r="I76" s="1"/>
      <c r="J76" s="1"/>
      <c r="K76" s="1"/>
      <c r="L76" s="1"/>
      <c r="M76" s="1"/>
      <c r="N76" s="1"/>
      <c r="O76" s="1"/>
      <c r="P76" s="1"/>
      <c r="Q76" s="1"/>
      <c r="R76" s="1"/>
      <c r="S76" s="1"/>
      <c r="T76" s="1"/>
    </row>
    <row r="77" spans="1:20" ht="12.75" customHeight="1" x14ac:dyDescent="0.15">
      <c r="A77" s="1"/>
      <c r="B77" s="1"/>
      <c r="C77" s="1"/>
      <c r="D77" s="1"/>
      <c r="E77" s="1"/>
      <c r="F77" s="1"/>
      <c r="G77" s="1"/>
      <c r="H77" s="1"/>
      <c r="I77" s="1"/>
      <c r="J77" s="1"/>
      <c r="K77" s="1"/>
      <c r="L77" s="1"/>
      <c r="M77" s="1"/>
      <c r="N77" s="1"/>
      <c r="O77" s="1"/>
      <c r="P77" s="1"/>
      <c r="Q77" s="1"/>
      <c r="R77" s="1"/>
      <c r="S77" s="1"/>
      <c r="T77" s="1"/>
    </row>
    <row r="78" spans="1:20" ht="12.75" customHeight="1" x14ac:dyDescent="0.15">
      <c r="A78" s="1"/>
      <c r="B78" s="1"/>
      <c r="C78" s="1"/>
      <c r="D78" s="1"/>
      <c r="E78" s="1"/>
      <c r="F78" s="1"/>
      <c r="G78" s="1"/>
      <c r="H78" s="1"/>
      <c r="I78" s="1"/>
      <c r="J78" s="1"/>
      <c r="K78" s="1"/>
      <c r="L78" s="1"/>
      <c r="M78" s="1"/>
      <c r="N78" s="1"/>
      <c r="O78" s="1"/>
      <c r="P78" s="1"/>
      <c r="Q78" s="1"/>
      <c r="R78" s="1"/>
      <c r="S78" s="1"/>
      <c r="T78" s="1"/>
    </row>
    <row r="79" spans="1:20" ht="12.75" customHeight="1" x14ac:dyDescent="0.15">
      <c r="A79" s="1"/>
      <c r="B79" s="1"/>
      <c r="C79" s="1"/>
      <c r="D79" s="1"/>
      <c r="E79" s="1"/>
      <c r="F79" s="1"/>
      <c r="G79" s="1"/>
      <c r="H79" s="1"/>
      <c r="I79" s="1"/>
      <c r="J79" s="1"/>
      <c r="K79" s="1"/>
      <c r="L79" s="1"/>
      <c r="M79" s="1"/>
      <c r="N79" s="1"/>
      <c r="O79" s="1"/>
      <c r="P79" s="1"/>
      <c r="Q79" s="1"/>
      <c r="R79" s="1"/>
      <c r="S79" s="1"/>
      <c r="T79" s="1"/>
    </row>
    <row r="80" spans="1:20" ht="12.75" customHeight="1" x14ac:dyDescent="0.15">
      <c r="A80" s="1"/>
      <c r="B80" s="1"/>
      <c r="C80" s="1"/>
      <c r="D80" s="1"/>
      <c r="E80" s="1"/>
      <c r="F80" s="1"/>
      <c r="G80" s="1"/>
      <c r="H80" s="1"/>
      <c r="I80" s="1"/>
      <c r="J80" s="1"/>
      <c r="K80" s="1"/>
      <c r="L80" s="1"/>
      <c r="M80" s="1"/>
      <c r="N80" s="1"/>
      <c r="O80" s="1"/>
      <c r="P80" s="1"/>
      <c r="Q80" s="1"/>
      <c r="R80" s="1"/>
      <c r="S80" s="1"/>
      <c r="T80" s="1"/>
    </row>
    <row r="81" spans="1:20" ht="12.75" customHeight="1" x14ac:dyDescent="0.15">
      <c r="A81" s="1"/>
      <c r="B81" s="1"/>
      <c r="C81" s="1"/>
      <c r="D81" s="1"/>
      <c r="E81" s="1"/>
      <c r="F81" s="1"/>
      <c r="G81" s="1"/>
      <c r="H81" s="1"/>
      <c r="I81" s="1"/>
      <c r="J81" s="1"/>
      <c r="K81" s="1"/>
      <c r="L81" s="1"/>
      <c r="M81" s="1"/>
      <c r="N81" s="1"/>
      <c r="O81" s="1"/>
      <c r="P81" s="1"/>
      <c r="Q81" s="1"/>
      <c r="R81" s="1"/>
      <c r="S81" s="1"/>
      <c r="T81" s="1"/>
    </row>
    <row r="82" spans="1:20" ht="12.75" customHeight="1" x14ac:dyDescent="0.15">
      <c r="A82" s="1"/>
      <c r="B82" s="1"/>
      <c r="C82" s="1"/>
      <c r="D82" s="1"/>
      <c r="E82" s="1"/>
      <c r="F82" s="1"/>
      <c r="G82" s="1"/>
      <c r="H82" s="1"/>
      <c r="I82" s="1"/>
      <c r="J82" s="1"/>
      <c r="K82" s="1"/>
      <c r="L82" s="1"/>
      <c r="M82" s="1"/>
      <c r="N82" s="1"/>
      <c r="O82" s="1"/>
      <c r="P82" s="1"/>
      <c r="Q82" s="1"/>
      <c r="R82" s="1"/>
      <c r="S82" s="1"/>
      <c r="T82" s="1"/>
    </row>
    <row r="83" spans="1:20" ht="12.75" customHeight="1" x14ac:dyDescent="0.15">
      <c r="A83" s="1"/>
      <c r="B83" s="1"/>
      <c r="C83" s="1"/>
      <c r="D83" s="1"/>
      <c r="E83" s="1"/>
      <c r="F83" s="1"/>
      <c r="G83" s="1"/>
      <c r="H83" s="1"/>
      <c r="I83" s="1"/>
      <c r="J83" s="1"/>
      <c r="K83" s="1"/>
      <c r="L83" s="1"/>
      <c r="M83" s="1"/>
      <c r="N83" s="1"/>
      <c r="O83" s="1"/>
      <c r="P83" s="1"/>
      <c r="Q83" s="1"/>
      <c r="R83" s="1"/>
      <c r="S83" s="1"/>
      <c r="T83" s="1"/>
    </row>
    <row r="84" spans="1:20" ht="12.75" customHeight="1" x14ac:dyDescent="0.15">
      <c r="A84" s="1"/>
      <c r="B84" s="1"/>
      <c r="C84" s="1"/>
      <c r="D84" s="1"/>
      <c r="E84" s="1"/>
      <c r="F84" s="1"/>
      <c r="G84" s="1"/>
      <c r="H84" s="1"/>
      <c r="I84" s="1"/>
      <c r="J84" s="1"/>
      <c r="K84" s="1"/>
      <c r="L84" s="1"/>
      <c r="M84" s="1"/>
      <c r="N84" s="1"/>
      <c r="O84" s="1"/>
      <c r="P84" s="1"/>
      <c r="Q84" s="1"/>
      <c r="R84" s="1"/>
      <c r="S84" s="1"/>
      <c r="T84" s="1"/>
    </row>
    <row r="85" spans="1:20" ht="12.75" customHeight="1" x14ac:dyDescent="0.15">
      <c r="A85" s="1"/>
      <c r="B85" s="1"/>
      <c r="C85" s="1"/>
      <c r="D85" s="1"/>
      <c r="E85" s="1"/>
      <c r="F85" s="1"/>
      <c r="G85" s="1"/>
      <c r="H85" s="1"/>
      <c r="I85" s="1"/>
      <c r="J85" s="1"/>
      <c r="K85" s="1"/>
      <c r="L85" s="1"/>
      <c r="M85" s="1"/>
      <c r="N85" s="1"/>
      <c r="O85" s="1"/>
      <c r="P85" s="1"/>
      <c r="Q85" s="1"/>
      <c r="R85" s="1"/>
      <c r="S85" s="1"/>
      <c r="T85" s="1"/>
    </row>
    <row r="86" spans="1:20" ht="12.75" customHeight="1" x14ac:dyDescent="0.15">
      <c r="A86" s="1"/>
      <c r="B86" s="1"/>
      <c r="C86" s="1"/>
      <c r="D86" s="1"/>
      <c r="E86" s="1"/>
      <c r="F86" s="1"/>
      <c r="G86" s="1"/>
      <c r="H86" s="1"/>
      <c r="I86" s="1"/>
      <c r="J86" s="1"/>
      <c r="K86" s="1"/>
      <c r="L86" s="1"/>
      <c r="M86" s="1"/>
      <c r="N86" s="1"/>
      <c r="O86" s="1"/>
      <c r="P86" s="1"/>
      <c r="Q86" s="1"/>
      <c r="R86" s="1"/>
      <c r="S86" s="1"/>
      <c r="T86" s="1"/>
    </row>
    <row r="87" spans="1:20" ht="12.75" customHeight="1" x14ac:dyDescent="0.15">
      <c r="A87" s="1"/>
      <c r="B87" s="1"/>
      <c r="C87" s="1"/>
      <c r="D87" s="1"/>
      <c r="E87" s="1"/>
      <c r="F87" s="1"/>
      <c r="G87" s="1"/>
      <c r="H87" s="1"/>
      <c r="I87" s="1"/>
      <c r="J87" s="1"/>
      <c r="K87" s="1"/>
      <c r="L87" s="1"/>
      <c r="M87" s="1"/>
      <c r="N87" s="1"/>
      <c r="O87" s="1"/>
      <c r="P87" s="1"/>
      <c r="Q87" s="1"/>
      <c r="R87" s="1"/>
      <c r="S87" s="1"/>
      <c r="T87" s="1"/>
    </row>
    <row r="88" spans="1:20" ht="12.75" customHeight="1" x14ac:dyDescent="0.15">
      <c r="A88" s="1"/>
      <c r="B88" s="1"/>
      <c r="C88" s="1"/>
      <c r="D88" s="1"/>
      <c r="E88" s="1"/>
      <c r="F88" s="1"/>
      <c r="G88" s="1"/>
      <c r="H88" s="1"/>
      <c r="I88" s="1"/>
      <c r="J88" s="1"/>
      <c r="K88" s="1"/>
      <c r="L88" s="1"/>
      <c r="M88" s="1"/>
      <c r="N88" s="1"/>
      <c r="O88" s="1"/>
      <c r="P88" s="1"/>
      <c r="Q88" s="1"/>
      <c r="R88" s="1"/>
      <c r="S88" s="1"/>
      <c r="T88" s="1"/>
    </row>
    <row r="89" spans="1:20" ht="12.75" customHeight="1" x14ac:dyDescent="0.15">
      <c r="A89" s="1"/>
      <c r="B89" s="1"/>
      <c r="C89" s="1"/>
      <c r="D89" s="1"/>
      <c r="E89" s="1"/>
      <c r="F89" s="1"/>
      <c r="G89" s="1"/>
      <c r="H89" s="1"/>
      <c r="I89" s="1"/>
      <c r="J89" s="1"/>
      <c r="K89" s="1"/>
      <c r="L89" s="1"/>
      <c r="M89" s="1"/>
      <c r="N89" s="1"/>
      <c r="O89" s="1"/>
      <c r="P89" s="1"/>
      <c r="Q89" s="1"/>
      <c r="R89" s="1"/>
      <c r="S89" s="1"/>
      <c r="T89" s="1"/>
    </row>
    <row r="90" spans="1:20" ht="12.75" customHeight="1" x14ac:dyDescent="0.15">
      <c r="A90" s="1"/>
      <c r="B90" s="1"/>
      <c r="C90" s="1"/>
      <c r="D90" s="1"/>
      <c r="E90" s="1"/>
      <c r="F90" s="1"/>
      <c r="G90" s="1"/>
      <c r="H90" s="1"/>
      <c r="I90" s="1"/>
      <c r="J90" s="1"/>
      <c r="K90" s="1"/>
      <c r="L90" s="1"/>
      <c r="M90" s="1"/>
      <c r="N90" s="1"/>
      <c r="O90" s="1"/>
      <c r="P90" s="1"/>
      <c r="Q90" s="1"/>
      <c r="R90" s="1"/>
      <c r="S90" s="1"/>
      <c r="T90" s="1"/>
    </row>
    <row r="91" spans="1:20" ht="12.75" customHeight="1" x14ac:dyDescent="0.15">
      <c r="A91" s="1"/>
      <c r="B91" s="1"/>
      <c r="C91" s="1"/>
      <c r="D91" s="1"/>
      <c r="E91" s="1"/>
      <c r="F91" s="1"/>
      <c r="G91" s="1"/>
      <c r="H91" s="1"/>
      <c r="I91" s="1"/>
      <c r="J91" s="1"/>
      <c r="K91" s="1"/>
      <c r="L91" s="1"/>
      <c r="M91" s="1"/>
      <c r="N91" s="1"/>
      <c r="O91" s="1"/>
      <c r="P91" s="1"/>
      <c r="Q91" s="1"/>
      <c r="R91" s="1"/>
      <c r="S91" s="1"/>
      <c r="T91" s="1"/>
    </row>
    <row r="92" spans="1:20" ht="12.75" customHeight="1" x14ac:dyDescent="0.15">
      <c r="A92" s="1"/>
      <c r="B92" s="1"/>
      <c r="C92" s="1"/>
      <c r="D92" s="1"/>
      <c r="E92" s="1"/>
      <c r="F92" s="1"/>
      <c r="G92" s="1"/>
      <c r="H92" s="1"/>
      <c r="I92" s="1"/>
      <c r="J92" s="1"/>
      <c r="K92" s="1"/>
      <c r="L92" s="1"/>
      <c r="M92" s="1"/>
      <c r="N92" s="1"/>
      <c r="O92" s="1"/>
      <c r="P92" s="1"/>
      <c r="Q92" s="1"/>
      <c r="R92" s="1"/>
      <c r="S92" s="1"/>
      <c r="T92" s="1"/>
    </row>
    <row r="93" spans="1:20" ht="12.75" customHeight="1" x14ac:dyDescent="0.15">
      <c r="A93" s="1"/>
      <c r="B93" s="1"/>
      <c r="C93" s="1"/>
      <c r="D93" s="1"/>
      <c r="E93" s="1"/>
      <c r="F93" s="1"/>
      <c r="G93" s="1"/>
      <c r="H93" s="1"/>
      <c r="I93" s="1"/>
      <c r="J93" s="1"/>
      <c r="K93" s="1"/>
      <c r="L93" s="1"/>
      <c r="M93" s="1"/>
      <c r="N93" s="1"/>
      <c r="O93" s="1"/>
      <c r="P93" s="1"/>
      <c r="Q93" s="1"/>
      <c r="R93" s="1"/>
      <c r="S93" s="1"/>
      <c r="T93" s="1"/>
    </row>
    <row r="94" spans="1:20" ht="12.75" customHeight="1" x14ac:dyDescent="0.15">
      <c r="A94" s="1"/>
      <c r="B94" s="1"/>
      <c r="C94" s="1"/>
      <c r="D94" s="1"/>
      <c r="E94" s="1"/>
      <c r="F94" s="1"/>
      <c r="G94" s="1"/>
      <c r="H94" s="1"/>
      <c r="I94" s="1"/>
      <c r="J94" s="1"/>
      <c r="K94" s="1"/>
      <c r="L94" s="1"/>
      <c r="M94" s="1"/>
      <c r="N94" s="1"/>
      <c r="O94" s="1"/>
      <c r="P94" s="1"/>
      <c r="Q94" s="1"/>
      <c r="R94" s="1"/>
      <c r="S94" s="1"/>
      <c r="T94" s="1"/>
    </row>
    <row r="95" spans="1:20" ht="12.75" customHeight="1" x14ac:dyDescent="0.15">
      <c r="A95" s="1"/>
      <c r="B95" s="1"/>
      <c r="C95" s="1"/>
      <c r="D95" s="1"/>
      <c r="E95" s="1"/>
      <c r="F95" s="1"/>
      <c r="G95" s="1"/>
      <c r="H95" s="1"/>
      <c r="I95" s="1"/>
      <c r="J95" s="1"/>
      <c r="K95" s="1"/>
      <c r="L95" s="1"/>
      <c r="M95" s="1"/>
      <c r="N95" s="1"/>
      <c r="O95" s="1"/>
      <c r="P95" s="1"/>
      <c r="Q95" s="1"/>
      <c r="R95" s="1"/>
      <c r="S95" s="1"/>
      <c r="T95" s="1"/>
    </row>
    <row r="96" spans="1:20" ht="12.75" customHeight="1" x14ac:dyDescent="0.15">
      <c r="A96" s="1"/>
      <c r="B96" s="1"/>
      <c r="C96" s="1"/>
      <c r="D96" s="1"/>
      <c r="E96" s="1"/>
      <c r="F96" s="1"/>
      <c r="G96" s="1"/>
      <c r="H96" s="1"/>
      <c r="I96" s="1"/>
      <c r="J96" s="1"/>
      <c r="K96" s="1"/>
      <c r="L96" s="1"/>
      <c r="M96" s="1"/>
      <c r="N96" s="1"/>
      <c r="O96" s="1"/>
      <c r="P96" s="1"/>
      <c r="Q96" s="1"/>
      <c r="R96" s="1"/>
      <c r="S96" s="1"/>
      <c r="T96" s="1"/>
    </row>
    <row r="97" spans="1:20" ht="12.75" customHeight="1" x14ac:dyDescent="0.15">
      <c r="A97" s="1"/>
      <c r="B97" s="1"/>
      <c r="C97" s="1"/>
      <c r="D97" s="1"/>
      <c r="E97" s="1"/>
      <c r="F97" s="1"/>
      <c r="G97" s="1"/>
      <c r="H97" s="1"/>
      <c r="I97" s="1"/>
      <c r="J97" s="1"/>
      <c r="K97" s="1"/>
      <c r="L97" s="1"/>
      <c r="M97" s="1"/>
      <c r="N97" s="1"/>
      <c r="O97" s="1"/>
      <c r="P97" s="1"/>
      <c r="Q97" s="1"/>
      <c r="R97" s="1"/>
      <c r="S97" s="1"/>
      <c r="T97" s="1"/>
    </row>
    <row r="98" spans="1:20" ht="12.75" customHeight="1" x14ac:dyDescent="0.15">
      <c r="A98" s="1"/>
      <c r="B98" s="1"/>
      <c r="C98" s="1"/>
      <c r="D98" s="1"/>
      <c r="E98" s="1"/>
      <c r="F98" s="1"/>
      <c r="G98" s="1"/>
      <c r="H98" s="1"/>
      <c r="I98" s="1"/>
      <c r="J98" s="1"/>
      <c r="K98" s="1"/>
      <c r="L98" s="1"/>
      <c r="M98" s="1"/>
      <c r="N98" s="1"/>
      <c r="O98" s="1"/>
      <c r="P98" s="1"/>
      <c r="Q98" s="1"/>
      <c r="R98" s="1"/>
      <c r="S98" s="1"/>
      <c r="T98" s="1"/>
    </row>
    <row r="99" spans="1:20" ht="12.75" customHeight="1" x14ac:dyDescent="0.15">
      <c r="A99" s="1"/>
      <c r="B99" s="1"/>
      <c r="C99" s="1"/>
      <c r="D99" s="1"/>
      <c r="E99" s="1"/>
      <c r="F99" s="1"/>
      <c r="G99" s="1"/>
      <c r="H99" s="1"/>
      <c r="I99" s="1"/>
      <c r="J99" s="1"/>
      <c r="K99" s="1"/>
      <c r="L99" s="1"/>
      <c r="M99" s="1"/>
      <c r="N99" s="1"/>
      <c r="O99" s="1"/>
      <c r="P99" s="1"/>
      <c r="Q99" s="1"/>
      <c r="R99" s="1"/>
      <c r="S99" s="1"/>
      <c r="T99" s="1"/>
    </row>
    <row r="100" spans="1:20" ht="12.75" customHeight="1" x14ac:dyDescent="0.15">
      <c r="A100" s="1"/>
      <c r="B100" s="1"/>
      <c r="C100" s="1"/>
      <c r="D100" s="1"/>
      <c r="E100" s="1"/>
      <c r="F100" s="1"/>
      <c r="G100" s="1"/>
      <c r="H100" s="1"/>
      <c r="I100" s="1"/>
      <c r="J100" s="1"/>
      <c r="K100" s="1"/>
      <c r="L100" s="1"/>
      <c r="M100" s="1"/>
      <c r="N100" s="1"/>
      <c r="O100" s="1"/>
      <c r="P100" s="1"/>
      <c r="Q100" s="1"/>
      <c r="R100" s="1"/>
      <c r="S100" s="1"/>
      <c r="T100" s="1"/>
    </row>
    <row r="101" spans="1:20" ht="12.75" customHeight="1" x14ac:dyDescent="0.15">
      <c r="A101" s="1"/>
      <c r="B101" s="1"/>
      <c r="C101" s="1"/>
      <c r="D101" s="1"/>
      <c r="E101" s="1"/>
      <c r="F101" s="1"/>
      <c r="G101" s="1"/>
      <c r="H101" s="1"/>
      <c r="I101" s="1"/>
      <c r="J101" s="1"/>
      <c r="K101" s="1"/>
      <c r="L101" s="1"/>
      <c r="M101" s="1"/>
      <c r="N101" s="1"/>
      <c r="O101" s="1"/>
      <c r="P101" s="1"/>
      <c r="Q101" s="1"/>
      <c r="R101" s="1"/>
      <c r="S101" s="1"/>
      <c r="T101" s="1"/>
    </row>
  </sheetData>
  <mergeCells count="9">
    <mergeCell ref="A1:H1"/>
    <mergeCell ref="B5:H5"/>
    <mergeCell ref="B6:H6"/>
    <mergeCell ref="B7:H7"/>
    <mergeCell ref="A19:H19"/>
    <mergeCell ref="B9:H9"/>
    <mergeCell ref="B14:H14"/>
    <mergeCell ref="A16:H16"/>
    <mergeCell ref="A18:H18"/>
  </mergeCells>
  <phoneticPr fontId="0" type="noConversion"/>
  <hyperlinks>
    <hyperlink ref="B7" r:id="rId1" display="http://nickcoblentz.blogspot.com/"/>
  </hyperlinks>
  <pageMargins left="0.75" right="0.75" top="1" bottom="1" header="0.5" footer="0.5"/>
  <pageSetup paperSize="9" scale="0" firstPageNumber="0" fitToWidth="0" fitToHeight="0" orientation="portrait" horizontalDpi="300" verticalDpi="300"/>
  <headerFooter alignWithMargins="0"/>
  <ignoredErrors>
    <ignoredError sqref="B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C20"/>
  <sheetViews>
    <sheetView workbookViewId="0">
      <selection activeCell="B3" sqref="B3"/>
    </sheetView>
  </sheetViews>
  <sheetFormatPr baseColWidth="10" defaultColWidth="8.83203125" defaultRowHeight="13" x14ac:dyDescent="0.15"/>
  <cols>
    <col min="1" max="1" width="22.83203125" style="92" bestFit="1" customWidth="1"/>
    <col min="2" max="2" width="100.5" style="92" customWidth="1"/>
    <col min="3" max="16384" width="8.83203125" style="92"/>
  </cols>
  <sheetData>
    <row r="1" spans="1:2" s="90" customFormat="1" ht="25" x14ac:dyDescent="0.25">
      <c r="A1" s="89" t="s">
        <v>426</v>
      </c>
      <c r="B1" s="89"/>
    </row>
    <row r="2" spans="1:2" x14ac:dyDescent="0.15">
      <c r="A2" s="91"/>
      <c r="B2" s="91"/>
    </row>
    <row r="3" spans="1:2" x14ac:dyDescent="0.15">
      <c r="A3" s="91" t="s">
        <v>48</v>
      </c>
      <c r="B3" s="91">
        <v>0.6</v>
      </c>
    </row>
    <row r="4" spans="1:2" x14ac:dyDescent="0.15">
      <c r="A4" s="91"/>
      <c r="B4" s="91"/>
    </row>
    <row r="5" spans="1:2" x14ac:dyDescent="0.15">
      <c r="A5" s="91" t="s">
        <v>427</v>
      </c>
      <c r="B5" s="91" t="s">
        <v>428</v>
      </c>
    </row>
    <row r="6" spans="1:2" x14ac:dyDescent="0.15">
      <c r="A6" s="91"/>
      <c r="B6" s="91" t="s">
        <v>429</v>
      </c>
    </row>
    <row r="7" spans="1:2" x14ac:dyDescent="0.15">
      <c r="A7" s="91"/>
      <c r="B7" s="93" t="s">
        <v>430</v>
      </c>
    </row>
    <row r="8" spans="1:2" x14ac:dyDescent="0.15">
      <c r="A8" s="91"/>
      <c r="B8" s="91"/>
    </row>
    <row r="9" spans="1:2" ht="62.25" customHeight="1" x14ac:dyDescent="0.15">
      <c r="A9" s="91" t="s">
        <v>50</v>
      </c>
      <c r="B9" s="94" t="s">
        <v>431</v>
      </c>
    </row>
    <row r="10" spans="1:2" x14ac:dyDescent="0.15">
      <c r="A10" s="91"/>
      <c r="B10" s="91"/>
    </row>
    <row r="11" spans="1:2" x14ac:dyDescent="0.15">
      <c r="A11" s="91" t="s">
        <v>52</v>
      </c>
      <c r="B11" s="91" t="s">
        <v>432</v>
      </c>
    </row>
    <row r="12" spans="1:2" x14ac:dyDescent="0.15">
      <c r="A12" s="91"/>
      <c r="B12" s="91"/>
    </row>
    <row r="13" spans="1:2" x14ac:dyDescent="0.15">
      <c r="A13" s="91"/>
      <c r="B13" s="91"/>
    </row>
    <row r="14" spans="1:2" x14ac:dyDescent="0.15">
      <c r="A14" s="91"/>
      <c r="B14" s="91"/>
    </row>
    <row r="15" spans="1:2" x14ac:dyDescent="0.15">
      <c r="A15" s="91" t="s">
        <v>53</v>
      </c>
      <c r="B15" s="91" t="s">
        <v>54</v>
      </c>
    </row>
    <row r="16" spans="1:2" ht="39" x14ac:dyDescent="0.15">
      <c r="A16" s="91"/>
      <c r="B16" s="94" t="s">
        <v>55</v>
      </c>
    </row>
    <row r="17" spans="1:3" x14ac:dyDescent="0.15">
      <c r="A17" s="91"/>
      <c r="B17" s="91"/>
    </row>
    <row r="18" spans="1:3" ht="26" x14ac:dyDescent="0.15">
      <c r="A18" s="95" t="s">
        <v>433</v>
      </c>
      <c r="B18" s="96" t="s">
        <v>434</v>
      </c>
      <c r="C18" s="97"/>
    </row>
    <row r="19" spans="1:3" x14ac:dyDescent="0.15">
      <c r="A19" s="95"/>
      <c r="B19" s="95" t="s">
        <v>435</v>
      </c>
      <c r="C19" s="97"/>
    </row>
    <row r="20" spans="1:3" x14ac:dyDescent="0.15">
      <c r="A20" s="95"/>
      <c r="B20" s="98" t="s">
        <v>436</v>
      </c>
      <c r="C20" s="97"/>
    </row>
  </sheetData>
  <sheetProtection sheet="1" objects="1" scenarios="1"/>
  <hyperlinks>
    <hyperlink ref="B20" r:id="rId1"/>
    <hyperlink ref="B7" r:id="rId2"/>
  </hyperlinks>
  <pageMargins left="0.74803149606299213" right="0.74803149606299213" top="0.39370078740157483" bottom="0.39370078740157483" header="0.51181102362204722" footer="0.51181102362204722"/>
  <pageSetup paperSize="9" scale="71" orientation="portrait"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47"/>
  <sheetViews>
    <sheetView tabSelected="1" topLeftCell="B15" zoomScale="90" zoomScaleNormal="90" zoomScalePageLayoutView="90" workbookViewId="0">
      <selection activeCell="E18" sqref="E18"/>
    </sheetView>
  </sheetViews>
  <sheetFormatPr baseColWidth="10" defaultColWidth="8.83203125" defaultRowHeight="14" x14ac:dyDescent="0.15"/>
  <cols>
    <col min="1" max="1" width="8.83203125" style="35"/>
    <col min="2" max="2" width="9" bestFit="1" customWidth="1"/>
    <col min="3" max="3" width="12" bestFit="1" customWidth="1"/>
    <col min="4" max="4" width="91.6640625" customWidth="1"/>
    <col min="5" max="5" width="32.5" style="40" customWidth="1"/>
    <col min="6" max="7" width="8.6640625" style="35" customWidth="1"/>
    <col min="8" max="8" width="6.5" customWidth="1"/>
    <col min="9" max="9" width="15" style="14" bestFit="1" customWidth="1"/>
    <col min="10" max="24" width="15" bestFit="1" customWidth="1"/>
  </cols>
  <sheetData>
    <row r="1" spans="2:24" ht="409.5" hidden="1" customHeight="1" x14ac:dyDescent="0.2">
      <c r="B1" s="191" t="str">
        <f>CONCATENATE("SAMM Assessment Interview: ",D11," For ",D12)</f>
        <v xml:space="preserve">SAMM Assessment Interview:  For </v>
      </c>
      <c r="C1" s="191"/>
      <c r="D1" s="191"/>
      <c r="E1" s="191"/>
      <c r="F1" s="191"/>
      <c r="G1" s="191"/>
      <c r="H1" s="191"/>
      <c r="I1" s="12"/>
      <c r="J1" s="1"/>
      <c r="K1" s="1"/>
      <c r="L1" s="1"/>
      <c r="M1" s="1"/>
      <c r="N1" s="1"/>
      <c r="O1" s="1"/>
      <c r="P1" s="1"/>
      <c r="Q1" s="1"/>
      <c r="R1" s="1"/>
      <c r="S1" s="1"/>
      <c r="T1" s="1"/>
      <c r="U1" s="1"/>
      <c r="V1" s="1"/>
      <c r="W1" s="1"/>
      <c r="X1" s="1"/>
    </row>
    <row r="2" spans="2:24" ht="12.75" customHeight="1" thickBot="1" x14ac:dyDescent="0.2">
      <c r="B2" s="1"/>
      <c r="C2" s="1"/>
      <c r="D2" s="1"/>
      <c r="E2" s="36"/>
      <c r="F2" s="31"/>
      <c r="G2" s="31"/>
      <c r="H2" s="11"/>
      <c r="I2" s="12"/>
      <c r="J2" s="1"/>
      <c r="K2" s="1"/>
      <c r="L2" s="1"/>
      <c r="M2" s="1"/>
      <c r="N2" s="1"/>
      <c r="O2" s="1"/>
      <c r="P2" s="1"/>
      <c r="Q2" s="1"/>
      <c r="R2" s="1"/>
      <c r="S2" s="1"/>
      <c r="T2" s="1"/>
      <c r="U2" s="1"/>
      <c r="V2" s="1"/>
      <c r="W2" s="1"/>
      <c r="X2" s="1"/>
    </row>
    <row r="3" spans="2:24" ht="12.75" customHeight="1" x14ac:dyDescent="0.15">
      <c r="B3" s="192" t="s">
        <v>57</v>
      </c>
      <c r="C3" s="193"/>
      <c r="D3" s="193"/>
      <c r="E3" s="193"/>
      <c r="F3" s="193"/>
      <c r="G3" s="193"/>
      <c r="H3" s="194"/>
      <c r="I3" s="12"/>
      <c r="J3" s="1"/>
      <c r="K3" s="1"/>
      <c r="L3" s="1"/>
      <c r="M3" s="1"/>
      <c r="N3" s="1"/>
      <c r="O3" s="1"/>
      <c r="P3" s="1"/>
      <c r="Q3" s="1"/>
      <c r="R3" s="1"/>
      <c r="S3" s="1"/>
      <c r="T3" s="1"/>
      <c r="U3" s="1"/>
      <c r="V3" s="1"/>
      <c r="W3" s="1"/>
      <c r="X3" s="1"/>
    </row>
    <row r="4" spans="2:24" ht="12.75" customHeight="1" x14ac:dyDescent="0.15">
      <c r="B4" s="195" t="s">
        <v>58</v>
      </c>
      <c r="C4" s="196"/>
      <c r="D4" s="196"/>
      <c r="E4" s="196"/>
      <c r="F4" s="196"/>
      <c r="G4" s="196"/>
      <c r="H4" s="197"/>
      <c r="I4" s="12"/>
      <c r="J4" s="1"/>
      <c r="K4" s="1"/>
      <c r="L4" s="1"/>
      <c r="M4" s="1"/>
      <c r="N4" s="1"/>
      <c r="O4" s="1"/>
      <c r="P4" s="1"/>
      <c r="Q4" s="1"/>
      <c r="R4" s="1"/>
      <c r="S4" s="1"/>
      <c r="T4" s="1"/>
      <c r="U4" s="1"/>
      <c r="V4" s="1"/>
      <c r="W4" s="1"/>
      <c r="X4" s="1"/>
    </row>
    <row r="5" spans="2:24" ht="12.75" customHeight="1" x14ac:dyDescent="0.15">
      <c r="B5" s="183" t="s">
        <v>59</v>
      </c>
      <c r="C5" s="184"/>
      <c r="D5" s="184"/>
      <c r="E5" s="184"/>
      <c r="F5" s="184"/>
      <c r="G5" s="184"/>
      <c r="H5" s="185"/>
      <c r="I5" s="12"/>
      <c r="J5" s="1"/>
      <c r="K5" s="1"/>
      <c r="L5" s="1"/>
      <c r="M5" s="1"/>
      <c r="N5" s="1"/>
      <c r="O5" s="1"/>
      <c r="P5" s="1"/>
      <c r="Q5" s="1"/>
      <c r="R5" s="1"/>
      <c r="S5" s="1"/>
      <c r="T5" s="1"/>
      <c r="U5" s="1"/>
      <c r="V5" s="1"/>
      <c r="W5" s="1"/>
      <c r="X5" s="1"/>
    </row>
    <row r="6" spans="2:24" ht="12.75" customHeight="1" x14ac:dyDescent="0.15">
      <c r="B6" s="183" t="s">
        <v>60</v>
      </c>
      <c r="C6" s="184"/>
      <c r="D6" s="184"/>
      <c r="E6" s="184"/>
      <c r="F6" s="184"/>
      <c r="G6" s="184"/>
      <c r="H6" s="185"/>
      <c r="I6" s="12"/>
      <c r="J6" s="1"/>
      <c r="K6" s="1"/>
      <c r="L6" s="1"/>
      <c r="M6" s="1"/>
      <c r="N6" s="1"/>
      <c r="O6" s="1"/>
      <c r="P6" s="1"/>
      <c r="Q6" s="1"/>
      <c r="R6" s="1"/>
      <c r="S6" s="1"/>
      <c r="T6" s="1"/>
      <c r="U6" s="1"/>
      <c r="V6" s="1"/>
      <c r="W6" s="1"/>
      <c r="X6" s="1"/>
    </row>
    <row r="7" spans="2:24" ht="12.75" customHeight="1" x14ac:dyDescent="0.15">
      <c r="B7" s="183" t="s">
        <v>61</v>
      </c>
      <c r="C7" s="184"/>
      <c r="D7" s="184"/>
      <c r="E7" s="184"/>
      <c r="F7" s="184"/>
      <c r="G7" s="184"/>
      <c r="H7" s="185"/>
      <c r="I7" s="12"/>
      <c r="J7" s="1"/>
      <c r="K7" s="1"/>
      <c r="L7" s="1"/>
      <c r="M7" s="1"/>
      <c r="N7" s="1"/>
      <c r="O7" s="1"/>
      <c r="P7" s="1"/>
      <c r="Q7" s="1"/>
      <c r="R7" s="1"/>
      <c r="S7" s="1"/>
      <c r="T7" s="1"/>
      <c r="U7" s="1"/>
      <c r="V7" s="1"/>
      <c r="W7" s="1"/>
      <c r="X7" s="1"/>
    </row>
    <row r="8" spans="2:24" ht="12.75" customHeight="1" thickBot="1" x14ac:dyDescent="0.2">
      <c r="B8" s="186" t="s">
        <v>62</v>
      </c>
      <c r="C8" s="187"/>
      <c r="D8" s="187"/>
      <c r="E8" s="187"/>
      <c r="F8" s="187"/>
      <c r="G8" s="187"/>
      <c r="H8" s="188"/>
      <c r="I8" s="12"/>
      <c r="J8" s="1"/>
      <c r="K8" s="1"/>
      <c r="L8" s="1"/>
      <c r="M8" s="1"/>
      <c r="N8" s="1"/>
      <c r="O8" s="1"/>
      <c r="P8" s="1"/>
      <c r="Q8" s="1"/>
      <c r="R8" s="1"/>
      <c r="S8" s="1"/>
      <c r="T8" s="1"/>
      <c r="U8" s="1"/>
      <c r="V8" s="1"/>
      <c r="W8" s="1"/>
      <c r="X8" s="1"/>
    </row>
    <row r="9" spans="2:24" ht="12.75" customHeight="1" thickBot="1" x14ac:dyDescent="0.2">
      <c r="B9" s="1"/>
      <c r="C9" s="1"/>
      <c r="D9" s="1"/>
      <c r="E9" s="36"/>
      <c r="F9" s="31"/>
      <c r="G9" s="31"/>
      <c r="H9" s="11"/>
      <c r="I9" s="12"/>
      <c r="J9" s="1"/>
      <c r="K9" s="1"/>
      <c r="L9" s="1"/>
      <c r="M9" s="1"/>
      <c r="N9" s="1"/>
      <c r="O9" s="1"/>
      <c r="P9" s="1"/>
      <c r="Q9" s="1"/>
      <c r="R9" s="1"/>
      <c r="S9" s="1"/>
      <c r="T9" s="1"/>
      <c r="U9" s="1"/>
      <c r="V9" s="1"/>
      <c r="W9" s="1"/>
      <c r="X9" s="1"/>
    </row>
    <row r="10" spans="2:24" ht="12.75" customHeight="1" x14ac:dyDescent="0.15">
      <c r="B10" s="189" t="s">
        <v>63</v>
      </c>
      <c r="C10" s="190"/>
      <c r="D10" s="17"/>
      <c r="E10" s="36"/>
      <c r="F10" s="31"/>
      <c r="G10" s="31"/>
      <c r="H10" s="11"/>
      <c r="I10" s="12"/>
      <c r="J10" s="1"/>
      <c r="K10" s="1"/>
      <c r="L10" s="1"/>
      <c r="M10" s="1"/>
      <c r="N10" s="1"/>
      <c r="O10" s="1"/>
      <c r="P10" s="1"/>
      <c r="Q10" s="1"/>
      <c r="R10" s="1"/>
      <c r="S10" s="1"/>
      <c r="T10" s="1"/>
      <c r="U10" s="1"/>
      <c r="V10" s="1"/>
      <c r="W10" s="1"/>
      <c r="X10" s="1"/>
    </row>
    <row r="11" spans="2:24" ht="12.75" customHeight="1" x14ac:dyDescent="0.15">
      <c r="B11" s="176" t="s">
        <v>64</v>
      </c>
      <c r="C11" s="177"/>
      <c r="D11" s="18"/>
      <c r="E11" s="36"/>
      <c r="F11" s="31"/>
      <c r="G11" s="31"/>
      <c r="H11" s="11"/>
      <c r="I11" s="12"/>
      <c r="J11" s="1"/>
      <c r="K11" s="1"/>
      <c r="L11" s="1"/>
      <c r="M11" s="1"/>
      <c r="N11" s="1"/>
      <c r="O11" s="1"/>
      <c r="P11" s="1"/>
      <c r="Q11" s="1"/>
      <c r="R11" s="1"/>
      <c r="S11" s="1"/>
      <c r="T11" s="1"/>
      <c r="U11" s="1"/>
      <c r="V11" s="1"/>
      <c r="W11" s="1"/>
      <c r="X11" s="1"/>
    </row>
    <row r="12" spans="2:24" ht="12.75" customHeight="1" x14ac:dyDescent="0.15">
      <c r="B12" s="176" t="s">
        <v>65</v>
      </c>
      <c r="C12" s="177"/>
      <c r="D12" s="19"/>
      <c r="E12" s="36"/>
      <c r="F12" s="31"/>
      <c r="G12" s="31"/>
      <c r="H12" s="11"/>
      <c r="I12" s="12"/>
      <c r="J12" s="1"/>
      <c r="K12" s="1"/>
      <c r="L12" s="1"/>
      <c r="M12" s="1"/>
      <c r="N12" s="1"/>
      <c r="O12" s="1"/>
      <c r="P12" s="1"/>
      <c r="Q12" s="1"/>
      <c r="R12" s="1"/>
      <c r="S12" s="1"/>
      <c r="T12" s="1"/>
      <c r="U12" s="1"/>
      <c r="V12" s="1"/>
      <c r="W12" s="1"/>
      <c r="X12" s="1"/>
    </row>
    <row r="13" spans="2:24" ht="12.75" customHeight="1" x14ac:dyDescent="0.15">
      <c r="B13" s="176" t="s">
        <v>66</v>
      </c>
      <c r="C13" s="178"/>
      <c r="D13" s="18"/>
      <c r="E13" s="36"/>
      <c r="F13" s="31"/>
      <c r="G13" s="31"/>
      <c r="H13" s="11"/>
      <c r="I13" s="12"/>
      <c r="J13" s="1"/>
      <c r="K13" s="1"/>
      <c r="L13" s="1"/>
      <c r="M13" s="1"/>
      <c r="N13" s="1"/>
      <c r="O13" s="1"/>
      <c r="P13" s="1"/>
      <c r="Q13" s="1"/>
      <c r="R13" s="1"/>
      <c r="S13" s="1"/>
      <c r="T13" s="1"/>
      <c r="U13" s="1"/>
      <c r="V13" s="1"/>
      <c r="W13" s="1"/>
      <c r="X13" s="1"/>
    </row>
    <row r="14" spans="2:24" ht="12.75" customHeight="1" thickBot="1" x14ac:dyDescent="0.2">
      <c r="B14" s="179" t="s">
        <v>376</v>
      </c>
      <c r="C14" s="180"/>
      <c r="D14" s="20"/>
      <c r="E14" s="36"/>
      <c r="F14" s="31"/>
      <c r="G14" s="31"/>
      <c r="H14" s="11"/>
      <c r="I14" s="12"/>
      <c r="J14" s="1"/>
      <c r="K14" s="1"/>
      <c r="L14" s="1"/>
      <c r="M14" s="1"/>
      <c r="N14" s="1"/>
      <c r="O14" s="1"/>
      <c r="P14" s="1"/>
      <c r="Q14" s="1"/>
      <c r="R14" s="1"/>
      <c r="S14" s="1"/>
      <c r="T14" s="1"/>
      <c r="U14" s="1"/>
      <c r="V14" s="1"/>
      <c r="W14" s="1"/>
      <c r="X14" s="1"/>
    </row>
    <row r="15" spans="2:24" ht="12.75" customHeight="1" x14ac:dyDescent="0.15">
      <c r="B15" s="1"/>
      <c r="C15" s="1"/>
      <c r="D15" s="1"/>
      <c r="E15" s="36"/>
      <c r="F15" s="31"/>
      <c r="G15" s="31"/>
      <c r="H15" s="11"/>
      <c r="I15" s="12"/>
      <c r="J15" s="1"/>
      <c r="K15" s="1"/>
      <c r="L15" s="1"/>
      <c r="M15" s="1"/>
      <c r="N15" s="1"/>
      <c r="O15" s="1"/>
      <c r="P15" s="1"/>
      <c r="Q15" s="1"/>
      <c r="R15" s="1"/>
      <c r="S15" s="1"/>
      <c r="T15" s="1"/>
      <c r="U15" s="1"/>
      <c r="V15" s="1"/>
      <c r="W15" s="1"/>
      <c r="X15" s="1"/>
    </row>
    <row r="16" spans="2:24" ht="12.75" customHeight="1" x14ac:dyDescent="0.15">
      <c r="B16" s="198" t="s">
        <v>67</v>
      </c>
      <c r="C16" s="198"/>
      <c r="D16" s="198"/>
      <c r="E16" s="198"/>
      <c r="F16" s="198"/>
      <c r="G16" s="198"/>
      <c r="H16" s="198"/>
      <c r="I16" s="12"/>
      <c r="J16" s="1"/>
      <c r="K16" s="1"/>
      <c r="L16" s="1"/>
      <c r="M16" s="1"/>
      <c r="N16" s="1"/>
      <c r="O16" s="1"/>
      <c r="P16" s="1"/>
      <c r="Q16" s="1"/>
      <c r="R16" s="1"/>
      <c r="S16" s="1"/>
      <c r="T16" s="1"/>
      <c r="U16" s="1"/>
      <c r="V16" s="1"/>
      <c r="W16" s="1"/>
      <c r="X16" s="1"/>
    </row>
    <row r="17" spans="1:24" ht="12.75" customHeight="1" x14ac:dyDescent="0.15">
      <c r="B17" s="221" t="s">
        <v>68</v>
      </c>
      <c r="C17" s="222"/>
      <c r="D17" s="223"/>
      <c r="E17" s="105" t="s">
        <v>69</v>
      </c>
      <c r="F17" s="105"/>
      <c r="G17" s="105"/>
      <c r="H17" s="106" t="s">
        <v>70</v>
      </c>
      <c r="I17" s="106" t="s">
        <v>382</v>
      </c>
      <c r="J17" s="1"/>
      <c r="K17" s="1"/>
      <c r="L17" s="1"/>
      <c r="M17" s="1"/>
      <c r="N17" s="1"/>
      <c r="O17" s="1"/>
      <c r="P17" s="1"/>
      <c r="Q17" s="1"/>
      <c r="R17" s="1"/>
      <c r="S17" s="1"/>
      <c r="T17" s="1"/>
      <c r="U17" s="1"/>
      <c r="V17" s="1"/>
      <c r="W17" s="1"/>
      <c r="X17" s="1"/>
    </row>
    <row r="18" spans="1:24" ht="12.75" customHeight="1" x14ac:dyDescent="0.15">
      <c r="A18" s="35">
        <v>1</v>
      </c>
      <c r="B18" s="173" t="s">
        <v>71</v>
      </c>
      <c r="C18" s="152" t="s">
        <v>442</v>
      </c>
      <c r="D18" s="151"/>
      <c r="E18" s="7" t="s">
        <v>458</v>
      </c>
      <c r="F18" s="22">
        <f>VLOOKUP(E18,Lookups!$I$2:$J$5,2,FALSE)</f>
        <v>0.5</v>
      </c>
      <c r="G18" s="21">
        <f>IFERROR(AVERAGE(F18,F23,F28),0)</f>
        <v>0.66666666666666663</v>
      </c>
      <c r="H18" s="155"/>
      <c r="I18" s="146">
        <f>SUM(G18,G35,G48)</f>
        <v>1.5833333333333333</v>
      </c>
      <c r="J18" s="1"/>
      <c r="K18" s="1"/>
      <c r="L18" s="1"/>
      <c r="M18" s="1"/>
      <c r="N18" s="1"/>
      <c r="O18" s="1"/>
      <c r="P18" s="1"/>
      <c r="Q18" s="1"/>
      <c r="R18" s="1"/>
      <c r="S18" s="1"/>
      <c r="T18" s="1"/>
      <c r="U18" s="1"/>
      <c r="V18" s="1"/>
      <c r="W18" s="1"/>
      <c r="X18" s="1"/>
    </row>
    <row r="19" spans="1:24" ht="12.75" customHeight="1" x14ac:dyDescent="0.15">
      <c r="B19" s="174"/>
      <c r="C19" s="24" t="s">
        <v>384</v>
      </c>
      <c r="D19" s="25" t="s">
        <v>72</v>
      </c>
      <c r="E19" s="37"/>
      <c r="F19" s="32"/>
      <c r="G19" s="41"/>
      <c r="H19" s="156"/>
      <c r="I19" s="147"/>
      <c r="J19" s="1"/>
      <c r="K19" s="1"/>
      <c r="L19" s="1"/>
      <c r="M19" s="1"/>
      <c r="N19" s="1"/>
      <c r="O19" s="1"/>
      <c r="P19" s="1"/>
      <c r="Q19" s="1"/>
      <c r="R19" s="1"/>
      <c r="S19" s="1"/>
      <c r="T19" s="1"/>
      <c r="U19" s="1"/>
      <c r="V19" s="1"/>
      <c r="W19" s="1"/>
      <c r="X19" s="1"/>
    </row>
    <row r="20" spans="1:24" ht="12.75" customHeight="1" x14ac:dyDescent="0.15">
      <c r="B20" s="174"/>
      <c r="C20" s="26" t="s">
        <v>384</v>
      </c>
      <c r="D20" s="23" t="s">
        <v>73</v>
      </c>
      <c r="E20" s="38"/>
      <c r="F20" s="33"/>
      <c r="G20" s="42"/>
      <c r="H20" s="156"/>
      <c r="I20" s="147"/>
      <c r="J20" s="1"/>
      <c r="K20" s="1"/>
      <c r="L20" s="1"/>
      <c r="M20" s="1"/>
      <c r="N20" s="1"/>
      <c r="O20" s="1"/>
      <c r="P20" s="1"/>
      <c r="Q20" s="1"/>
      <c r="R20" s="1"/>
      <c r="S20" s="1"/>
      <c r="T20" s="1"/>
      <c r="U20" s="1"/>
      <c r="V20" s="1"/>
      <c r="W20" s="1"/>
      <c r="X20" s="1"/>
    </row>
    <row r="21" spans="1:24" ht="12.75" customHeight="1" x14ac:dyDescent="0.15">
      <c r="B21" s="174"/>
      <c r="C21" s="26" t="s">
        <v>384</v>
      </c>
      <c r="D21" s="23" t="s">
        <v>74</v>
      </c>
      <c r="E21" s="38"/>
      <c r="F21" s="33"/>
      <c r="G21" s="43"/>
      <c r="H21" s="156"/>
      <c r="I21" s="147"/>
      <c r="J21" s="1"/>
      <c r="K21" s="1"/>
      <c r="L21" s="1"/>
      <c r="M21" s="1"/>
      <c r="N21" s="1"/>
      <c r="O21" s="1"/>
      <c r="P21" s="1"/>
      <c r="Q21" s="1"/>
      <c r="R21" s="1"/>
      <c r="S21" s="1"/>
      <c r="T21" s="1"/>
      <c r="U21" s="1"/>
      <c r="V21" s="1"/>
      <c r="W21" s="1"/>
      <c r="X21" s="1"/>
    </row>
    <row r="22" spans="1:24" ht="12.75" customHeight="1" x14ac:dyDescent="0.15">
      <c r="B22" s="174"/>
      <c r="C22" s="27"/>
      <c r="D22" s="28"/>
      <c r="E22" s="39"/>
      <c r="F22" s="34"/>
      <c r="G22" s="44"/>
      <c r="H22" s="157"/>
      <c r="I22" s="148"/>
      <c r="J22" s="1"/>
      <c r="K22" s="1"/>
      <c r="L22" s="1"/>
      <c r="M22" s="1"/>
      <c r="N22" s="1"/>
      <c r="O22" s="1"/>
      <c r="P22" s="1"/>
      <c r="Q22" s="1"/>
      <c r="R22" s="1"/>
      <c r="S22" s="1"/>
      <c r="T22" s="1"/>
      <c r="U22" s="1"/>
      <c r="V22" s="1"/>
      <c r="W22" s="1"/>
      <c r="X22" s="1"/>
    </row>
    <row r="23" spans="1:24" ht="12.75" customHeight="1" x14ac:dyDescent="0.15">
      <c r="A23" s="35">
        <v>2</v>
      </c>
      <c r="B23" s="174"/>
      <c r="C23" s="149" t="s">
        <v>340</v>
      </c>
      <c r="D23" s="145"/>
      <c r="E23" s="29" t="s">
        <v>460</v>
      </c>
      <c r="F23" s="22">
        <f>VLOOKUP(E23,Lookups!$I$7:$J$10,2,FALSE)</f>
        <v>0.5</v>
      </c>
      <c r="G23" s="8"/>
      <c r="H23" s="155"/>
      <c r="I23" s="13"/>
      <c r="J23" s="1"/>
      <c r="K23" s="1"/>
      <c r="L23" s="1"/>
      <c r="M23" s="1"/>
      <c r="N23" s="1"/>
      <c r="O23" s="1"/>
      <c r="P23" s="1"/>
      <c r="Q23" s="1"/>
      <c r="R23" s="1"/>
      <c r="S23" s="1"/>
      <c r="T23" s="1"/>
      <c r="U23" s="1"/>
      <c r="V23" s="1"/>
      <c r="W23" s="1"/>
      <c r="X23" s="1"/>
    </row>
    <row r="24" spans="1:24" ht="12.75" customHeight="1" x14ac:dyDescent="0.15">
      <c r="B24" s="174"/>
      <c r="C24" s="24" t="s">
        <v>384</v>
      </c>
      <c r="D24" s="25" t="s">
        <v>75</v>
      </c>
      <c r="E24" s="37"/>
      <c r="F24" s="32"/>
      <c r="G24" s="45"/>
      <c r="H24" s="156"/>
      <c r="I24" s="13"/>
      <c r="J24" s="1"/>
      <c r="K24" s="1"/>
      <c r="L24" s="1"/>
      <c r="M24" s="1"/>
      <c r="N24" s="1"/>
      <c r="O24" s="1"/>
      <c r="P24" s="1"/>
      <c r="Q24" s="1"/>
      <c r="R24" s="1"/>
      <c r="S24" s="1"/>
      <c r="T24" s="1"/>
      <c r="U24" s="1"/>
      <c r="V24" s="1"/>
      <c r="W24" s="1"/>
      <c r="X24" s="1"/>
    </row>
    <row r="25" spans="1:24" ht="12.75" customHeight="1" x14ac:dyDescent="0.15">
      <c r="B25" s="174"/>
      <c r="C25" s="26" t="s">
        <v>384</v>
      </c>
      <c r="D25" s="23" t="s">
        <v>76</v>
      </c>
      <c r="E25" s="38"/>
      <c r="F25" s="33"/>
      <c r="G25" s="43"/>
      <c r="H25" s="156"/>
      <c r="I25" s="13"/>
      <c r="J25" s="1"/>
      <c r="K25" s="1"/>
      <c r="L25" s="1"/>
      <c r="M25" s="1"/>
      <c r="N25" s="1"/>
      <c r="O25" s="1"/>
      <c r="P25" s="1"/>
      <c r="Q25" s="1"/>
      <c r="R25" s="1"/>
      <c r="S25" s="1"/>
      <c r="T25" s="1"/>
      <c r="U25" s="1"/>
      <c r="V25" s="1"/>
      <c r="W25" s="1"/>
      <c r="X25" s="1"/>
    </row>
    <row r="26" spans="1:24" ht="12.75" customHeight="1" x14ac:dyDescent="0.15">
      <c r="B26" s="174"/>
      <c r="C26" s="26" t="s">
        <v>384</v>
      </c>
      <c r="D26" s="23" t="s">
        <v>77</v>
      </c>
      <c r="E26" s="38"/>
      <c r="F26" s="33"/>
      <c r="G26" s="43"/>
      <c r="H26" s="156"/>
      <c r="I26" s="13"/>
      <c r="J26" s="1"/>
      <c r="K26" s="1"/>
      <c r="L26" s="1"/>
      <c r="M26" s="1"/>
      <c r="N26" s="1"/>
      <c r="O26" s="1"/>
      <c r="P26" s="1"/>
      <c r="Q26" s="1"/>
      <c r="R26" s="1"/>
      <c r="S26" s="1"/>
      <c r="T26" s="1"/>
      <c r="U26" s="1"/>
      <c r="V26" s="1"/>
      <c r="W26" s="1"/>
      <c r="X26" s="1"/>
    </row>
    <row r="27" spans="1:24" ht="12.75" customHeight="1" x14ac:dyDescent="0.15">
      <c r="B27" s="174"/>
      <c r="C27" s="27"/>
      <c r="D27" s="28"/>
      <c r="E27" s="39"/>
      <c r="F27" s="34"/>
      <c r="G27" s="44"/>
      <c r="H27" s="157"/>
      <c r="I27" s="13"/>
      <c r="J27" s="1"/>
      <c r="K27" s="1"/>
      <c r="L27" s="1"/>
      <c r="M27" s="1"/>
      <c r="N27" s="1"/>
      <c r="O27" s="1"/>
      <c r="P27" s="1"/>
      <c r="Q27" s="1"/>
      <c r="R27" s="1"/>
      <c r="S27" s="1"/>
      <c r="T27" s="1"/>
      <c r="U27" s="1"/>
      <c r="V27" s="1"/>
      <c r="W27" s="1"/>
      <c r="X27" s="1"/>
    </row>
    <row r="28" spans="1:24" ht="12.75" customHeight="1" x14ac:dyDescent="0.15">
      <c r="A28" s="35">
        <v>3</v>
      </c>
      <c r="B28" s="174"/>
      <c r="C28" s="149" t="s">
        <v>339</v>
      </c>
      <c r="D28" s="145"/>
      <c r="E28" s="29" t="s">
        <v>462</v>
      </c>
      <c r="F28" s="22">
        <f>VLOOKUP(E28,Lookups!$I$7:$J$10,2,FALSE)</f>
        <v>1</v>
      </c>
      <c r="G28" s="8"/>
      <c r="H28" s="155"/>
      <c r="I28" s="13"/>
      <c r="J28" s="1"/>
      <c r="K28" s="1"/>
      <c r="L28" s="1"/>
      <c r="M28" s="1"/>
      <c r="N28" s="1"/>
      <c r="O28" s="1"/>
      <c r="P28" s="1"/>
      <c r="Q28" s="1"/>
      <c r="R28" s="1"/>
      <c r="S28" s="1"/>
      <c r="T28" s="1"/>
      <c r="U28" s="1"/>
      <c r="V28" s="1"/>
      <c r="W28" s="1"/>
      <c r="X28" s="1"/>
    </row>
    <row r="29" spans="1:24" ht="12.75" customHeight="1" x14ac:dyDescent="0.15">
      <c r="B29" s="174"/>
      <c r="C29" s="24" t="s">
        <v>384</v>
      </c>
      <c r="D29" s="25" t="s">
        <v>78</v>
      </c>
      <c r="E29" s="37"/>
      <c r="F29" s="32"/>
      <c r="G29" s="45"/>
      <c r="H29" s="156"/>
      <c r="I29" s="13"/>
      <c r="J29" s="1"/>
      <c r="K29" s="1"/>
      <c r="L29" s="1"/>
      <c r="M29" s="1"/>
      <c r="N29" s="1"/>
      <c r="O29" s="1"/>
      <c r="P29" s="1"/>
      <c r="Q29" s="1"/>
      <c r="R29" s="1"/>
      <c r="S29" s="1"/>
      <c r="T29" s="1"/>
      <c r="U29" s="1"/>
      <c r="V29" s="1"/>
      <c r="W29" s="1"/>
      <c r="X29" s="1"/>
    </row>
    <row r="30" spans="1:24" ht="12.75" customHeight="1" x14ac:dyDescent="0.15">
      <c r="B30" s="174"/>
      <c r="C30" s="26" t="s">
        <v>384</v>
      </c>
      <c r="D30" s="23" t="s">
        <v>79</v>
      </c>
      <c r="E30" s="38"/>
      <c r="F30" s="33"/>
      <c r="G30" s="43"/>
      <c r="H30" s="156"/>
      <c r="I30" s="13"/>
      <c r="J30" s="1"/>
      <c r="K30" s="1"/>
      <c r="L30" s="1"/>
      <c r="M30" s="1"/>
      <c r="N30" s="1"/>
      <c r="O30" s="1"/>
      <c r="P30" s="1"/>
      <c r="Q30" s="1"/>
      <c r="R30" s="1"/>
      <c r="S30" s="1"/>
      <c r="T30" s="1"/>
      <c r="U30" s="1"/>
      <c r="V30" s="1"/>
      <c r="W30" s="1"/>
      <c r="X30" s="1"/>
    </row>
    <row r="31" spans="1:24" ht="12.75" customHeight="1" x14ac:dyDescent="0.15">
      <c r="B31" s="174"/>
      <c r="C31" s="26" t="s">
        <v>384</v>
      </c>
      <c r="D31" s="23" t="s">
        <v>80</v>
      </c>
      <c r="E31" s="38"/>
      <c r="F31" s="33"/>
      <c r="G31" s="43"/>
      <c r="H31" s="156"/>
      <c r="I31" s="13"/>
      <c r="J31" s="1"/>
      <c r="K31" s="1"/>
      <c r="L31" s="1"/>
      <c r="M31" s="1"/>
      <c r="N31" s="1"/>
      <c r="O31" s="1"/>
      <c r="P31" s="1"/>
      <c r="Q31" s="1"/>
      <c r="R31" s="1"/>
      <c r="S31" s="1"/>
      <c r="T31" s="1"/>
      <c r="U31" s="1"/>
      <c r="V31" s="1"/>
      <c r="W31" s="1"/>
      <c r="X31" s="1"/>
    </row>
    <row r="32" spans="1:24" ht="12.75" customHeight="1" x14ac:dyDescent="0.15">
      <c r="B32" s="174"/>
      <c r="C32" s="26" t="s">
        <v>384</v>
      </c>
      <c r="D32" s="23" t="s">
        <v>81</v>
      </c>
      <c r="E32" s="38"/>
      <c r="F32" s="33"/>
      <c r="G32" s="43"/>
      <c r="H32" s="156"/>
      <c r="I32" s="13"/>
      <c r="J32" s="1"/>
      <c r="K32" s="1"/>
      <c r="L32" s="1"/>
      <c r="M32" s="1"/>
      <c r="N32" s="1"/>
      <c r="O32" s="1"/>
      <c r="P32" s="1"/>
      <c r="Q32" s="1"/>
      <c r="R32" s="1"/>
      <c r="S32" s="1"/>
      <c r="T32" s="1"/>
      <c r="U32" s="1"/>
      <c r="V32" s="1"/>
      <c r="W32" s="1"/>
      <c r="X32" s="1"/>
    </row>
    <row r="33" spans="1:24" ht="12.75" customHeight="1" x14ac:dyDescent="0.15">
      <c r="B33" s="175"/>
      <c r="C33" s="27"/>
      <c r="D33" s="28"/>
      <c r="E33" s="39"/>
      <c r="F33" s="34"/>
      <c r="G33" s="44"/>
      <c r="H33" s="157"/>
      <c r="I33" s="13"/>
      <c r="J33" s="1"/>
      <c r="K33" s="1"/>
      <c r="L33" s="1"/>
      <c r="M33" s="1"/>
      <c r="N33" s="1"/>
      <c r="O33" s="1"/>
      <c r="P33" s="1"/>
      <c r="Q33" s="1"/>
      <c r="R33" s="1"/>
      <c r="S33" s="1"/>
      <c r="T33" s="1"/>
      <c r="U33" s="1"/>
      <c r="V33" s="1"/>
      <c r="W33" s="1"/>
      <c r="X33" s="1"/>
    </row>
    <row r="34" spans="1:24" ht="12.75" customHeight="1" x14ac:dyDescent="0.15">
      <c r="B34" s="171"/>
      <c r="C34" s="162"/>
      <c r="D34" s="162"/>
      <c r="E34" s="162"/>
      <c r="F34" s="162"/>
      <c r="G34" s="162"/>
      <c r="H34" s="172"/>
      <c r="I34" s="13"/>
      <c r="J34" s="1"/>
      <c r="K34" s="1"/>
      <c r="L34" s="1"/>
      <c r="M34" s="1"/>
      <c r="N34" s="1"/>
      <c r="O34" s="1"/>
      <c r="P34" s="1"/>
      <c r="Q34" s="1"/>
      <c r="R34" s="1"/>
      <c r="S34" s="1"/>
      <c r="T34" s="1"/>
      <c r="U34" s="1"/>
      <c r="V34" s="1"/>
      <c r="W34" s="1"/>
      <c r="X34" s="1"/>
    </row>
    <row r="35" spans="1:24" ht="12.75" customHeight="1" x14ac:dyDescent="0.15">
      <c r="A35" s="35">
        <v>4</v>
      </c>
      <c r="B35" s="173" t="s">
        <v>82</v>
      </c>
      <c r="C35" s="152" t="s">
        <v>443</v>
      </c>
      <c r="D35" s="151"/>
      <c r="E35" s="7" t="s">
        <v>474</v>
      </c>
      <c r="F35" s="22">
        <f>VLOOKUP(E35,Lookups!$I$12:$J$15,2,FALSE)</f>
        <v>0.5</v>
      </c>
      <c r="G35" s="21">
        <f>IFERROR(AVERAGE(F35,F41,F44),0)</f>
        <v>0.66666666666666663</v>
      </c>
      <c r="H35" s="155"/>
      <c r="I35" s="13"/>
      <c r="J35" s="1"/>
      <c r="K35" s="1"/>
      <c r="L35" s="1"/>
      <c r="M35" s="1"/>
      <c r="N35" s="1"/>
      <c r="O35" s="1"/>
      <c r="P35" s="1"/>
      <c r="Q35" s="1"/>
      <c r="R35" s="1"/>
      <c r="S35" s="1"/>
      <c r="T35" s="1"/>
      <c r="U35" s="1"/>
      <c r="V35" s="1"/>
      <c r="W35" s="1"/>
      <c r="X35" s="1"/>
    </row>
    <row r="36" spans="1:24" ht="12.75" customHeight="1" x14ac:dyDescent="0.15">
      <c r="B36" s="174"/>
      <c r="C36" s="24" t="s">
        <v>384</v>
      </c>
      <c r="D36" s="25" t="s">
        <v>83</v>
      </c>
      <c r="E36" s="37"/>
      <c r="F36" s="32"/>
      <c r="G36" s="45"/>
      <c r="H36" s="156"/>
      <c r="I36" s="13"/>
      <c r="J36" s="1"/>
      <c r="K36" s="1"/>
      <c r="L36" s="1"/>
      <c r="M36" s="1"/>
      <c r="N36" s="1"/>
      <c r="O36" s="1"/>
      <c r="P36" s="1"/>
      <c r="Q36" s="1"/>
      <c r="R36" s="1"/>
      <c r="S36" s="1"/>
      <c r="T36" s="1"/>
      <c r="U36" s="1"/>
      <c r="V36" s="1"/>
      <c r="W36" s="1"/>
      <c r="X36" s="1"/>
    </row>
    <row r="37" spans="1:24" ht="12.75" customHeight="1" x14ac:dyDescent="0.15">
      <c r="B37" s="174"/>
      <c r="C37" s="26" t="s">
        <v>384</v>
      </c>
      <c r="D37" s="23" t="s">
        <v>84</v>
      </c>
      <c r="E37" s="38"/>
      <c r="F37" s="33"/>
      <c r="G37" s="43"/>
      <c r="H37" s="156"/>
      <c r="I37" s="13"/>
      <c r="J37" s="1"/>
      <c r="K37" s="1"/>
      <c r="L37" s="1"/>
      <c r="M37" s="1"/>
      <c r="N37" s="1"/>
      <c r="O37" s="1"/>
      <c r="P37" s="1"/>
      <c r="Q37" s="1"/>
      <c r="R37" s="1"/>
      <c r="S37" s="1"/>
      <c r="T37" s="1"/>
      <c r="U37" s="1"/>
      <c r="V37" s="1"/>
      <c r="W37" s="1"/>
      <c r="X37" s="1"/>
    </row>
    <row r="38" spans="1:24" ht="12.75" customHeight="1" x14ac:dyDescent="0.15">
      <c r="B38" s="174"/>
      <c r="C38" s="26" t="s">
        <v>384</v>
      </c>
      <c r="D38" s="23" t="s">
        <v>85</v>
      </c>
      <c r="E38" s="38"/>
      <c r="F38" s="33"/>
      <c r="G38" s="43"/>
      <c r="H38" s="156"/>
      <c r="I38" s="13"/>
      <c r="J38" s="1"/>
      <c r="K38" s="1"/>
      <c r="L38" s="1"/>
      <c r="M38" s="1"/>
      <c r="N38" s="1"/>
      <c r="O38" s="1"/>
      <c r="P38" s="1"/>
      <c r="Q38" s="1"/>
      <c r="R38" s="1"/>
      <c r="S38" s="1"/>
      <c r="T38" s="1"/>
      <c r="U38" s="1"/>
      <c r="V38" s="1"/>
      <c r="W38" s="1"/>
      <c r="X38" s="1"/>
    </row>
    <row r="39" spans="1:24" ht="12.75" customHeight="1" x14ac:dyDescent="0.15">
      <c r="B39" s="174"/>
      <c r="C39" s="26" t="s">
        <v>384</v>
      </c>
      <c r="D39" s="23" t="s">
        <v>86</v>
      </c>
      <c r="E39" s="38"/>
      <c r="F39" s="33"/>
      <c r="G39" s="43"/>
      <c r="H39" s="156"/>
      <c r="I39" s="13"/>
      <c r="J39" s="1"/>
      <c r="K39" s="1"/>
      <c r="L39" s="1"/>
      <c r="M39" s="1"/>
      <c r="N39" s="1"/>
      <c r="O39" s="1"/>
      <c r="P39" s="1"/>
      <c r="Q39" s="1"/>
      <c r="R39" s="1"/>
      <c r="S39" s="1"/>
      <c r="T39" s="1"/>
      <c r="U39" s="1"/>
      <c r="V39" s="1"/>
      <c r="W39" s="1"/>
      <c r="X39" s="1"/>
    </row>
    <row r="40" spans="1:24" ht="12.75" customHeight="1" x14ac:dyDescent="0.15">
      <c r="B40" s="174"/>
      <c r="C40" s="27"/>
      <c r="D40" s="28"/>
      <c r="E40" s="39"/>
      <c r="F40" s="34"/>
      <c r="G40" s="44"/>
      <c r="H40" s="157"/>
      <c r="I40" s="13"/>
      <c r="J40" s="1"/>
      <c r="K40" s="1"/>
      <c r="L40" s="1"/>
      <c r="M40" s="1"/>
      <c r="N40" s="1"/>
      <c r="O40" s="1"/>
      <c r="P40" s="1"/>
      <c r="Q40" s="1"/>
      <c r="R40" s="1"/>
      <c r="S40" s="1"/>
      <c r="T40" s="1"/>
      <c r="U40" s="1"/>
      <c r="V40" s="1"/>
      <c r="W40" s="1"/>
      <c r="X40" s="1"/>
    </row>
    <row r="41" spans="1:24" ht="12.75" customHeight="1" x14ac:dyDescent="0.15">
      <c r="A41" s="35">
        <v>5</v>
      </c>
      <c r="B41" s="174"/>
      <c r="C41" s="149" t="s">
        <v>87</v>
      </c>
      <c r="D41" s="145"/>
      <c r="E41" s="29" t="s">
        <v>464</v>
      </c>
      <c r="F41" s="22">
        <f>VLOOKUP(E41,Lookups!$I$12:$J$15,2,FALSE)</f>
        <v>1</v>
      </c>
      <c r="G41" s="8"/>
      <c r="H41" s="155"/>
      <c r="I41" s="13"/>
      <c r="J41" s="1"/>
      <c r="K41" s="1"/>
      <c r="L41" s="1"/>
      <c r="M41" s="1"/>
      <c r="N41" s="1"/>
      <c r="O41" s="1"/>
      <c r="P41" s="1"/>
      <c r="Q41" s="1"/>
      <c r="R41" s="1"/>
      <c r="S41" s="1"/>
      <c r="T41" s="1"/>
      <c r="U41" s="1"/>
      <c r="V41" s="1"/>
      <c r="W41" s="1"/>
      <c r="X41" s="1"/>
    </row>
    <row r="42" spans="1:24" ht="12.75" customHeight="1" x14ac:dyDescent="0.15">
      <c r="B42" s="174"/>
      <c r="C42" s="24" t="s">
        <v>384</v>
      </c>
      <c r="D42" s="25" t="s">
        <v>88</v>
      </c>
      <c r="E42" s="37"/>
      <c r="F42" s="32"/>
      <c r="G42" s="45"/>
      <c r="H42" s="156"/>
      <c r="I42" s="13"/>
      <c r="J42" s="1"/>
      <c r="K42" s="1"/>
      <c r="L42" s="1"/>
      <c r="M42" s="1"/>
      <c r="N42" s="1"/>
      <c r="O42" s="1"/>
      <c r="P42" s="1"/>
      <c r="Q42" s="1"/>
      <c r="R42" s="1"/>
      <c r="S42" s="1"/>
      <c r="T42" s="1"/>
      <c r="U42" s="1"/>
      <c r="V42" s="1"/>
      <c r="W42" s="1"/>
      <c r="X42" s="1"/>
    </row>
    <row r="43" spans="1:24" ht="12.75" customHeight="1" x14ac:dyDescent="0.15">
      <c r="B43" s="174"/>
      <c r="C43" s="27"/>
      <c r="D43" s="28"/>
      <c r="E43" s="39"/>
      <c r="F43" s="34"/>
      <c r="G43" s="44"/>
      <c r="H43" s="157"/>
      <c r="I43" s="13"/>
      <c r="J43" s="1"/>
      <c r="K43" s="1"/>
      <c r="L43" s="1"/>
      <c r="M43" s="1"/>
      <c r="N43" s="1"/>
      <c r="O43" s="1"/>
      <c r="P43" s="1"/>
      <c r="Q43" s="1"/>
      <c r="R43" s="1"/>
      <c r="S43" s="1"/>
      <c r="T43" s="1"/>
      <c r="U43" s="1"/>
      <c r="V43" s="1"/>
      <c r="W43" s="1"/>
      <c r="X43" s="1"/>
    </row>
    <row r="44" spans="1:24" ht="12.75" customHeight="1" x14ac:dyDescent="0.15">
      <c r="A44" s="35">
        <v>6</v>
      </c>
      <c r="B44" s="174"/>
      <c r="C44" s="181" t="s">
        <v>444</v>
      </c>
      <c r="D44" s="182"/>
      <c r="E44" s="29" t="s">
        <v>460</v>
      </c>
      <c r="F44" s="22">
        <f>VLOOKUP(E44,Lookups!$I$7:$J$10,2,FALSE)</f>
        <v>0.5</v>
      </c>
      <c r="G44" s="8"/>
      <c r="H44" s="155"/>
      <c r="I44" s="13"/>
      <c r="J44" s="1"/>
      <c r="K44" s="1"/>
      <c r="L44" s="1"/>
      <c r="M44" s="1"/>
      <c r="N44" s="1"/>
      <c r="O44" s="1"/>
      <c r="P44" s="1"/>
      <c r="Q44" s="1"/>
      <c r="R44" s="1"/>
      <c r="S44" s="1"/>
      <c r="T44" s="1"/>
      <c r="U44" s="1"/>
      <c r="V44" s="1"/>
      <c r="W44" s="1"/>
      <c r="X44" s="1"/>
    </row>
    <row r="45" spans="1:24" ht="12.75" customHeight="1" x14ac:dyDescent="0.15">
      <c r="B45" s="174"/>
      <c r="C45" s="24" t="s">
        <v>384</v>
      </c>
      <c r="D45" s="25" t="s">
        <v>89</v>
      </c>
      <c r="E45" s="37"/>
      <c r="F45" s="32"/>
      <c r="G45" s="45"/>
      <c r="H45" s="156"/>
      <c r="I45" s="13"/>
      <c r="J45" s="1"/>
      <c r="K45" s="1"/>
      <c r="L45" s="1"/>
      <c r="M45" s="1"/>
      <c r="N45" s="1"/>
      <c r="O45" s="1"/>
      <c r="P45" s="1"/>
      <c r="Q45" s="1"/>
      <c r="R45" s="1"/>
      <c r="S45" s="1"/>
      <c r="T45" s="1"/>
      <c r="U45" s="1"/>
      <c r="V45" s="1"/>
      <c r="W45" s="1"/>
      <c r="X45" s="1"/>
    </row>
    <row r="46" spans="1:24" ht="12.75" customHeight="1" x14ac:dyDescent="0.15">
      <c r="B46" s="175"/>
      <c r="C46" s="27"/>
      <c r="D46" s="28"/>
      <c r="E46" s="39"/>
      <c r="F46" s="34"/>
      <c r="G46" s="44"/>
      <c r="H46" s="157"/>
      <c r="I46" s="13"/>
      <c r="J46" s="1"/>
      <c r="K46" s="1"/>
      <c r="L46" s="1"/>
      <c r="M46" s="1"/>
      <c r="N46" s="1"/>
      <c r="O46" s="1"/>
      <c r="P46" s="1"/>
      <c r="Q46" s="1"/>
      <c r="R46" s="1"/>
      <c r="S46" s="1"/>
      <c r="T46" s="1"/>
      <c r="U46" s="1"/>
      <c r="V46" s="1"/>
      <c r="W46" s="1"/>
      <c r="X46" s="1"/>
    </row>
    <row r="47" spans="1:24" ht="12.75" customHeight="1" x14ac:dyDescent="0.15">
      <c r="B47" s="161"/>
      <c r="C47" s="162"/>
      <c r="D47" s="162"/>
      <c r="E47" s="162"/>
      <c r="F47" s="162"/>
      <c r="G47" s="162"/>
      <c r="H47" s="163"/>
      <c r="I47" s="13"/>
      <c r="J47" s="1"/>
      <c r="K47" s="1"/>
      <c r="L47" s="1"/>
      <c r="M47" s="1"/>
      <c r="N47" s="1"/>
      <c r="O47" s="1"/>
      <c r="P47" s="1"/>
      <c r="Q47" s="1"/>
      <c r="R47" s="1"/>
      <c r="S47" s="1"/>
      <c r="T47" s="1"/>
      <c r="U47" s="1"/>
      <c r="V47" s="1"/>
      <c r="W47" s="1"/>
      <c r="X47" s="1"/>
    </row>
    <row r="48" spans="1:24" ht="12.75" customHeight="1" x14ac:dyDescent="0.15">
      <c r="A48" s="35">
        <v>7</v>
      </c>
      <c r="B48" s="173" t="s">
        <v>90</v>
      </c>
      <c r="C48" s="152" t="s">
        <v>341</v>
      </c>
      <c r="D48" s="151"/>
      <c r="E48" s="7" t="s">
        <v>474</v>
      </c>
      <c r="F48" s="22">
        <f>VLOOKUP(E48,Lookups!$I$12:$J$15,2,FALSE)</f>
        <v>0.5</v>
      </c>
      <c r="G48" s="21">
        <f>IFERROR(AVERAGE(F48,F56),0)</f>
        <v>0.25</v>
      </c>
      <c r="H48" s="155"/>
      <c r="I48" s="13"/>
      <c r="J48" s="1"/>
      <c r="K48" s="1"/>
      <c r="L48" s="1"/>
      <c r="M48" s="1"/>
      <c r="N48" s="1"/>
      <c r="O48" s="1"/>
      <c r="P48" s="1"/>
      <c r="Q48" s="1"/>
      <c r="R48" s="1"/>
      <c r="S48" s="1"/>
      <c r="T48" s="1"/>
      <c r="U48" s="1"/>
      <c r="V48" s="1"/>
      <c r="W48" s="1"/>
      <c r="X48" s="1"/>
    </row>
    <row r="49" spans="1:24" ht="12.75" customHeight="1" x14ac:dyDescent="0.15">
      <c r="B49" s="174"/>
      <c r="C49" s="24" t="s">
        <v>384</v>
      </c>
      <c r="D49" s="25" t="s">
        <v>91</v>
      </c>
      <c r="E49" s="37"/>
      <c r="F49" s="32"/>
      <c r="G49" s="45"/>
      <c r="H49" s="156"/>
      <c r="I49" s="13"/>
      <c r="J49" s="1"/>
      <c r="K49" s="1"/>
      <c r="L49" s="1"/>
      <c r="M49" s="1"/>
      <c r="N49" s="1"/>
      <c r="O49" s="1"/>
      <c r="P49" s="1"/>
      <c r="Q49" s="1"/>
      <c r="R49" s="1"/>
      <c r="S49" s="1"/>
      <c r="T49" s="1"/>
      <c r="U49" s="1"/>
      <c r="V49" s="1"/>
      <c r="W49" s="1"/>
      <c r="X49" s="1"/>
    </row>
    <row r="50" spans="1:24" ht="12.75" customHeight="1" x14ac:dyDescent="0.15">
      <c r="B50" s="174"/>
      <c r="C50" s="26" t="s">
        <v>384</v>
      </c>
      <c r="D50" s="23" t="s">
        <v>92</v>
      </c>
      <c r="E50" s="38"/>
      <c r="F50" s="33"/>
      <c r="G50" s="43"/>
      <c r="H50" s="156"/>
      <c r="I50" s="13"/>
      <c r="J50" s="1"/>
      <c r="K50" s="1"/>
      <c r="L50" s="1"/>
      <c r="M50" s="1"/>
      <c r="N50" s="1"/>
      <c r="O50" s="1"/>
      <c r="P50" s="1"/>
      <c r="Q50" s="1"/>
      <c r="R50" s="1"/>
      <c r="S50" s="1"/>
      <c r="T50" s="1"/>
      <c r="U50" s="1"/>
      <c r="V50" s="1"/>
      <c r="W50" s="1"/>
      <c r="X50" s="1"/>
    </row>
    <row r="51" spans="1:24" ht="12.75" customHeight="1" x14ac:dyDescent="0.15">
      <c r="B51" s="174"/>
      <c r="C51" s="26" t="s">
        <v>384</v>
      </c>
      <c r="D51" s="23" t="s">
        <v>93</v>
      </c>
      <c r="E51" s="38"/>
      <c r="F51" s="33"/>
      <c r="G51" s="43"/>
      <c r="H51" s="156"/>
      <c r="I51" s="13"/>
      <c r="J51" s="1"/>
      <c r="K51" s="1"/>
      <c r="L51" s="1"/>
      <c r="M51" s="1"/>
      <c r="N51" s="1"/>
      <c r="O51" s="1"/>
      <c r="P51" s="1"/>
      <c r="Q51" s="1"/>
      <c r="R51" s="1"/>
      <c r="S51" s="1"/>
      <c r="T51" s="1"/>
      <c r="U51" s="1"/>
      <c r="V51" s="1"/>
      <c r="W51" s="1"/>
      <c r="X51" s="1"/>
    </row>
    <row r="52" spans="1:24" ht="12.75" customHeight="1" x14ac:dyDescent="0.15">
      <c r="B52" s="174"/>
      <c r="C52" s="26" t="s">
        <v>384</v>
      </c>
      <c r="D52" s="23" t="s">
        <v>94</v>
      </c>
      <c r="E52" s="38"/>
      <c r="F52" s="33"/>
      <c r="G52" s="43"/>
      <c r="H52" s="156"/>
      <c r="I52" s="13"/>
      <c r="J52" s="1"/>
      <c r="K52" s="1"/>
      <c r="L52" s="1"/>
      <c r="M52" s="1"/>
      <c r="N52" s="1"/>
      <c r="O52" s="1"/>
      <c r="P52" s="1"/>
      <c r="Q52" s="1"/>
      <c r="R52" s="1"/>
      <c r="S52" s="1"/>
      <c r="T52" s="1"/>
      <c r="U52" s="1"/>
      <c r="V52" s="1"/>
      <c r="W52" s="1"/>
      <c r="X52" s="1"/>
    </row>
    <row r="53" spans="1:24" ht="12.75" customHeight="1" x14ac:dyDescent="0.15">
      <c r="B53" s="174"/>
      <c r="C53" s="26" t="s">
        <v>384</v>
      </c>
      <c r="D53" s="23" t="s">
        <v>95</v>
      </c>
      <c r="E53" s="38"/>
      <c r="F53" s="33"/>
      <c r="G53" s="43"/>
      <c r="H53" s="156"/>
      <c r="I53" s="13"/>
      <c r="J53" s="1"/>
      <c r="K53" s="1"/>
      <c r="L53" s="1"/>
      <c r="M53" s="1"/>
      <c r="N53" s="1"/>
      <c r="O53" s="1"/>
      <c r="P53" s="1"/>
      <c r="Q53" s="1"/>
      <c r="R53" s="1"/>
      <c r="S53" s="1"/>
      <c r="T53" s="1"/>
      <c r="U53" s="1"/>
      <c r="V53" s="1"/>
      <c r="W53" s="1"/>
      <c r="X53" s="1"/>
    </row>
    <row r="54" spans="1:24" ht="12.75" customHeight="1" x14ac:dyDescent="0.15">
      <c r="B54" s="174"/>
      <c r="C54" s="26" t="s">
        <v>384</v>
      </c>
      <c r="D54" s="23" t="s">
        <v>96</v>
      </c>
      <c r="E54" s="38"/>
      <c r="F54" s="33"/>
      <c r="G54" s="43"/>
      <c r="H54" s="156"/>
      <c r="I54" s="13"/>
      <c r="J54" s="1"/>
      <c r="K54" s="1"/>
      <c r="L54" s="1"/>
      <c r="M54" s="1"/>
      <c r="N54" s="1"/>
      <c r="O54" s="1"/>
      <c r="P54" s="1"/>
      <c r="Q54" s="1"/>
      <c r="R54" s="1"/>
      <c r="S54" s="1"/>
      <c r="T54" s="1"/>
      <c r="U54" s="1"/>
      <c r="V54" s="1"/>
      <c r="W54" s="1"/>
      <c r="X54" s="1"/>
    </row>
    <row r="55" spans="1:24" ht="12.75" customHeight="1" x14ac:dyDescent="0.15">
      <c r="B55" s="174"/>
      <c r="C55" s="27"/>
      <c r="D55" s="28"/>
      <c r="E55" s="39"/>
      <c r="F55" s="34"/>
      <c r="G55" s="44"/>
      <c r="H55" s="157"/>
      <c r="I55" s="13"/>
      <c r="J55" s="1"/>
      <c r="K55" s="1"/>
      <c r="L55" s="1"/>
      <c r="M55" s="1"/>
      <c r="N55" s="1"/>
      <c r="O55" s="1"/>
      <c r="P55" s="1"/>
      <c r="Q55" s="1"/>
      <c r="R55" s="1"/>
      <c r="S55" s="1"/>
      <c r="T55" s="1"/>
      <c r="U55" s="1"/>
      <c r="V55" s="1"/>
      <c r="W55" s="1"/>
      <c r="X55" s="1"/>
    </row>
    <row r="56" spans="1:24" ht="12.75" customHeight="1" x14ac:dyDescent="0.15">
      <c r="A56" s="35">
        <v>8</v>
      </c>
      <c r="B56" s="174"/>
      <c r="C56" s="149" t="s">
        <v>342</v>
      </c>
      <c r="D56" s="145"/>
      <c r="E56" s="29" t="s">
        <v>377</v>
      </c>
      <c r="F56" s="22">
        <f>VLOOKUP(E56,Lookups!$I$17:$J$20,2,FALSE)</f>
        <v>0</v>
      </c>
      <c r="G56" s="8"/>
      <c r="H56" s="155"/>
      <c r="I56" s="13"/>
      <c r="J56" s="1"/>
      <c r="K56" s="1"/>
      <c r="L56" s="1"/>
      <c r="M56" s="1"/>
      <c r="N56" s="1"/>
      <c r="O56" s="1"/>
      <c r="P56" s="1"/>
      <c r="Q56" s="1"/>
      <c r="R56" s="1"/>
      <c r="S56" s="1"/>
      <c r="T56" s="1"/>
      <c r="U56" s="1"/>
      <c r="V56" s="1"/>
      <c r="W56" s="1"/>
      <c r="X56" s="1"/>
    </row>
    <row r="57" spans="1:24" ht="12.75" customHeight="1" x14ac:dyDescent="0.15">
      <c r="B57" s="174"/>
      <c r="C57" s="24" t="s">
        <v>384</v>
      </c>
      <c r="D57" s="25" t="s">
        <v>97</v>
      </c>
      <c r="E57" s="37"/>
      <c r="F57" s="32"/>
      <c r="G57" s="45"/>
      <c r="H57" s="156"/>
      <c r="I57" s="13"/>
      <c r="J57" s="1"/>
      <c r="K57" s="1"/>
      <c r="L57" s="1"/>
      <c r="M57" s="1"/>
      <c r="N57" s="1"/>
      <c r="O57" s="1"/>
      <c r="P57" s="1"/>
      <c r="Q57" s="1"/>
      <c r="R57" s="1"/>
      <c r="S57" s="1"/>
      <c r="T57" s="1"/>
      <c r="U57" s="1"/>
      <c r="V57" s="1"/>
      <c r="W57" s="1"/>
      <c r="X57" s="1"/>
    </row>
    <row r="58" spans="1:24" ht="12.75" customHeight="1" x14ac:dyDescent="0.15">
      <c r="B58" s="174"/>
      <c r="C58" s="26" t="s">
        <v>384</v>
      </c>
      <c r="D58" s="23" t="s">
        <v>98</v>
      </c>
      <c r="E58" s="38"/>
      <c r="F58" s="33"/>
      <c r="G58" s="43"/>
      <c r="H58" s="156"/>
      <c r="I58" s="13"/>
      <c r="J58" s="1"/>
      <c r="K58" s="1"/>
      <c r="L58" s="1"/>
      <c r="M58" s="1"/>
      <c r="N58" s="1"/>
      <c r="O58" s="1"/>
      <c r="P58" s="1"/>
      <c r="Q58" s="1"/>
      <c r="R58" s="1"/>
      <c r="S58" s="1"/>
      <c r="T58" s="1"/>
      <c r="U58" s="1"/>
      <c r="V58" s="1"/>
      <c r="W58" s="1"/>
      <c r="X58" s="1"/>
    </row>
    <row r="59" spans="1:24" ht="12.75" customHeight="1" x14ac:dyDescent="0.15">
      <c r="B59" s="174"/>
      <c r="C59" s="26" t="s">
        <v>384</v>
      </c>
      <c r="D59" s="23" t="s">
        <v>99</v>
      </c>
      <c r="E59" s="38"/>
      <c r="F59" s="33"/>
      <c r="G59" s="43"/>
      <c r="H59" s="156"/>
      <c r="I59" s="13"/>
      <c r="J59" s="1"/>
      <c r="K59" s="1"/>
      <c r="L59" s="1"/>
      <c r="M59" s="1"/>
      <c r="N59" s="1"/>
      <c r="O59" s="1"/>
      <c r="P59" s="1"/>
      <c r="Q59" s="1"/>
      <c r="R59" s="1"/>
      <c r="S59" s="1"/>
      <c r="T59" s="1"/>
      <c r="U59" s="1"/>
      <c r="V59" s="1"/>
      <c r="W59" s="1"/>
      <c r="X59" s="1"/>
    </row>
    <row r="60" spans="1:24" ht="12.75" customHeight="1" x14ac:dyDescent="0.15">
      <c r="B60" s="175"/>
      <c r="C60" s="27"/>
      <c r="D60" s="28"/>
      <c r="E60" s="39"/>
      <c r="F60" s="34"/>
      <c r="G60" s="44"/>
      <c r="H60" s="157"/>
      <c r="I60" s="13"/>
      <c r="J60" s="1"/>
      <c r="K60" s="1"/>
      <c r="L60" s="1"/>
      <c r="M60" s="1"/>
      <c r="N60" s="1"/>
      <c r="O60" s="1"/>
      <c r="P60" s="1"/>
      <c r="Q60" s="1"/>
      <c r="R60" s="1"/>
      <c r="S60" s="1"/>
      <c r="T60" s="1"/>
      <c r="U60" s="1"/>
      <c r="V60" s="1"/>
      <c r="W60" s="1"/>
      <c r="X60" s="1"/>
    </row>
    <row r="61" spans="1:24" ht="12.75" customHeight="1" x14ac:dyDescent="0.15">
      <c r="B61" s="206" t="s">
        <v>100</v>
      </c>
      <c r="C61" s="207"/>
      <c r="D61" s="208"/>
      <c r="E61" s="107" t="s">
        <v>69</v>
      </c>
      <c r="F61" s="107"/>
      <c r="G61" s="107"/>
      <c r="H61" s="106" t="s">
        <v>70</v>
      </c>
      <c r="I61" s="106" t="s">
        <v>382</v>
      </c>
      <c r="J61" s="1"/>
      <c r="K61" s="1"/>
      <c r="L61" s="1"/>
      <c r="M61" s="1"/>
      <c r="N61" s="1"/>
      <c r="O61" s="1"/>
      <c r="P61" s="1"/>
      <c r="Q61" s="1"/>
      <c r="R61" s="1"/>
      <c r="S61" s="1"/>
      <c r="T61" s="1"/>
      <c r="U61" s="1"/>
      <c r="V61" s="1"/>
      <c r="W61" s="1"/>
      <c r="X61" s="1"/>
    </row>
    <row r="62" spans="1:24" ht="12.75" customHeight="1" x14ac:dyDescent="0.15">
      <c r="A62" s="35">
        <v>9</v>
      </c>
      <c r="B62" s="173" t="s">
        <v>101</v>
      </c>
      <c r="C62" s="152" t="s">
        <v>343</v>
      </c>
      <c r="D62" s="151"/>
      <c r="E62" s="7" t="s">
        <v>461</v>
      </c>
      <c r="F62" s="22">
        <f>VLOOKUP(E62,Lookups!$I$7:$J$10,2,FALSE)</f>
        <v>0.2</v>
      </c>
      <c r="G62" s="21">
        <f>IFERROR(AVERAGE(F62,F65),0)</f>
        <v>0.35</v>
      </c>
      <c r="H62" s="155"/>
      <c r="I62" s="146">
        <f>SUM(G62,G73,G89)</f>
        <v>0.6</v>
      </c>
      <c r="J62" s="1"/>
      <c r="K62" s="1"/>
      <c r="L62" s="1"/>
      <c r="M62" s="1"/>
      <c r="N62" s="1"/>
      <c r="O62" s="1"/>
      <c r="P62" s="1"/>
      <c r="Q62" s="1"/>
      <c r="R62" s="1"/>
      <c r="S62" s="1"/>
      <c r="T62" s="1"/>
      <c r="U62" s="1"/>
      <c r="V62" s="1"/>
      <c r="W62" s="1"/>
      <c r="X62" s="1"/>
    </row>
    <row r="63" spans="1:24" ht="12.75" customHeight="1" x14ac:dyDescent="0.15">
      <c r="B63" s="174"/>
      <c r="C63" s="24" t="s">
        <v>384</v>
      </c>
      <c r="D63" s="25" t="s">
        <v>102</v>
      </c>
      <c r="E63" s="37"/>
      <c r="F63" s="32"/>
      <c r="G63" s="41"/>
      <c r="H63" s="156"/>
      <c r="I63" s="147"/>
      <c r="J63" s="1"/>
      <c r="K63" s="1"/>
      <c r="L63" s="1"/>
      <c r="M63" s="1"/>
      <c r="N63" s="1"/>
      <c r="O63" s="1"/>
      <c r="P63" s="1"/>
      <c r="Q63" s="1"/>
      <c r="R63" s="1"/>
      <c r="S63" s="1"/>
      <c r="T63" s="1"/>
      <c r="U63" s="1"/>
      <c r="V63" s="1"/>
      <c r="W63" s="1"/>
      <c r="X63" s="1"/>
    </row>
    <row r="64" spans="1:24" ht="12.75" customHeight="1" x14ac:dyDescent="0.15">
      <c r="B64" s="174"/>
      <c r="C64" s="27"/>
      <c r="D64" s="28"/>
      <c r="E64" s="39"/>
      <c r="F64" s="34"/>
      <c r="G64" s="42"/>
      <c r="H64" s="157"/>
      <c r="I64" s="147"/>
      <c r="J64" s="1"/>
      <c r="K64" s="1"/>
      <c r="L64" s="1"/>
      <c r="M64" s="1"/>
      <c r="N64" s="1"/>
      <c r="O64" s="1"/>
      <c r="P64" s="1"/>
      <c r="Q64" s="1"/>
      <c r="R64" s="1"/>
      <c r="S64" s="1"/>
      <c r="T64" s="1"/>
      <c r="U64" s="1"/>
      <c r="V64" s="1"/>
      <c r="W64" s="1"/>
      <c r="X64" s="1"/>
    </row>
    <row r="65" spans="1:24" ht="12.75" customHeight="1" x14ac:dyDescent="0.15">
      <c r="A65" s="35">
        <v>10</v>
      </c>
      <c r="B65" s="174"/>
      <c r="C65" s="149" t="s">
        <v>103</v>
      </c>
      <c r="D65" s="145"/>
      <c r="E65" s="29" t="s">
        <v>470</v>
      </c>
      <c r="F65" s="22">
        <f>VLOOKUP(E65,Lookups!$I$22:$J$25,2,FALSE)</f>
        <v>0.5</v>
      </c>
      <c r="G65" s="52"/>
      <c r="H65" s="199"/>
      <c r="I65" s="147"/>
      <c r="J65" s="1"/>
      <c r="K65" s="1"/>
      <c r="L65" s="1"/>
      <c r="M65" s="1"/>
      <c r="N65" s="1"/>
      <c r="O65" s="1"/>
      <c r="P65" s="1"/>
      <c r="Q65" s="1"/>
      <c r="R65" s="1"/>
      <c r="S65" s="1"/>
      <c r="T65" s="1"/>
      <c r="U65" s="1"/>
      <c r="V65" s="1"/>
      <c r="W65" s="1"/>
      <c r="X65" s="1"/>
    </row>
    <row r="66" spans="1:24" ht="12.75" customHeight="1" x14ac:dyDescent="0.15">
      <c r="B66" s="174"/>
      <c r="C66" s="24" t="s">
        <v>384</v>
      </c>
      <c r="D66" s="25" t="s">
        <v>104</v>
      </c>
      <c r="E66" s="37"/>
      <c r="F66" s="32"/>
      <c r="G66" s="45"/>
      <c r="H66" s="156"/>
      <c r="I66" s="148"/>
      <c r="J66" s="1"/>
      <c r="K66" s="1"/>
      <c r="L66" s="1"/>
      <c r="M66" s="1"/>
      <c r="N66" s="1"/>
      <c r="O66" s="1"/>
      <c r="P66" s="1"/>
      <c r="Q66" s="1"/>
      <c r="R66" s="1"/>
      <c r="S66" s="1"/>
      <c r="T66" s="1"/>
      <c r="U66" s="1"/>
      <c r="V66" s="1"/>
      <c r="W66" s="1"/>
      <c r="X66" s="1"/>
    </row>
    <row r="67" spans="1:24" ht="12.75" customHeight="1" x14ac:dyDescent="0.15">
      <c r="B67" s="174"/>
      <c r="C67" s="26" t="s">
        <v>384</v>
      </c>
      <c r="D67" s="23" t="s">
        <v>105</v>
      </c>
      <c r="E67" s="38"/>
      <c r="F67" s="33"/>
      <c r="G67" s="43"/>
      <c r="H67" s="156"/>
      <c r="I67" s="13"/>
      <c r="J67" s="1"/>
      <c r="K67" s="1"/>
      <c r="L67" s="1"/>
      <c r="M67" s="1"/>
      <c r="N67" s="1"/>
      <c r="O67" s="1"/>
      <c r="P67" s="1"/>
      <c r="Q67" s="1"/>
      <c r="R67" s="1"/>
      <c r="S67" s="1"/>
      <c r="T67" s="1"/>
      <c r="U67" s="1"/>
      <c r="V67" s="1"/>
      <c r="W67" s="1"/>
      <c r="X67" s="1"/>
    </row>
    <row r="68" spans="1:24" ht="12.75" customHeight="1" x14ac:dyDescent="0.15">
      <c r="B68" s="174"/>
      <c r="C68" s="26" t="s">
        <v>384</v>
      </c>
      <c r="D68" s="23" t="s">
        <v>106</v>
      </c>
      <c r="E68" s="38"/>
      <c r="F68" s="33"/>
      <c r="G68" s="43"/>
      <c r="H68" s="156"/>
      <c r="I68" s="13"/>
      <c r="J68" s="1"/>
      <c r="K68" s="1"/>
      <c r="L68" s="1"/>
      <c r="M68" s="1"/>
      <c r="N68" s="1"/>
      <c r="O68" s="1"/>
      <c r="P68" s="1"/>
      <c r="Q68" s="1"/>
      <c r="R68" s="1"/>
      <c r="S68" s="1"/>
      <c r="T68" s="1"/>
      <c r="U68" s="1"/>
      <c r="V68" s="1"/>
      <c r="W68" s="1"/>
      <c r="X68" s="1"/>
    </row>
    <row r="69" spans="1:24" ht="12.75" customHeight="1" x14ac:dyDescent="0.15">
      <c r="B69" s="174"/>
      <c r="C69" s="26" t="s">
        <v>384</v>
      </c>
      <c r="D69" s="23" t="s">
        <v>107</v>
      </c>
      <c r="E69" s="38"/>
      <c r="F69" s="33"/>
      <c r="G69" s="43"/>
      <c r="H69" s="156"/>
      <c r="I69" s="13"/>
      <c r="J69" s="1"/>
      <c r="K69" s="1"/>
      <c r="L69" s="1"/>
      <c r="M69" s="1"/>
      <c r="N69" s="1"/>
      <c r="O69" s="1"/>
      <c r="P69" s="1"/>
      <c r="Q69" s="1"/>
      <c r="R69" s="1"/>
      <c r="S69" s="1"/>
      <c r="T69" s="1"/>
      <c r="U69" s="1"/>
      <c r="V69" s="1"/>
      <c r="W69" s="1"/>
      <c r="X69" s="1"/>
    </row>
    <row r="70" spans="1:24" ht="12.75" customHeight="1" x14ac:dyDescent="0.15">
      <c r="B70" s="174"/>
      <c r="C70" s="26" t="s">
        <v>384</v>
      </c>
      <c r="D70" s="23" t="s">
        <v>108</v>
      </c>
      <c r="E70" s="38"/>
      <c r="F70" s="33"/>
      <c r="G70" s="43"/>
      <c r="H70" s="156"/>
      <c r="I70" s="13"/>
      <c r="J70" s="1"/>
      <c r="K70" s="1"/>
      <c r="L70" s="1"/>
      <c r="M70" s="1"/>
      <c r="N70" s="1"/>
      <c r="O70" s="1"/>
      <c r="P70" s="1"/>
      <c r="Q70" s="1"/>
      <c r="R70" s="1"/>
      <c r="S70" s="1"/>
      <c r="T70" s="1"/>
      <c r="U70" s="1"/>
      <c r="V70" s="1"/>
      <c r="W70" s="1"/>
      <c r="X70" s="1"/>
    </row>
    <row r="71" spans="1:24" ht="12.75" customHeight="1" x14ac:dyDescent="0.15">
      <c r="B71" s="204"/>
      <c r="C71" s="27"/>
      <c r="D71" s="28"/>
      <c r="E71" s="39"/>
      <c r="F71" s="34"/>
      <c r="G71" s="44"/>
      <c r="H71" s="156"/>
      <c r="I71" s="13"/>
      <c r="J71" s="1"/>
      <c r="K71" s="1"/>
      <c r="L71" s="1"/>
      <c r="M71" s="1"/>
      <c r="N71" s="1"/>
      <c r="O71" s="1"/>
      <c r="P71" s="1"/>
      <c r="Q71" s="1"/>
      <c r="R71" s="1"/>
      <c r="S71" s="1"/>
      <c r="T71" s="1"/>
      <c r="U71" s="1"/>
      <c r="V71" s="1"/>
      <c r="W71" s="1"/>
      <c r="X71" s="1"/>
    </row>
    <row r="72" spans="1:24" ht="12.75" customHeight="1" x14ac:dyDescent="0.15">
      <c r="B72" s="201"/>
      <c r="C72" s="202"/>
      <c r="D72" s="202"/>
      <c r="E72" s="202"/>
      <c r="F72" s="202"/>
      <c r="G72" s="202"/>
      <c r="H72" s="203"/>
      <c r="I72" s="12"/>
      <c r="J72" s="1"/>
      <c r="K72" s="1"/>
      <c r="L72" s="1"/>
      <c r="M72" s="1"/>
      <c r="N72" s="1"/>
      <c r="O72" s="1"/>
      <c r="P72" s="1"/>
      <c r="Q72" s="1"/>
      <c r="R72" s="1"/>
      <c r="S72" s="1"/>
      <c r="T72" s="1"/>
      <c r="U72" s="1"/>
      <c r="V72" s="1"/>
      <c r="W72" s="1"/>
      <c r="X72" s="1"/>
    </row>
    <row r="73" spans="1:24" ht="12.75" customHeight="1" x14ac:dyDescent="0.15">
      <c r="A73" s="35">
        <v>11</v>
      </c>
      <c r="B73" s="205" t="s">
        <v>109</v>
      </c>
      <c r="C73" s="149" t="s">
        <v>110</v>
      </c>
      <c r="D73" s="145"/>
      <c r="E73" s="29" t="s">
        <v>472</v>
      </c>
      <c r="F73" s="22">
        <f>VLOOKUP(E73,Lookups!$I$27:$J$30,2,FALSE)</f>
        <v>0.5</v>
      </c>
      <c r="G73" s="8">
        <f>IFERROR(AVERAGE(F73,F81),0)</f>
        <v>0.25</v>
      </c>
      <c r="H73" s="200"/>
      <c r="I73" s="13"/>
      <c r="J73" s="1"/>
      <c r="K73" s="1"/>
      <c r="L73" s="1"/>
      <c r="M73" s="1"/>
      <c r="N73" s="1"/>
      <c r="O73" s="1"/>
      <c r="P73" s="1"/>
      <c r="Q73" s="1"/>
      <c r="R73" s="1"/>
      <c r="S73" s="1"/>
      <c r="T73" s="1"/>
      <c r="U73" s="1"/>
      <c r="V73" s="1"/>
      <c r="W73" s="1"/>
      <c r="X73" s="1"/>
    </row>
    <row r="74" spans="1:24" ht="12.75" customHeight="1" x14ac:dyDescent="0.15">
      <c r="B74" s="174"/>
      <c r="C74" s="24" t="s">
        <v>384</v>
      </c>
      <c r="D74" s="25" t="s">
        <v>111</v>
      </c>
      <c r="E74" s="37"/>
      <c r="F74" s="32"/>
      <c r="G74" s="45"/>
      <c r="H74" s="156"/>
      <c r="I74" s="13"/>
      <c r="J74" s="1"/>
      <c r="K74" s="1"/>
      <c r="L74" s="1"/>
      <c r="M74" s="1"/>
      <c r="N74" s="1"/>
      <c r="O74" s="1"/>
      <c r="P74" s="1"/>
      <c r="Q74" s="1"/>
      <c r="R74" s="1"/>
      <c r="S74" s="1"/>
      <c r="T74" s="1"/>
      <c r="U74" s="1"/>
      <c r="V74" s="1"/>
      <c r="W74" s="1"/>
      <c r="X74" s="1"/>
    </row>
    <row r="75" spans="1:24" ht="12.75" customHeight="1" x14ac:dyDescent="0.15">
      <c r="B75" s="174"/>
      <c r="C75" s="26" t="s">
        <v>384</v>
      </c>
      <c r="D75" s="23" t="s">
        <v>112</v>
      </c>
      <c r="E75" s="38"/>
      <c r="F75" s="33"/>
      <c r="G75" s="43"/>
      <c r="H75" s="156"/>
      <c r="I75" s="13"/>
      <c r="J75" s="1"/>
      <c r="K75" s="1"/>
      <c r="L75" s="1"/>
      <c r="M75" s="1"/>
      <c r="N75" s="1"/>
      <c r="O75" s="1"/>
      <c r="P75" s="1"/>
      <c r="Q75" s="1"/>
      <c r="R75" s="1"/>
      <c r="S75" s="1"/>
      <c r="T75" s="1"/>
      <c r="U75" s="1"/>
      <c r="V75" s="1"/>
      <c r="W75" s="1"/>
      <c r="X75" s="1"/>
    </row>
    <row r="76" spans="1:24" ht="12.75" customHeight="1" x14ac:dyDescent="0.15">
      <c r="B76" s="174"/>
      <c r="C76" s="26" t="s">
        <v>384</v>
      </c>
      <c r="D76" s="23" t="s">
        <v>113</v>
      </c>
      <c r="E76" s="38"/>
      <c r="F76" s="33"/>
      <c r="G76" s="43"/>
      <c r="H76" s="156"/>
      <c r="I76" s="13"/>
      <c r="J76" s="1"/>
      <c r="K76" s="1"/>
      <c r="L76" s="1"/>
      <c r="M76" s="1"/>
      <c r="N76" s="1"/>
      <c r="O76" s="1"/>
      <c r="P76" s="1"/>
      <c r="Q76" s="1"/>
      <c r="R76" s="1"/>
      <c r="S76" s="1"/>
      <c r="T76" s="1"/>
      <c r="U76" s="1"/>
      <c r="V76" s="1"/>
      <c r="W76" s="1"/>
      <c r="X76" s="1"/>
    </row>
    <row r="77" spans="1:24" ht="12.75" customHeight="1" x14ac:dyDescent="0.15">
      <c r="B77" s="174"/>
      <c r="C77" s="26" t="s">
        <v>384</v>
      </c>
      <c r="D77" s="23" t="s">
        <v>114</v>
      </c>
      <c r="E77" s="38"/>
      <c r="F77" s="33"/>
      <c r="G77" s="43"/>
      <c r="H77" s="156"/>
      <c r="I77" s="13"/>
      <c r="J77" s="1"/>
      <c r="K77" s="1"/>
      <c r="L77" s="1"/>
      <c r="M77" s="1"/>
      <c r="N77" s="1"/>
      <c r="O77" s="1"/>
      <c r="P77" s="1"/>
      <c r="Q77" s="1"/>
      <c r="R77" s="1"/>
      <c r="S77" s="1"/>
      <c r="T77" s="1"/>
      <c r="U77" s="1"/>
      <c r="V77" s="1"/>
      <c r="W77" s="1"/>
      <c r="X77" s="1"/>
    </row>
    <row r="78" spans="1:24" ht="12.75" customHeight="1" x14ac:dyDescent="0.15">
      <c r="B78" s="174"/>
      <c r="C78" s="26" t="s">
        <v>384</v>
      </c>
      <c r="D78" s="23" t="s">
        <v>115</v>
      </c>
      <c r="E78" s="38"/>
      <c r="F78" s="33"/>
      <c r="G78" s="43"/>
      <c r="H78" s="156"/>
      <c r="I78" s="13"/>
      <c r="J78" s="1"/>
      <c r="K78" s="1"/>
      <c r="L78" s="1"/>
      <c r="M78" s="1"/>
      <c r="N78" s="1"/>
      <c r="O78" s="1"/>
      <c r="P78" s="1"/>
      <c r="Q78" s="1"/>
      <c r="R78" s="1"/>
      <c r="S78" s="1"/>
      <c r="T78" s="1"/>
      <c r="U78" s="1"/>
      <c r="V78" s="1"/>
      <c r="W78" s="1"/>
      <c r="X78" s="1"/>
    </row>
    <row r="79" spans="1:24" ht="12.75" customHeight="1" x14ac:dyDescent="0.15">
      <c r="B79" s="174"/>
      <c r="C79" s="26" t="s">
        <v>384</v>
      </c>
      <c r="D79" s="23" t="s">
        <v>116</v>
      </c>
      <c r="E79" s="38"/>
      <c r="F79" s="33"/>
      <c r="G79" s="43"/>
      <c r="H79" s="156"/>
      <c r="I79" s="13"/>
      <c r="J79" s="1"/>
      <c r="K79" s="1"/>
      <c r="L79" s="1"/>
      <c r="M79" s="1"/>
      <c r="N79" s="1"/>
      <c r="O79" s="1"/>
      <c r="P79" s="1"/>
      <c r="Q79" s="1"/>
      <c r="R79" s="1"/>
      <c r="S79" s="1"/>
      <c r="T79" s="1"/>
      <c r="U79" s="1"/>
      <c r="V79" s="1"/>
      <c r="W79" s="1"/>
      <c r="X79" s="1"/>
    </row>
    <row r="80" spans="1:24" ht="12.75" customHeight="1" x14ac:dyDescent="0.15">
      <c r="B80" s="174"/>
      <c r="C80" s="27"/>
      <c r="D80" s="28"/>
      <c r="E80" s="39"/>
      <c r="F80" s="34"/>
      <c r="G80" s="44"/>
      <c r="H80" s="157"/>
      <c r="I80" s="13"/>
      <c r="J80" s="1"/>
      <c r="K80" s="1"/>
      <c r="L80" s="1"/>
      <c r="M80" s="1"/>
      <c r="N80" s="1"/>
      <c r="O80" s="1"/>
      <c r="P80" s="1"/>
      <c r="Q80" s="1"/>
      <c r="R80" s="1"/>
      <c r="S80" s="1"/>
      <c r="T80" s="1"/>
      <c r="U80" s="1"/>
      <c r="V80" s="1"/>
      <c r="W80" s="1"/>
      <c r="X80" s="1"/>
    </row>
    <row r="81" spans="1:24" ht="12.75" customHeight="1" x14ac:dyDescent="0.15">
      <c r="A81" s="35">
        <v>12</v>
      </c>
      <c r="B81" s="174"/>
      <c r="C81" s="149" t="s">
        <v>117</v>
      </c>
      <c r="D81" s="145"/>
      <c r="E81" s="29" t="s">
        <v>377</v>
      </c>
      <c r="F81" s="22">
        <f>VLOOKUP(E81,Lookups!$I$12:$J$15,2,FALSE)</f>
        <v>0</v>
      </c>
      <c r="G81" s="8"/>
      <c r="H81" s="155"/>
      <c r="I81" s="13"/>
      <c r="J81" s="1"/>
      <c r="K81" s="1"/>
      <c r="L81" s="1"/>
      <c r="M81" s="1"/>
      <c r="N81" s="1"/>
      <c r="O81" s="1"/>
      <c r="P81" s="1"/>
      <c r="Q81" s="1"/>
      <c r="R81" s="1"/>
      <c r="S81" s="1"/>
      <c r="T81" s="1"/>
      <c r="U81" s="1"/>
      <c r="V81" s="1"/>
      <c r="W81" s="1"/>
      <c r="X81" s="1"/>
    </row>
    <row r="82" spans="1:24" ht="12.75" customHeight="1" x14ac:dyDescent="0.15">
      <c r="B82" s="174"/>
      <c r="C82" s="24" t="s">
        <v>384</v>
      </c>
      <c r="D82" s="25" t="s">
        <v>118</v>
      </c>
      <c r="E82" s="37"/>
      <c r="F82" s="32"/>
      <c r="G82" s="45"/>
      <c r="H82" s="156"/>
      <c r="I82" s="13"/>
      <c r="J82" s="1"/>
      <c r="K82" s="1"/>
      <c r="L82" s="1"/>
      <c r="M82" s="1"/>
      <c r="N82" s="1"/>
      <c r="O82" s="1"/>
      <c r="P82" s="1"/>
      <c r="Q82" s="1"/>
      <c r="R82" s="1"/>
      <c r="S82" s="1"/>
      <c r="T82" s="1"/>
      <c r="U82" s="1"/>
      <c r="V82" s="1"/>
      <c r="W82" s="1"/>
      <c r="X82" s="1"/>
    </row>
    <row r="83" spans="1:24" ht="12.75" customHeight="1" x14ac:dyDescent="0.15">
      <c r="B83" s="174"/>
      <c r="C83" s="26" t="s">
        <v>384</v>
      </c>
      <c r="D83" s="23" t="s">
        <v>119</v>
      </c>
      <c r="E83" s="38"/>
      <c r="F83" s="33"/>
      <c r="G83" s="43"/>
      <c r="H83" s="156"/>
      <c r="I83" s="13"/>
      <c r="J83" s="1"/>
      <c r="K83" s="1"/>
      <c r="L83" s="1"/>
      <c r="M83" s="1"/>
      <c r="N83" s="1"/>
      <c r="O83" s="1"/>
      <c r="P83" s="1"/>
      <c r="Q83" s="1"/>
      <c r="R83" s="1"/>
      <c r="S83" s="1"/>
      <c r="T83" s="1"/>
      <c r="U83" s="1"/>
      <c r="V83" s="1"/>
      <c r="W83" s="1"/>
      <c r="X83" s="1"/>
    </row>
    <row r="84" spans="1:24" ht="12.75" customHeight="1" x14ac:dyDescent="0.15">
      <c r="B84" s="174"/>
      <c r="C84" s="26" t="s">
        <v>384</v>
      </c>
      <c r="D84" s="23" t="s">
        <v>120</v>
      </c>
      <c r="E84" s="38"/>
      <c r="F84" s="33"/>
      <c r="G84" s="43"/>
      <c r="H84" s="156"/>
      <c r="I84" s="13"/>
      <c r="J84" s="1"/>
      <c r="K84" s="1"/>
      <c r="L84" s="1"/>
      <c r="M84" s="1"/>
      <c r="N84" s="1"/>
      <c r="O84" s="1"/>
      <c r="P84" s="1"/>
      <c r="Q84" s="1"/>
      <c r="R84" s="1"/>
      <c r="S84" s="1"/>
      <c r="T84" s="1"/>
      <c r="U84" s="1"/>
      <c r="V84" s="1"/>
      <c r="W84" s="1"/>
      <c r="X84" s="1"/>
    </row>
    <row r="85" spans="1:24" ht="12.75" customHeight="1" x14ac:dyDescent="0.15">
      <c r="B85" s="174"/>
      <c r="C85" s="26" t="s">
        <v>384</v>
      </c>
      <c r="D85" s="23" t="s">
        <v>121</v>
      </c>
      <c r="E85" s="38"/>
      <c r="F85" s="33"/>
      <c r="G85" s="43"/>
      <c r="H85" s="156"/>
      <c r="I85" s="13"/>
      <c r="J85" s="1"/>
      <c r="K85" s="1"/>
      <c r="L85" s="1"/>
      <c r="M85" s="1"/>
      <c r="N85" s="1"/>
      <c r="O85" s="1"/>
      <c r="P85" s="1"/>
      <c r="Q85" s="1"/>
      <c r="R85" s="1"/>
      <c r="S85" s="1"/>
      <c r="T85" s="1"/>
      <c r="U85" s="1"/>
      <c r="V85" s="1"/>
      <c r="W85" s="1"/>
      <c r="X85" s="1"/>
    </row>
    <row r="86" spans="1:24" ht="12.75" customHeight="1" x14ac:dyDescent="0.15">
      <c r="B86" s="174"/>
      <c r="C86" s="26" t="s">
        <v>384</v>
      </c>
      <c r="D86" s="23" t="s">
        <v>122</v>
      </c>
      <c r="E86" s="38"/>
      <c r="F86" s="33"/>
      <c r="G86" s="43"/>
      <c r="H86" s="156"/>
      <c r="I86" s="13"/>
      <c r="J86" s="1"/>
      <c r="K86" s="1"/>
      <c r="L86" s="1"/>
      <c r="M86" s="1"/>
      <c r="N86" s="1"/>
      <c r="O86" s="1"/>
      <c r="P86" s="1"/>
      <c r="Q86" s="1"/>
      <c r="R86" s="1"/>
      <c r="S86" s="1"/>
      <c r="T86" s="1"/>
      <c r="U86" s="1"/>
      <c r="V86" s="1"/>
      <c r="W86" s="1"/>
      <c r="X86" s="1"/>
    </row>
    <row r="87" spans="1:24" ht="12.75" customHeight="1" x14ac:dyDescent="0.15">
      <c r="B87" s="175"/>
      <c r="C87" s="27"/>
      <c r="D87" s="28"/>
      <c r="E87" s="39"/>
      <c r="F87" s="34"/>
      <c r="G87" s="44"/>
      <c r="H87" s="157"/>
      <c r="I87" s="13"/>
      <c r="J87" s="1"/>
      <c r="K87" s="1"/>
      <c r="L87" s="1"/>
      <c r="M87" s="1"/>
      <c r="N87" s="1"/>
      <c r="O87" s="1"/>
      <c r="P87" s="1"/>
      <c r="Q87" s="1"/>
      <c r="R87" s="1"/>
      <c r="S87" s="1"/>
      <c r="T87" s="1"/>
      <c r="U87" s="1"/>
      <c r="V87" s="1"/>
      <c r="W87" s="1"/>
      <c r="X87" s="1"/>
    </row>
    <row r="88" spans="1:24" ht="12.75" customHeight="1" x14ac:dyDescent="0.15">
      <c r="B88" s="171"/>
      <c r="C88" s="162"/>
      <c r="D88" s="162"/>
      <c r="E88" s="162"/>
      <c r="F88" s="162"/>
      <c r="G88" s="162"/>
      <c r="H88" s="172"/>
      <c r="I88" s="13"/>
      <c r="J88" s="1"/>
      <c r="K88" s="1"/>
      <c r="L88" s="1"/>
      <c r="M88" s="1"/>
      <c r="N88" s="1"/>
      <c r="O88" s="1"/>
      <c r="P88" s="1"/>
      <c r="Q88" s="1"/>
      <c r="R88" s="1"/>
      <c r="S88" s="1"/>
      <c r="T88" s="1"/>
      <c r="U88" s="1"/>
      <c r="V88" s="1"/>
      <c r="W88" s="1"/>
      <c r="X88" s="1"/>
    </row>
    <row r="89" spans="1:24" ht="12.75" customHeight="1" x14ac:dyDescent="0.15">
      <c r="A89" s="35">
        <v>13</v>
      </c>
      <c r="B89" s="173" t="s">
        <v>123</v>
      </c>
      <c r="C89" s="152" t="s">
        <v>124</v>
      </c>
      <c r="D89" s="151"/>
      <c r="E89" s="7" t="s">
        <v>377</v>
      </c>
      <c r="F89" s="22">
        <f>VLOOKUP(E89,Lookups!$I$12:$J$15,2,FALSE)</f>
        <v>0</v>
      </c>
      <c r="G89" s="8">
        <f>IFERROR(AVERAGE(F89,F94),0)</f>
        <v>0</v>
      </c>
      <c r="H89" s="155"/>
      <c r="I89" s="13"/>
      <c r="J89" s="1"/>
      <c r="K89" s="1"/>
      <c r="L89" s="1"/>
      <c r="M89" s="1"/>
      <c r="N89" s="1"/>
      <c r="O89" s="1"/>
      <c r="P89" s="1"/>
      <c r="Q89" s="1"/>
      <c r="R89" s="1"/>
      <c r="S89" s="1"/>
      <c r="T89" s="1"/>
      <c r="U89" s="1"/>
      <c r="V89" s="1"/>
      <c r="W89" s="1"/>
      <c r="X89" s="1"/>
    </row>
    <row r="90" spans="1:24" ht="12.75" customHeight="1" x14ac:dyDescent="0.15">
      <c r="B90" s="174"/>
      <c r="C90" s="24" t="s">
        <v>384</v>
      </c>
      <c r="D90" s="25" t="s">
        <v>125</v>
      </c>
      <c r="E90" s="37"/>
      <c r="F90" s="32"/>
      <c r="G90" s="45"/>
      <c r="H90" s="156"/>
      <c r="I90" s="13"/>
      <c r="J90" s="1"/>
      <c r="K90" s="1"/>
      <c r="L90" s="1"/>
      <c r="M90" s="1"/>
      <c r="N90" s="1"/>
      <c r="O90" s="1"/>
      <c r="P90" s="1"/>
      <c r="Q90" s="1"/>
      <c r="R90" s="1"/>
      <c r="S90" s="1"/>
      <c r="T90" s="1"/>
      <c r="U90" s="1"/>
      <c r="V90" s="1"/>
      <c r="W90" s="1"/>
      <c r="X90" s="1"/>
    </row>
    <row r="91" spans="1:24" ht="12.75" customHeight="1" x14ac:dyDescent="0.15">
      <c r="B91" s="174"/>
      <c r="C91" s="26" t="s">
        <v>384</v>
      </c>
      <c r="D91" s="23" t="s">
        <v>126</v>
      </c>
      <c r="E91" s="38"/>
      <c r="F91" s="33"/>
      <c r="G91" s="43"/>
      <c r="H91" s="156"/>
      <c r="I91" s="13"/>
      <c r="J91" s="1"/>
      <c r="K91" s="1"/>
      <c r="L91" s="1"/>
      <c r="M91" s="1"/>
      <c r="N91" s="1"/>
      <c r="O91" s="1"/>
      <c r="P91" s="1"/>
      <c r="Q91" s="1"/>
      <c r="R91" s="1"/>
      <c r="S91" s="1"/>
      <c r="T91" s="1"/>
      <c r="U91" s="1"/>
      <c r="V91" s="1"/>
      <c r="W91" s="1"/>
      <c r="X91" s="1"/>
    </row>
    <row r="92" spans="1:24" ht="12.75" customHeight="1" x14ac:dyDescent="0.15">
      <c r="B92" s="174"/>
      <c r="C92" s="26" t="s">
        <v>384</v>
      </c>
      <c r="D92" s="23" t="s">
        <v>127</v>
      </c>
      <c r="E92" s="38"/>
      <c r="F92" s="33"/>
      <c r="G92" s="43"/>
      <c r="H92" s="156"/>
      <c r="I92" s="13"/>
      <c r="J92" s="1"/>
      <c r="K92" s="1"/>
      <c r="L92" s="1"/>
      <c r="M92" s="1"/>
      <c r="N92" s="1"/>
      <c r="O92" s="1"/>
      <c r="P92" s="1"/>
      <c r="Q92" s="1"/>
      <c r="R92" s="1"/>
      <c r="S92" s="1"/>
      <c r="T92" s="1"/>
      <c r="U92" s="1"/>
      <c r="V92" s="1"/>
      <c r="W92" s="1"/>
      <c r="X92" s="1"/>
    </row>
    <row r="93" spans="1:24" ht="12.75" customHeight="1" x14ac:dyDescent="0.15">
      <c r="B93" s="174"/>
      <c r="C93" s="27"/>
      <c r="D93" s="28"/>
      <c r="E93" s="39"/>
      <c r="F93" s="34"/>
      <c r="G93" s="44"/>
      <c r="H93" s="157"/>
      <c r="I93" s="13"/>
      <c r="J93" s="1"/>
      <c r="K93" s="1"/>
      <c r="L93" s="1"/>
      <c r="M93" s="1"/>
      <c r="N93" s="1"/>
      <c r="O93" s="1"/>
      <c r="P93" s="1"/>
      <c r="Q93" s="1"/>
      <c r="R93" s="1"/>
      <c r="S93" s="1"/>
      <c r="T93" s="1"/>
      <c r="U93" s="1"/>
      <c r="V93" s="1"/>
      <c r="W93" s="1"/>
      <c r="X93" s="1"/>
    </row>
    <row r="94" spans="1:24" ht="12.75" customHeight="1" x14ac:dyDescent="0.15">
      <c r="A94" s="35">
        <v>14</v>
      </c>
      <c r="B94" s="174"/>
      <c r="C94" s="149" t="s">
        <v>128</v>
      </c>
      <c r="D94" s="145"/>
      <c r="E94" s="29" t="s">
        <v>377</v>
      </c>
      <c r="F94" s="22">
        <f>VLOOKUP(E94,Lookups!$I$12:$J$15,2,FALSE)</f>
        <v>0</v>
      </c>
      <c r="G94" s="8"/>
      <c r="H94" s="155"/>
      <c r="I94" s="13"/>
      <c r="J94" s="1"/>
      <c r="K94" s="1"/>
      <c r="L94" s="1"/>
      <c r="M94" s="1"/>
      <c r="N94" s="1"/>
      <c r="O94" s="1"/>
      <c r="P94" s="1"/>
      <c r="Q94" s="1"/>
      <c r="R94" s="1"/>
      <c r="S94" s="1"/>
      <c r="T94" s="1"/>
      <c r="U94" s="1"/>
      <c r="V94" s="1"/>
      <c r="W94" s="1"/>
      <c r="X94" s="1"/>
    </row>
    <row r="95" spans="1:24" ht="12.75" customHeight="1" x14ac:dyDescent="0.15">
      <c r="B95" s="174"/>
      <c r="C95" s="24" t="s">
        <v>384</v>
      </c>
      <c r="D95" s="25" t="s">
        <v>129</v>
      </c>
      <c r="E95" s="37"/>
      <c r="F95" s="32"/>
      <c r="G95" s="45"/>
      <c r="H95" s="156"/>
      <c r="I95" s="13"/>
      <c r="J95" s="1"/>
      <c r="K95" s="1"/>
      <c r="L95" s="1"/>
      <c r="M95" s="1"/>
      <c r="N95" s="1"/>
      <c r="O95" s="1"/>
      <c r="P95" s="1"/>
      <c r="Q95" s="1"/>
      <c r="R95" s="1"/>
      <c r="S95" s="1"/>
      <c r="T95" s="1"/>
      <c r="U95" s="1"/>
      <c r="V95" s="1"/>
      <c r="W95" s="1"/>
      <c r="X95" s="1"/>
    </row>
    <row r="96" spans="1:24" ht="12.75" customHeight="1" x14ac:dyDescent="0.15">
      <c r="B96" s="174"/>
      <c r="C96" s="26" t="s">
        <v>384</v>
      </c>
      <c r="D96" s="23" t="s">
        <v>130</v>
      </c>
      <c r="E96" s="38"/>
      <c r="F96" s="33"/>
      <c r="G96" s="43"/>
      <c r="H96" s="156"/>
      <c r="I96" s="13"/>
      <c r="J96" s="1"/>
      <c r="K96" s="1"/>
      <c r="L96" s="1"/>
      <c r="M96" s="1"/>
      <c r="N96" s="1"/>
      <c r="O96" s="1"/>
      <c r="P96" s="1"/>
      <c r="Q96" s="1"/>
      <c r="R96" s="1"/>
      <c r="S96" s="1"/>
      <c r="T96" s="1"/>
      <c r="U96" s="1"/>
      <c r="V96" s="1"/>
      <c r="W96" s="1"/>
      <c r="X96" s="1"/>
    </row>
    <row r="97" spans="1:24" ht="12.75" customHeight="1" x14ac:dyDescent="0.15">
      <c r="B97" s="174"/>
      <c r="C97" s="26" t="s">
        <v>384</v>
      </c>
      <c r="D97" s="23" t="s">
        <v>131</v>
      </c>
      <c r="E97" s="38"/>
      <c r="F97" s="33"/>
      <c r="G97" s="43"/>
      <c r="H97" s="156"/>
      <c r="I97" s="13"/>
      <c r="J97" s="1"/>
      <c r="K97" s="1"/>
      <c r="L97" s="1"/>
      <c r="M97" s="1"/>
      <c r="N97" s="1"/>
      <c r="O97" s="1"/>
      <c r="P97" s="1"/>
      <c r="Q97" s="1"/>
      <c r="R97" s="1"/>
      <c r="S97" s="1"/>
      <c r="T97" s="1"/>
      <c r="U97" s="1"/>
      <c r="V97" s="1"/>
      <c r="W97" s="1"/>
      <c r="X97" s="1"/>
    </row>
    <row r="98" spans="1:24" ht="12.75" customHeight="1" x14ac:dyDescent="0.15">
      <c r="B98" s="175"/>
      <c r="C98" s="27"/>
      <c r="D98" s="28"/>
      <c r="E98" s="39"/>
      <c r="F98" s="34"/>
      <c r="G98" s="44"/>
      <c r="H98" s="157"/>
      <c r="I98" s="13"/>
      <c r="J98" s="1"/>
      <c r="K98" s="1"/>
      <c r="L98" s="1"/>
      <c r="M98" s="1"/>
      <c r="N98" s="1"/>
      <c r="O98" s="1"/>
      <c r="P98" s="1"/>
      <c r="Q98" s="1"/>
      <c r="R98" s="1"/>
      <c r="S98" s="1"/>
      <c r="T98" s="1"/>
      <c r="U98" s="1"/>
      <c r="V98" s="1"/>
      <c r="W98" s="1"/>
      <c r="X98" s="1"/>
    </row>
    <row r="99" spans="1:24" ht="12.75" customHeight="1" x14ac:dyDescent="0.15">
      <c r="B99" s="206" t="s">
        <v>132</v>
      </c>
      <c r="C99" s="207"/>
      <c r="D99" s="208"/>
      <c r="E99" s="107" t="s">
        <v>69</v>
      </c>
      <c r="F99" s="107"/>
      <c r="G99" s="107"/>
      <c r="H99" s="106" t="s">
        <v>70</v>
      </c>
      <c r="I99" s="106" t="s">
        <v>382</v>
      </c>
      <c r="J99" s="1"/>
      <c r="K99" s="1"/>
      <c r="L99" s="1"/>
      <c r="M99" s="1"/>
      <c r="N99" s="1"/>
      <c r="O99" s="1"/>
      <c r="P99" s="1"/>
      <c r="Q99" s="1"/>
      <c r="R99" s="1"/>
      <c r="S99" s="1"/>
      <c r="T99" s="1"/>
      <c r="U99" s="1"/>
      <c r="V99" s="1"/>
      <c r="W99" s="1"/>
      <c r="X99" s="1"/>
    </row>
    <row r="100" spans="1:24" ht="12.75" customHeight="1" x14ac:dyDescent="0.15">
      <c r="A100" s="35">
        <v>15</v>
      </c>
      <c r="B100" s="173" t="s">
        <v>133</v>
      </c>
      <c r="C100" s="152" t="s">
        <v>344</v>
      </c>
      <c r="D100" s="151"/>
      <c r="E100" s="7" t="s">
        <v>466</v>
      </c>
      <c r="F100" s="22">
        <f>VLOOKUP(E100,Lookups!$I$17:$J$20,2,FALSE)</f>
        <v>0.5</v>
      </c>
      <c r="G100" s="8">
        <f>IFERROR(AVERAGE(F100,F105),0)</f>
        <v>0.5</v>
      </c>
      <c r="H100" s="155"/>
      <c r="I100" s="146">
        <f>SUM(G100,G111,G124)</f>
        <v>1.05</v>
      </c>
      <c r="J100" s="1"/>
      <c r="K100" s="1"/>
      <c r="L100" s="1"/>
      <c r="M100" s="1"/>
      <c r="N100" s="1"/>
      <c r="O100" s="1"/>
      <c r="P100" s="1"/>
      <c r="Q100" s="1"/>
      <c r="R100" s="1"/>
      <c r="S100" s="1"/>
      <c r="T100" s="1"/>
      <c r="U100" s="1"/>
      <c r="V100" s="1"/>
      <c r="W100" s="1"/>
      <c r="X100" s="1"/>
    </row>
    <row r="101" spans="1:24" ht="12.75" customHeight="1" x14ac:dyDescent="0.15">
      <c r="B101" s="174"/>
      <c r="C101" s="24" t="s">
        <v>384</v>
      </c>
      <c r="D101" s="25" t="s">
        <v>134</v>
      </c>
      <c r="E101" s="37"/>
      <c r="F101" s="32"/>
      <c r="G101" s="45"/>
      <c r="H101" s="156"/>
      <c r="I101" s="147"/>
      <c r="J101" s="1"/>
      <c r="K101" s="1"/>
      <c r="L101" s="1"/>
      <c r="M101" s="1"/>
      <c r="N101" s="1"/>
      <c r="O101" s="1"/>
      <c r="P101" s="1"/>
      <c r="Q101" s="1"/>
      <c r="R101" s="1"/>
      <c r="S101" s="1"/>
      <c r="T101" s="1"/>
      <c r="U101" s="1"/>
      <c r="V101" s="1"/>
      <c r="W101" s="1"/>
      <c r="X101" s="1"/>
    </row>
    <row r="102" spans="1:24" ht="12.75" customHeight="1" x14ac:dyDescent="0.15">
      <c r="B102" s="174"/>
      <c r="C102" s="26" t="s">
        <v>384</v>
      </c>
      <c r="D102" s="23" t="s">
        <v>135</v>
      </c>
      <c r="E102" s="38"/>
      <c r="F102" s="33"/>
      <c r="G102" s="43"/>
      <c r="H102" s="156"/>
      <c r="I102" s="147"/>
      <c r="J102" s="1"/>
      <c r="K102" s="1"/>
      <c r="L102" s="1"/>
      <c r="M102" s="1"/>
      <c r="N102" s="1"/>
      <c r="O102" s="1"/>
      <c r="P102" s="1"/>
      <c r="Q102" s="1"/>
      <c r="R102" s="1"/>
      <c r="S102" s="1"/>
      <c r="T102" s="1"/>
      <c r="U102" s="1"/>
      <c r="V102" s="1"/>
      <c r="W102" s="1"/>
      <c r="X102" s="1"/>
    </row>
    <row r="103" spans="1:24" ht="12.75" customHeight="1" x14ac:dyDescent="0.15">
      <c r="B103" s="174"/>
      <c r="C103" s="26" t="s">
        <v>384</v>
      </c>
      <c r="D103" s="23" t="s">
        <v>136</v>
      </c>
      <c r="E103" s="38"/>
      <c r="F103" s="33"/>
      <c r="G103" s="43"/>
      <c r="H103" s="156"/>
      <c r="I103" s="147"/>
      <c r="J103" s="1"/>
      <c r="K103" s="1"/>
      <c r="L103" s="1"/>
      <c r="M103" s="1"/>
      <c r="N103" s="1"/>
      <c r="O103" s="1"/>
      <c r="P103" s="1"/>
      <c r="Q103" s="1"/>
      <c r="R103" s="1"/>
      <c r="S103" s="1"/>
      <c r="T103" s="1"/>
      <c r="U103" s="1"/>
      <c r="V103" s="1"/>
      <c r="W103" s="1"/>
      <c r="X103" s="1"/>
    </row>
    <row r="104" spans="1:24" ht="12.75" customHeight="1" x14ac:dyDescent="0.15">
      <c r="B104" s="174"/>
      <c r="C104" s="27"/>
      <c r="D104" s="28"/>
      <c r="E104" s="39"/>
      <c r="F104" s="34"/>
      <c r="G104" s="44"/>
      <c r="H104" s="157"/>
      <c r="I104" s="148"/>
      <c r="J104" s="1"/>
      <c r="K104" s="1"/>
      <c r="L104" s="1"/>
      <c r="M104" s="1"/>
      <c r="N104" s="1"/>
      <c r="O104" s="1"/>
      <c r="P104" s="1"/>
      <c r="Q104" s="1"/>
      <c r="R104" s="1"/>
      <c r="S104" s="1"/>
      <c r="T104" s="1"/>
      <c r="U104" s="1"/>
      <c r="V104" s="1"/>
      <c r="W104" s="1"/>
      <c r="X104" s="1"/>
    </row>
    <row r="105" spans="1:24" ht="12.75" customHeight="1" x14ac:dyDescent="0.15">
      <c r="A105" s="35">
        <v>16</v>
      </c>
      <c r="B105" s="174"/>
      <c r="C105" s="149" t="s">
        <v>445</v>
      </c>
      <c r="D105" s="145"/>
      <c r="E105" s="29" t="s">
        <v>472</v>
      </c>
      <c r="F105" s="22">
        <f>VLOOKUP(E105,Lookups!$I$27:$J$30,2,FALSE)</f>
        <v>0.5</v>
      </c>
      <c r="G105" s="8"/>
      <c r="H105" s="155"/>
      <c r="I105" s="13"/>
      <c r="J105" s="1"/>
      <c r="K105" s="1"/>
      <c r="L105" s="1"/>
      <c r="M105" s="1"/>
      <c r="N105" s="1"/>
      <c r="O105" s="1"/>
      <c r="P105" s="1"/>
      <c r="Q105" s="1"/>
      <c r="R105" s="1"/>
      <c r="S105" s="1"/>
      <c r="T105" s="1"/>
      <c r="U105" s="1"/>
      <c r="V105" s="1"/>
      <c r="W105" s="1"/>
      <c r="X105" s="1"/>
    </row>
    <row r="106" spans="1:24" ht="12.75" customHeight="1" x14ac:dyDescent="0.15">
      <c r="B106" s="174"/>
      <c r="C106" s="24" t="s">
        <v>384</v>
      </c>
      <c r="D106" s="25" t="s">
        <v>137</v>
      </c>
      <c r="E106" s="37"/>
      <c r="F106" s="32"/>
      <c r="G106" s="45"/>
      <c r="H106" s="156"/>
      <c r="I106" s="13"/>
      <c r="J106" s="1"/>
      <c r="K106" s="1"/>
      <c r="L106" s="1"/>
      <c r="M106" s="1"/>
      <c r="N106" s="1"/>
      <c r="O106" s="1"/>
      <c r="P106" s="1"/>
      <c r="Q106" s="1"/>
      <c r="R106" s="1"/>
      <c r="S106" s="1"/>
      <c r="T106" s="1"/>
      <c r="U106" s="1"/>
      <c r="V106" s="1"/>
      <c r="W106" s="1"/>
      <c r="X106" s="1"/>
    </row>
    <row r="107" spans="1:24" ht="12.75" customHeight="1" x14ac:dyDescent="0.15">
      <c r="B107" s="174"/>
      <c r="C107" s="26" t="s">
        <v>384</v>
      </c>
      <c r="D107" s="23" t="s">
        <v>138</v>
      </c>
      <c r="E107" s="38"/>
      <c r="F107" s="33"/>
      <c r="G107" s="43"/>
      <c r="H107" s="156"/>
      <c r="I107" s="13"/>
      <c r="J107" s="1"/>
      <c r="K107" s="1"/>
      <c r="L107" s="1"/>
      <c r="M107" s="1"/>
      <c r="N107" s="1"/>
      <c r="O107" s="1"/>
      <c r="P107" s="1"/>
      <c r="Q107" s="1"/>
      <c r="R107" s="1"/>
      <c r="S107" s="1"/>
      <c r="T107" s="1"/>
      <c r="U107" s="1"/>
      <c r="V107" s="1"/>
      <c r="W107" s="1"/>
      <c r="X107" s="1"/>
    </row>
    <row r="108" spans="1:24" ht="12.75" customHeight="1" x14ac:dyDescent="0.15">
      <c r="B108" s="174"/>
      <c r="C108" s="26" t="s">
        <v>384</v>
      </c>
      <c r="D108" s="23" t="s">
        <v>139</v>
      </c>
      <c r="E108" s="38"/>
      <c r="F108" s="33"/>
      <c r="G108" s="43"/>
      <c r="H108" s="156"/>
      <c r="I108" s="13"/>
      <c r="J108" s="1"/>
      <c r="K108" s="1"/>
      <c r="L108" s="1"/>
      <c r="M108" s="1"/>
      <c r="N108" s="1"/>
      <c r="O108" s="1"/>
      <c r="P108" s="1"/>
      <c r="Q108" s="1"/>
      <c r="R108" s="1"/>
      <c r="S108" s="1"/>
      <c r="T108" s="1"/>
      <c r="U108" s="1"/>
      <c r="V108" s="1"/>
      <c r="W108" s="1"/>
      <c r="X108" s="1"/>
    </row>
    <row r="109" spans="1:24" ht="12.75" customHeight="1" x14ac:dyDescent="0.15">
      <c r="B109" s="175"/>
      <c r="C109" s="27"/>
      <c r="D109" s="28"/>
      <c r="E109" s="39"/>
      <c r="F109" s="34"/>
      <c r="G109" s="44"/>
      <c r="H109" s="157"/>
      <c r="I109" s="13"/>
      <c r="J109" s="1"/>
      <c r="K109" s="1"/>
      <c r="L109" s="1"/>
      <c r="M109" s="1"/>
      <c r="N109" s="1"/>
      <c r="O109" s="1"/>
      <c r="P109" s="1"/>
      <c r="Q109" s="1"/>
      <c r="R109" s="1"/>
      <c r="S109" s="1"/>
      <c r="T109" s="1"/>
      <c r="U109" s="1"/>
      <c r="V109" s="1"/>
      <c r="W109" s="1"/>
      <c r="X109" s="1"/>
    </row>
    <row r="110" spans="1:24" ht="12.75" customHeight="1" x14ac:dyDescent="0.15">
      <c r="B110" s="171"/>
      <c r="C110" s="162"/>
      <c r="D110" s="162"/>
      <c r="E110" s="162"/>
      <c r="F110" s="162"/>
      <c r="G110" s="162"/>
      <c r="H110" s="172"/>
      <c r="I110" s="13"/>
      <c r="J110" s="1"/>
      <c r="K110" s="1"/>
      <c r="L110" s="1"/>
      <c r="M110" s="1"/>
      <c r="N110" s="1"/>
      <c r="O110" s="1"/>
      <c r="P110" s="1"/>
      <c r="Q110" s="1"/>
      <c r="R110" s="1"/>
      <c r="S110" s="1"/>
      <c r="T110" s="1"/>
      <c r="U110" s="1"/>
      <c r="V110" s="1"/>
      <c r="W110" s="1"/>
      <c r="X110" s="1"/>
    </row>
    <row r="111" spans="1:24" ht="12.75" customHeight="1" x14ac:dyDescent="0.15">
      <c r="A111" s="35">
        <v>17</v>
      </c>
      <c r="B111" s="173" t="s">
        <v>140</v>
      </c>
      <c r="C111" s="152" t="s">
        <v>446</v>
      </c>
      <c r="D111" s="151"/>
      <c r="E111" s="7" t="s">
        <v>474</v>
      </c>
      <c r="F111" s="22">
        <f>VLOOKUP(E111,Lookups!$I$12:$J$15,2,FALSE)</f>
        <v>0.5</v>
      </c>
      <c r="G111" s="8">
        <f>IFERROR(AVERAGE(F111,F118),0)</f>
        <v>0.35</v>
      </c>
      <c r="H111" s="155"/>
      <c r="I111" s="13"/>
      <c r="J111" s="1"/>
      <c r="K111" s="1"/>
      <c r="L111" s="1"/>
      <c r="M111" s="1"/>
      <c r="N111" s="1"/>
      <c r="O111" s="1"/>
      <c r="P111" s="1"/>
      <c r="Q111" s="1"/>
      <c r="R111" s="1"/>
      <c r="S111" s="1"/>
      <c r="T111" s="1"/>
      <c r="U111" s="1"/>
      <c r="V111" s="1"/>
      <c r="W111" s="1"/>
      <c r="X111" s="1"/>
    </row>
    <row r="112" spans="1:24" ht="12.75" customHeight="1" x14ac:dyDescent="0.15">
      <c r="B112" s="174"/>
      <c r="C112" s="24" t="s">
        <v>384</v>
      </c>
      <c r="D112" s="25" t="s">
        <v>141</v>
      </c>
      <c r="E112" s="37"/>
      <c r="F112" s="32"/>
      <c r="G112" s="45"/>
      <c r="H112" s="156"/>
      <c r="I112" s="13"/>
      <c r="J112" s="1"/>
      <c r="K112" s="1"/>
      <c r="L112" s="1"/>
      <c r="M112" s="1"/>
      <c r="N112" s="1"/>
      <c r="O112" s="1"/>
      <c r="P112" s="1"/>
      <c r="Q112" s="1"/>
      <c r="R112" s="1"/>
      <c r="S112" s="1"/>
      <c r="T112" s="1"/>
      <c r="U112" s="1"/>
      <c r="V112" s="1"/>
      <c r="W112" s="1"/>
      <c r="X112" s="1"/>
    </row>
    <row r="113" spans="1:24" ht="12.75" customHeight="1" x14ac:dyDescent="0.15">
      <c r="B113" s="174"/>
      <c r="C113" s="26" t="s">
        <v>384</v>
      </c>
      <c r="D113" s="23" t="s">
        <v>142</v>
      </c>
      <c r="E113" s="38"/>
      <c r="F113" s="33"/>
      <c r="G113" s="43"/>
      <c r="H113" s="156"/>
      <c r="I113" s="13"/>
      <c r="J113" s="1"/>
      <c r="K113" s="1"/>
      <c r="L113" s="1"/>
      <c r="M113" s="1"/>
      <c r="N113" s="1"/>
      <c r="O113" s="1"/>
      <c r="P113" s="1"/>
      <c r="Q113" s="1"/>
      <c r="R113" s="1"/>
      <c r="S113" s="1"/>
      <c r="T113" s="1"/>
      <c r="U113" s="1"/>
      <c r="V113" s="1"/>
      <c r="W113" s="1"/>
      <c r="X113" s="1"/>
    </row>
    <row r="114" spans="1:24" ht="12.75" customHeight="1" x14ac:dyDescent="0.15">
      <c r="B114" s="174"/>
      <c r="C114" s="26" t="s">
        <v>384</v>
      </c>
      <c r="D114" s="23" t="s">
        <v>143</v>
      </c>
      <c r="E114" s="38"/>
      <c r="F114" s="33"/>
      <c r="G114" s="43"/>
      <c r="H114" s="156"/>
      <c r="I114" s="13"/>
      <c r="J114" s="1"/>
      <c r="K114" s="1"/>
      <c r="L114" s="1"/>
      <c r="M114" s="1"/>
      <c r="N114" s="1"/>
      <c r="O114" s="1"/>
      <c r="P114" s="1"/>
      <c r="Q114" s="1"/>
      <c r="R114" s="1"/>
      <c r="S114" s="1"/>
      <c r="T114" s="1"/>
      <c r="U114" s="1"/>
      <c r="V114" s="1"/>
      <c r="W114" s="1"/>
      <c r="X114" s="1"/>
    </row>
    <row r="115" spans="1:24" ht="12.75" customHeight="1" x14ac:dyDescent="0.15">
      <c r="B115" s="174"/>
      <c r="C115" s="26" t="s">
        <v>384</v>
      </c>
      <c r="D115" s="23" t="s">
        <v>144</v>
      </c>
      <c r="E115" s="38"/>
      <c r="F115" s="33"/>
      <c r="G115" s="43"/>
      <c r="H115" s="156"/>
      <c r="I115" s="13"/>
      <c r="J115" s="1"/>
      <c r="K115" s="1"/>
      <c r="L115" s="1"/>
      <c r="M115" s="1"/>
      <c r="N115" s="1"/>
      <c r="O115" s="1"/>
      <c r="P115" s="1"/>
      <c r="Q115" s="1"/>
      <c r="R115" s="1"/>
      <c r="S115" s="1"/>
      <c r="T115" s="1"/>
      <c r="U115" s="1"/>
      <c r="V115" s="1"/>
      <c r="W115" s="1"/>
      <c r="X115" s="1"/>
    </row>
    <row r="116" spans="1:24" ht="12.75" customHeight="1" x14ac:dyDescent="0.15">
      <c r="B116" s="174"/>
      <c r="C116" s="26" t="s">
        <v>384</v>
      </c>
      <c r="D116" s="23" t="s">
        <v>145</v>
      </c>
      <c r="E116" s="38"/>
      <c r="F116" s="33"/>
      <c r="G116" s="43"/>
      <c r="H116" s="156"/>
      <c r="I116" s="13"/>
      <c r="J116" s="1"/>
      <c r="K116" s="1"/>
      <c r="L116" s="1"/>
      <c r="M116" s="1"/>
      <c r="N116" s="1"/>
      <c r="O116" s="1"/>
      <c r="P116" s="1"/>
      <c r="Q116" s="1"/>
      <c r="R116" s="1"/>
      <c r="S116" s="1"/>
      <c r="T116" s="1"/>
      <c r="U116" s="1"/>
      <c r="V116" s="1"/>
      <c r="W116" s="1"/>
      <c r="X116" s="1"/>
    </row>
    <row r="117" spans="1:24" ht="12.75" customHeight="1" x14ac:dyDescent="0.15">
      <c r="B117" s="174"/>
      <c r="C117" s="27"/>
      <c r="D117" s="28"/>
      <c r="E117" s="39"/>
      <c r="F117" s="34"/>
      <c r="G117" s="44"/>
      <c r="H117" s="157"/>
      <c r="I117" s="13"/>
      <c r="J117" s="1"/>
      <c r="K117" s="1"/>
      <c r="L117" s="1"/>
      <c r="M117" s="1"/>
      <c r="N117" s="1"/>
      <c r="O117" s="1"/>
      <c r="P117" s="1"/>
      <c r="Q117" s="1"/>
      <c r="R117" s="1"/>
      <c r="S117" s="1"/>
      <c r="T117" s="1"/>
      <c r="U117" s="1"/>
      <c r="V117" s="1"/>
      <c r="W117" s="1"/>
      <c r="X117" s="1"/>
    </row>
    <row r="118" spans="1:24" ht="12.75" customHeight="1" x14ac:dyDescent="0.15">
      <c r="A118" s="35">
        <v>18</v>
      </c>
      <c r="B118" s="174"/>
      <c r="C118" s="149" t="s">
        <v>345</v>
      </c>
      <c r="D118" s="145"/>
      <c r="E118" s="29" t="s">
        <v>463</v>
      </c>
      <c r="F118" s="22">
        <f>VLOOKUP(E118,Lookups!$I$12:$J$15,2,FALSE)</f>
        <v>0.2</v>
      </c>
      <c r="G118" s="8"/>
      <c r="H118" s="155"/>
      <c r="I118" s="13"/>
      <c r="J118" s="1"/>
      <c r="K118" s="1"/>
      <c r="L118" s="1"/>
      <c r="M118" s="1"/>
      <c r="N118" s="1"/>
      <c r="O118" s="1"/>
      <c r="P118" s="1"/>
      <c r="Q118" s="1"/>
      <c r="R118" s="1"/>
      <c r="S118" s="1"/>
      <c r="T118" s="1"/>
      <c r="U118" s="1"/>
      <c r="V118" s="1"/>
      <c r="W118" s="1"/>
      <c r="X118" s="1"/>
    </row>
    <row r="119" spans="1:24" ht="12.75" customHeight="1" x14ac:dyDescent="0.15">
      <c r="B119" s="174"/>
      <c r="C119" s="24" t="s">
        <v>384</v>
      </c>
      <c r="D119" s="25" t="s">
        <v>146</v>
      </c>
      <c r="E119" s="37"/>
      <c r="F119" s="32"/>
      <c r="G119" s="45"/>
      <c r="H119" s="156"/>
      <c r="I119" s="13"/>
      <c r="J119" s="1"/>
      <c r="K119" s="1"/>
      <c r="L119" s="1"/>
      <c r="M119" s="1"/>
      <c r="N119" s="1"/>
      <c r="O119" s="1"/>
      <c r="P119" s="1"/>
      <c r="Q119" s="1"/>
      <c r="R119" s="1"/>
      <c r="S119" s="1"/>
      <c r="T119" s="1"/>
      <c r="U119" s="1"/>
      <c r="V119" s="1"/>
      <c r="W119" s="1"/>
      <c r="X119" s="1"/>
    </row>
    <row r="120" spans="1:24" ht="12.75" customHeight="1" x14ac:dyDescent="0.15">
      <c r="B120" s="174"/>
      <c r="C120" s="26" t="s">
        <v>384</v>
      </c>
      <c r="D120" s="23" t="s">
        <v>147</v>
      </c>
      <c r="E120" s="38"/>
      <c r="F120" s="33"/>
      <c r="G120" s="43"/>
      <c r="H120" s="156"/>
      <c r="I120" s="13"/>
      <c r="J120" s="1"/>
      <c r="K120" s="1"/>
      <c r="L120" s="1"/>
      <c r="M120" s="1"/>
      <c r="N120" s="1"/>
      <c r="O120" s="1"/>
      <c r="P120" s="1"/>
      <c r="Q120" s="1"/>
      <c r="R120" s="1"/>
      <c r="S120" s="1"/>
      <c r="T120" s="1"/>
      <c r="U120" s="1"/>
      <c r="V120" s="1"/>
      <c r="W120" s="1"/>
      <c r="X120" s="1"/>
    </row>
    <row r="121" spans="1:24" ht="12.75" customHeight="1" x14ac:dyDescent="0.15">
      <c r="B121" s="174"/>
      <c r="C121" s="26" t="s">
        <v>384</v>
      </c>
      <c r="D121" s="23" t="s">
        <v>148</v>
      </c>
      <c r="E121" s="38"/>
      <c r="F121" s="33"/>
      <c r="G121" s="43"/>
      <c r="H121" s="156"/>
      <c r="I121" s="13"/>
      <c r="J121" s="1"/>
      <c r="K121" s="1"/>
      <c r="L121" s="1"/>
      <c r="M121" s="1"/>
      <c r="N121" s="1"/>
      <c r="O121" s="1"/>
      <c r="P121" s="1"/>
      <c r="Q121" s="1"/>
      <c r="R121" s="1"/>
      <c r="S121" s="1"/>
      <c r="T121" s="1"/>
      <c r="U121" s="1"/>
      <c r="V121" s="1"/>
      <c r="W121" s="1"/>
      <c r="X121" s="1"/>
    </row>
    <row r="122" spans="1:24" ht="12.75" customHeight="1" x14ac:dyDescent="0.15">
      <c r="B122" s="175"/>
      <c r="C122" s="27"/>
      <c r="D122" s="28"/>
      <c r="E122" s="39"/>
      <c r="F122" s="34"/>
      <c r="G122" s="44"/>
      <c r="H122" s="157"/>
      <c r="I122" s="13"/>
      <c r="J122" s="1"/>
      <c r="K122" s="1"/>
      <c r="L122" s="1"/>
      <c r="M122" s="1"/>
      <c r="N122" s="1"/>
      <c r="O122" s="1"/>
      <c r="P122" s="1"/>
      <c r="Q122" s="1"/>
      <c r="R122" s="1"/>
      <c r="S122" s="1"/>
      <c r="T122" s="1"/>
      <c r="U122" s="1"/>
      <c r="V122" s="1"/>
      <c r="W122" s="1"/>
      <c r="X122" s="1"/>
    </row>
    <row r="123" spans="1:24" ht="12.75" customHeight="1" x14ac:dyDescent="0.15">
      <c r="B123" s="171"/>
      <c r="C123" s="162"/>
      <c r="D123" s="162"/>
      <c r="E123" s="162"/>
      <c r="F123" s="162"/>
      <c r="G123" s="162"/>
      <c r="H123" s="172"/>
      <c r="I123" s="13"/>
      <c r="J123" s="1"/>
      <c r="K123" s="1"/>
      <c r="L123" s="1"/>
      <c r="M123" s="1"/>
      <c r="N123" s="1"/>
      <c r="O123" s="1"/>
      <c r="P123" s="1"/>
      <c r="Q123" s="1"/>
      <c r="R123" s="1"/>
      <c r="S123" s="1"/>
      <c r="T123" s="1"/>
      <c r="U123" s="1"/>
      <c r="V123" s="1"/>
      <c r="W123" s="1"/>
      <c r="X123" s="1"/>
    </row>
    <row r="124" spans="1:24" ht="12.75" customHeight="1" x14ac:dyDescent="0.15">
      <c r="A124" s="35">
        <v>19</v>
      </c>
      <c r="B124" s="173" t="s">
        <v>149</v>
      </c>
      <c r="C124" s="152" t="s">
        <v>150</v>
      </c>
      <c r="D124" s="151"/>
      <c r="E124" s="7" t="s">
        <v>471</v>
      </c>
      <c r="F124" s="22">
        <f>VLOOKUP(E124,Lookups!$I$27:$J$30,2,FALSE)</f>
        <v>0.2</v>
      </c>
      <c r="G124" s="8">
        <f>IFERROR(AVERAGE(F124,F130),0)</f>
        <v>0.2</v>
      </c>
      <c r="H124" s="155"/>
      <c r="I124" s="13"/>
      <c r="J124" s="1"/>
      <c r="K124" s="1"/>
      <c r="L124" s="1"/>
      <c r="M124" s="1"/>
      <c r="N124" s="1"/>
      <c r="O124" s="1"/>
      <c r="P124" s="1"/>
      <c r="Q124" s="1"/>
      <c r="R124" s="1"/>
      <c r="S124" s="1"/>
      <c r="T124" s="1"/>
      <c r="U124" s="1"/>
      <c r="V124" s="1"/>
      <c r="W124" s="1"/>
      <c r="X124" s="1"/>
    </row>
    <row r="125" spans="1:24" ht="12.75" customHeight="1" x14ac:dyDescent="0.15">
      <c r="B125" s="174"/>
      <c r="C125" s="24" t="s">
        <v>384</v>
      </c>
      <c r="D125" s="25" t="s">
        <v>151</v>
      </c>
      <c r="E125" s="37"/>
      <c r="F125" s="32"/>
      <c r="G125" s="45"/>
      <c r="H125" s="156"/>
      <c r="I125" s="13"/>
      <c r="J125" s="1"/>
      <c r="K125" s="1"/>
      <c r="L125" s="1"/>
      <c r="M125" s="1"/>
      <c r="N125" s="1"/>
      <c r="O125" s="1"/>
      <c r="P125" s="1"/>
      <c r="Q125" s="1"/>
      <c r="R125" s="1"/>
      <c r="S125" s="1"/>
      <c r="T125" s="1"/>
      <c r="U125" s="1"/>
      <c r="V125" s="1"/>
      <c r="W125" s="1"/>
      <c r="X125" s="1"/>
    </row>
    <row r="126" spans="1:24" ht="12.75" customHeight="1" x14ac:dyDescent="0.15">
      <c r="B126" s="174"/>
      <c r="C126" s="26" t="s">
        <v>384</v>
      </c>
      <c r="D126" s="23" t="s">
        <v>152</v>
      </c>
      <c r="E126" s="38"/>
      <c r="F126" s="33"/>
      <c r="G126" s="43"/>
      <c r="H126" s="156"/>
      <c r="I126" s="13"/>
      <c r="J126" s="1"/>
      <c r="K126" s="1"/>
      <c r="L126" s="1"/>
      <c r="M126" s="1"/>
      <c r="N126" s="1"/>
      <c r="O126" s="1"/>
      <c r="P126" s="1"/>
      <c r="Q126" s="1"/>
      <c r="R126" s="1"/>
      <c r="S126" s="1"/>
      <c r="T126" s="1"/>
      <c r="U126" s="1"/>
      <c r="V126" s="1"/>
      <c r="W126" s="1"/>
      <c r="X126" s="1"/>
    </row>
    <row r="127" spans="1:24" ht="12.75" customHeight="1" x14ac:dyDescent="0.15">
      <c r="B127" s="174"/>
      <c r="C127" s="26" t="s">
        <v>384</v>
      </c>
      <c r="D127" s="23" t="s">
        <v>153</v>
      </c>
      <c r="E127" s="38"/>
      <c r="F127" s="33"/>
      <c r="G127" s="43"/>
      <c r="H127" s="156"/>
      <c r="I127" s="13"/>
      <c r="J127" s="1"/>
      <c r="K127" s="1"/>
      <c r="L127" s="1"/>
      <c r="M127" s="1"/>
      <c r="N127" s="1"/>
      <c r="O127" s="1"/>
      <c r="P127" s="1"/>
      <c r="Q127" s="1"/>
      <c r="R127" s="1"/>
      <c r="S127" s="1"/>
      <c r="T127" s="1"/>
      <c r="U127" s="1"/>
      <c r="V127" s="1"/>
      <c r="W127" s="1"/>
      <c r="X127" s="1"/>
    </row>
    <row r="128" spans="1:24" ht="12.75" customHeight="1" x14ac:dyDescent="0.15">
      <c r="B128" s="174"/>
      <c r="C128" s="26" t="s">
        <v>384</v>
      </c>
      <c r="D128" s="23" t="s">
        <v>154</v>
      </c>
      <c r="E128" s="38"/>
      <c r="F128" s="33"/>
      <c r="G128" s="43"/>
      <c r="H128" s="156"/>
      <c r="I128" s="13"/>
      <c r="J128" s="1"/>
      <c r="K128" s="1"/>
      <c r="L128" s="1"/>
      <c r="M128" s="1"/>
      <c r="N128" s="1"/>
      <c r="O128" s="1"/>
      <c r="P128" s="1"/>
      <c r="Q128" s="1"/>
      <c r="R128" s="1"/>
      <c r="S128" s="1"/>
      <c r="T128" s="1"/>
      <c r="U128" s="1"/>
      <c r="V128" s="1"/>
      <c r="W128" s="1"/>
      <c r="X128" s="1"/>
    </row>
    <row r="129" spans="1:24" ht="12.75" customHeight="1" x14ac:dyDescent="0.15">
      <c r="B129" s="174"/>
      <c r="C129" s="27"/>
      <c r="D129" s="28"/>
      <c r="E129" s="39"/>
      <c r="F129" s="34"/>
      <c r="G129" s="44"/>
      <c r="H129" s="157"/>
      <c r="I129" s="13"/>
      <c r="J129" s="1"/>
      <c r="K129" s="1"/>
      <c r="L129" s="1"/>
      <c r="M129" s="1"/>
      <c r="N129" s="1"/>
      <c r="O129" s="1"/>
      <c r="P129" s="1"/>
      <c r="Q129" s="1"/>
      <c r="R129" s="1"/>
      <c r="S129" s="1"/>
      <c r="T129" s="1"/>
      <c r="U129" s="1"/>
      <c r="V129" s="1"/>
      <c r="W129" s="1"/>
      <c r="X129" s="1"/>
    </row>
    <row r="130" spans="1:24" ht="12.75" customHeight="1" x14ac:dyDescent="0.15">
      <c r="A130" s="35">
        <v>20</v>
      </c>
      <c r="B130" s="174"/>
      <c r="C130" s="149" t="s">
        <v>346</v>
      </c>
      <c r="D130" s="145"/>
      <c r="E130" s="29" t="s">
        <v>465</v>
      </c>
      <c r="F130" s="22">
        <f>VLOOKUP(E130,Lookups!$I$17:$J$20,2,FALSE)</f>
        <v>0.2</v>
      </c>
      <c r="G130" s="8"/>
      <c r="H130" s="155"/>
      <c r="I130" s="13"/>
      <c r="J130" s="1"/>
      <c r="K130" s="1"/>
      <c r="L130" s="1"/>
      <c r="M130" s="1"/>
      <c r="N130" s="1"/>
      <c r="O130" s="1"/>
      <c r="P130" s="1"/>
      <c r="Q130" s="1"/>
      <c r="R130" s="1"/>
      <c r="S130" s="1"/>
      <c r="T130" s="1"/>
      <c r="U130" s="1"/>
      <c r="V130" s="1"/>
      <c r="W130" s="1"/>
      <c r="X130" s="1"/>
    </row>
    <row r="131" spans="1:24" ht="12.75" customHeight="1" x14ac:dyDescent="0.15">
      <c r="B131" s="174"/>
      <c r="C131" s="24" t="s">
        <v>384</v>
      </c>
      <c r="D131" s="25" t="s">
        <v>155</v>
      </c>
      <c r="E131" s="37"/>
      <c r="F131" s="32"/>
      <c r="G131" s="45"/>
      <c r="H131" s="156"/>
      <c r="I131" s="13"/>
      <c r="J131" s="1"/>
      <c r="K131" s="1"/>
      <c r="L131" s="1"/>
      <c r="M131" s="1"/>
      <c r="N131" s="1"/>
      <c r="O131" s="1"/>
      <c r="P131" s="1"/>
      <c r="Q131" s="1"/>
      <c r="R131" s="1"/>
      <c r="S131" s="1"/>
      <c r="T131" s="1"/>
      <c r="U131" s="1"/>
      <c r="V131" s="1"/>
      <c r="W131" s="1"/>
      <c r="X131" s="1"/>
    </row>
    <row r="132" spans="1:24" ht="12.75" customHeight="1" x14ac:dyDescent="0.15">
      <c r="B132" s="174"/>
      <c r="C132" s="26" t="s">
        <v>384</v>
      </c>
      <c r="D132" s="23" t="s">
        <v>156</v>
      </c>
      <c r="E132" s="38"/>
      <c r="F132" s="33"/>
      <c r="G132" s="43"/>
      <c r="H132" s="156"/>
      <c r="I132" s="13"/>
      <c r="J132" s="1"/>
      <c r="K132" s="1"/>
      <c r="L132" s="1"/>
      <c r="M132" s="1"/>
      <c r="N132" s="1"/>
      <c r="O132" s="1"/>
      <c r="P132" s="1"/>
      <c r="Q132" s="1"/>
      <c r="R132" s="1"/>
      <c r="S132" s="1"/>
      <c r="T132" s="1"/>
      <c r="U132" s="1"/>
      <c r="V132" s="1"/>
      <c r="W132" s="1"/>
      <c r="X132" s="1"/>
    </row>
    <row r="133" spans="1:24" ht="12.75" customHeight="1" x14ac:dyDescent="0.15">
      <c r="B133" s="174"/>
      <c r="C133" s="26" t="s">
        <v>384</v>
      </c>
      <c r="D133" s="23" t="s">
        <v>157</v>
      </c>
      <c r="E133" s="38"/>
      <c r="F133" s="33"/>
      <c r="G133" s="43"/>
      <c r="H133" s="156"/>
      <c r="I133" s="13"/>
      <c r="J133" s="1"/>
      <c r="K133" s="1"/>
      <c r="L133" s="1"/>
      <c r="M133" s="1"/>
      <c r="N133" s="1"/>
      <c r="O133" s="1"/>
      <c r="P133" s="1"/>
      <c r="Q133" s="1"/>
      <c r="R133" s="1"/>
      <c r="S133" s="1"/>
      <c r="T133" s="1"/>
      <c r="U133" s="1"/>
      <c r="V133" s="1"/>
      <c r="W133" s="1"/>
      <c r="X133" s="1"/>
    </row>
    <row r="134" spans="1:24" ht="12.75" customHeight="1" x14ac:dyDescent="0.15">
      <c r="B134" s="174"/>
      <c r="C134" s="26" t="s">
        <v>384</v>
      </c>
      <c r="D134" s="23" t="s">
        <v>158</v>
      </c>
      <c r="E134" s="38"/>
      <c r="F134" s="33"/>
      <c r="G134" s="43"/>
      <c r="H134" s="156"/>
      <c r="I134" s="13"/>
      <c r="J134" s="1"/>
      <c r="K134" s="1"/>
      <c r="L134" s="1"/>
      <c r="M134" s="1"/>
      <c r="N134" s="1"/>
      <c r="O134" s="1"/>
      <c r="P134" s="1"/>
      <c r="Q134" s="1"/>
      <c r="R134" s="1"/>
      <c r="S134" s="1"/>
      <c r="T134" s="1"/>
      <c r="U134" s="1"/>
      <c r="V134" s="1"/>
      <c r="W134" s="1"/>
      <c r="X134" s="1"/>
    </row>
    <row r="135" spans="1:24" ht="12.75" customHeight="1" x14ac:dyDescent="0.15">
      <c r="B135" s="175"/>
      <c r="C135" s="27"/>
      <c r="D135" s="28"/>
      <c r="E135" s="39"/>
      <c r="F135" s="34"/>
      <c r="G135" s="44"/>
      <c r="H135" s="157"/>
      <c r="I135" s="13"/>
      <c r="J135" s="1"/>
      <c r="K135" s="1"/>
      <c r="L135" s="1"/>
      <c r="M135" s="1"/>
      <c r="N135" s="1"/>
      <c r="O135" s="1"/>
      <c r="P135" s="1"/>
      <c r="Q135" s="1"/>
      <c r="R135" s="1"/>
      <c r="S135" s="1"/>
      <c r="T135" s="1"/>
      <c r="U135" s="1"/>
      <c r="V135" s="1"/>
      <c r="W135" s="1"/>
      <c r="X135" s="1"/>
    </row>
    <row r="136" spans="1:24" ht="12.75" customHeight="1" x14ac:dyDescent="0.15">
      <c r="B136" s="169" t="s">
        <v>159</v>
      </c>
      <c r="C136" s="170"/>
      <c r="D136" s="170"/>
      <c r="E136" s="170"/>
      <c r="F136" s="170"/>
      <c r="G136" s="170"/>
      <c r="H136" s="169"/>
      <c r="I136" s="12"/>
      <c r="J136" s="1"/>
      <c r="K136" s="1"/>
      <c r="L136" s="1"/>
      <c r="M136" s="1"/>
      <c r="N136" s="1"/>
      <c r="O136" s="1"/>
      <c r="P136" s="1"/>
      <c r="Q136" s="1"/>
      <c r="R136" s="1"/>
      <c r="S136" s="1"/>
      <c r="T136" s="1"/>
      <c r="U136" s="1"/>
      <c r="V136" s="1"/>
      <c r="W136" s="1"/>
      <c r="X136" s="1"/>
    </row>
    <row r="137" spans="1:24" ht="12.75" customHeight="1" x14ac:dyDescent="0.15">
      <c r="B137" s="239" t="s">
        <v>160</v>
      </c>
      <c r="C137" s="240"/>
      <c r="D137" s="241"/>
      <c r="E137" s="110" t="s">
        <v>69</v>
      </c>
      <c r="F137" s="110"/>
      <c r="G137" s="110"/>
      <c r="H137" s="111" t="s">
        <v>70</v>
      </c>
      <c r="I137" s="111" t="s">
        <v>382</v>
      </c>
      <c r="J137" s="1"/>
      <c r="K137" s="1"/>
      <c r="L137" s="1"/>
      <c r="M137" s="1"/>
      <c r="N137" s="1"/>
      <c r="O137" s="1"/>
      <c r="P137" s="1"/>
      <c r="Q137" s="1"/>
      <c r="R137" s="1"/>
      <c r="S137" s="1"/>
      <c r="T137" s="1"/>
      <c r="U137" s="1"/>
      <c r="V137" s="1"/>
      <c r="W137" s="1"/>
      <c r="X137" s="1"/>
    </row>
    <row r="138" spans="1:24" ht="12.75" customHeight="1" x14ac:dyDescent="0.15">
      <c r="B138" s="158" t="s">
        <v>161</v>
      </c>
      <c r="C138" s="152" t="s">
        <v>347</v>
      </c>
      <c r="D138" s="151"/>
      <c r="E138" s="7"/>
      <c r="F138" s="22" t="str">
        <f>IF(E138="Yes",1,"0")</f>
        <v>0</v>
      </c>
      <c r="G138" s="8">
        <f>IF(SUM(F138:F148)&gt;0,IF(SUM(F138:F148)=2,2,1),0)</f>
        <v>0</v>
      </c>
      <c r="H138" s="199"/>
      <c r="I138" s="224">
        <f>IF(AND(G138=2,G150=2,G162=2),3,IF(AND(G138=2,G150=2,G162=1),"2+",IF(AND(G138=2,G150=2,G162=0),2,IF(AND(G138=2,OR(G150=1,G162&gt;0)),"1+",IF(G138=2,1,IF(G138=1,"0+",IF(OR(G150&gt;0,G162&gt;0),"0+",0)))))))</f>
        <v>0</v>
      </c>
      <c r="J138" s="1"/>
      <c r="K138" s="1"/>
      <c r="L138" s="1"/>
      <c r="M138" s="1"/>
      <c r="N138" s="1"/>
      <c r="O138" s="1"/>
      <c r="P138" s="1"/>
      <c r="Q138" s="1"/>
      <c r="R138" s="1"/>
      <c r="S138" s="1"/>
      <c r="T138" s="1"/>
      <c r="U138" s="1"/>
      <c r="V138" s="1"/>
      <c r="W138" s="1"/>
      <c r="X138" s="1"/>
    </row>
    <row r="139" spans="1:24" ht="12.75" customHeight="1" x14ac:dyDescent="0.15">
      <c r="B139" s="159"/>
      <c r="C139" s="24" t="s">
        <v>384</v>
      </c>
      <c r="D139" s="25" t="s">
        <v>162</v>
      </c>
      <c r="E139" s="37"/>
      <c r="F139" s="32"/>
      <c r="G139" s="45"/>
      <c r="H139" s="156"/>
      <c r="I139" s="225"/>
      <c r="J139" s="1"/>
      <c r="K139" s="1"/>
      <c r="L139" s="1"/>
      <c r="M139" s="1"/>
      <c r="N139" s="1"/>
      <c r="O139" s="1"/>
      <c r="P139" s="1"/>
      <c r="Q139" s="1"/>
      <c r="R139" s="1"/>
      <c r="S139" s="1"/>
      <c r="T139" s="1"/>
      <c r="U139" s="1"/>
      <c r="V139" s="1"/>
      <c r="W139" s="1"/>
      <c r="X139" s="1"/>
    </row>
    <row r="140" spans="1:24" ht="12.75" customHeight="1" x14ac:dyDescent="0.15">
      <c r="B140" s="159"/>
      <c r="C140" s="26" t="s">
        <v>384</v>
      </c>
      <c r="D140" s="23" t="s">
        <v>456</v>
      </c>
      <c r="E140" s="38"/>
      <c r="F140" s="33"/>
      <c r="G140" s="43"/>
      <c r="H140" s="156"/>
      <c r="I140" s="225"/>
      <c r="J140" s="1"/>
      <c r="K140" s="1"/>
      <c r="L140" s="1"/>
      <c r="M140" s="1"/>
      <c r="N140" s="1"/>
      <c r="O140" s="1"/>
      <c r="P140" s="1"/>
      <c r="Q140" s="1"/>
      <c r="R140" s="1"/>
      <c r="S140" s="1"/>
      <c r="T140" s="1"/>
      <c r="U140" s="1"/>
      <c r="V140" s="1"/>
      <c r="W140" s="1"/>
      <c r="X140" s="1"/>
    </row>
    <row r="141" spans="1:24" ht="12.75" customHeight="1" x14ac:dyDescent="0.15">
      <c r="B141" s="159"/>
      <c r="C141" s="26" t="s">
        <v>384</v>
      </c>
      <c r="D141" s="23" t="s">
        <v>163</v>
      </c>
      <c r="E141" s="38"/>
      <c r="F141" s="33"/>
      <c r="G141" s="43"/>
      <c r="H141" s="156"/>
      <c r="I141" s="225"/>
      <c r="J141" s="1"/>
      <c r="K141" s="1"/>
      <c r="L141" s="1"/>
      <c r="M141" s="1"/>
      <c r="N141" s="1"/>
      <c r="O141" s="1"/>
      <c r="P141" s="1"/>
      <c r="Q141" s="1"/>
      <c r="R141" s="1"/>
      <c r="S141" s="1"/>
      <c r="T141" s="1"/>
      <c r="U141" s="1"/>
      <c r="V141" s="1"/>
      <c r="W141" s="1"/>
      <c r="X141" s="1"/>
    </row>
    <row r="142" spans="1:24" ht="12.75" customHeight="1" x14ac:dyDescent="0.15">
      <c r="B142" s="159"/>
      <c r="C142" s="26" t="s">
        <v>384</v>
      </c>
      <c r="D142" s="23" t="s">
        <v>164</v>
      </c>
      <c r="E142" s="38"/>
      <c r="F142" s="33"/>
      <c r="G142" s="43"/>
      <c r="H142" s="156"/>
      <c r="I142" s="226"/>
      <c r="J142" s="1"/>
      <c r="K142" s="1"/>
      <c r="L142" s="1"/>
      <c r="M142" s="1"/>
      <c r="N142" s="1"/>
      <c r="O142" s="1"/>
      <c r="P142" s="1"/>
      <c r="Q142" s="1"/>
      <c r="R142" s="1"/>
      <c r="S142" s="1"/>
      <c r="T142" s="1"/>
      <c r="U142" s="1"/>
      <c r="V142" s="1"/>
      <c r="W142" s="1"/>
      <c r="X142" s="1"/>
    </row>
    <row r="143" spans="1:24" ht="12.75" customHeight="1" x14ac:dyDescent="0.15">
      <c r="B143" s="159"/>
      <c r="C143" s="27"/>
      <c r="D143" s="28"/>
      <c r="E143" s="39"/>
      <c r="F143" s="34"/>
      <c r="G143" s="44"/>
      <c r="H143" s="157"/>
      <c r="I143" s="13"/>
      <c r="J143" s="1"/>
      <c r="K143" s="1"/>
      <c r="L143" s="1"/>
      <c r="M143" s="1"/>
      <c r="N143" s="1"/>
      <c r="O143" s="1"/>
      <c r="P143" s="1"/>
      <c r="Q143" s="1"/>
      <c r="R143" s="1"/>
      <c r="S143" s="1"/>
      <c r="T143" s="1"/>
      <c r="U143" s="1"/>
      <c r="V143" s="1"/>
      <c r="W143" s="1"/>
      <c r="X143" s="1"/>
    </row>
    <row r="144" spans="1:24" ht="12.75" customHeight="1" x14ac:dyDescent="0.15">
      <c r="B144" s="159"/>
      <c r="C144" s="149" t="s">
        <v>165</v>
      </c>
      <c r="D144" s="145"/>
      <c r="E144" s="29"/>
      <c r="F144" s="22" t="str">
        <f>IF(E144="Yes",1,"0")</f>
        <v>0</v>
      </c>
      <c r="G144" s="8"/>
      <c r="H144" s="199"/>
      <c r="I144" s="13"/>
      <c r="J144" s="1"/>
      <c r="K144" s="1"/>
      <c r="L144" s="1"/>
      <c r="M144" s="1"/>
      <c r="N144" s="1"/>
      <c r="O144" s="1"/>
      <c r="P144" s="1"/>
      <c r="Q144" s="1"/>
      <c r="R144" s="1"/>
      <c r="S144" s="1"/>
      <c r="T144" s="1"/>
      <c r="U144" s="1"/>
      <c r="V144" s="1"/>
      <c r="W144" s="1"/>
      <c r="X144" s="1"/>
    </row>
    <row r="145" spans="2:24" ht="12.75" customHeight="1" x14ac:dyDescent="0.15">
      <c r="B145" s="159"/>
      <c r="C145" s="24" t="s">
        <v>384</v>
      </c>
      <c r="D145" s="25" t="s">
        <v>166</v>
      </c>
      <c r="E145" s="37"/>
      <c r="F145" s="32"/>
      <c r="G145" s="45"/>
      <c r="H145" s="156"/>
      <c r="I145" s="13"/>
      <c r="J145" s="1"/>
      <c r="K145" s="1"/>
      <c r="L145" s="1"/>
      <c r="M145" s="1"/>
      <c r="N145" s="1"/>
      <c r="O145" s="1"/>
      <c r="P145" s="1"/>
      <c r="Q145" s="1"/>
      <c r="R145" s="1"/>
      <c r="S145" s="1"/>
      <c r="T145" s="1"/>
      <c r="U145" s="1"/>
      <c r="V145" s="1"/>
      <c r="W145" s="1"/>
      <c r="X145" s="1"/>
    </row>
    <row r="146" spans="2:24" ht="12.75" customHeight="1" x14ac:dyDescent="0.15">
      <c r="B146" s="159"/>
      <c r="C146" s="26" t="s">
        <v>384</v>
      </c>
      <c r="D146" s="23" t="s">
        <v>167</v>
      </c>
      <c r="E146" s="38"/>
      <c r="F146" s="33"/>
      <c r="G146" s="43"/>
      <c r="H146" s="156"/>
      <c r="I146" s="13"/>
      <c r="J146" s="1"/>
      <c r="K146" s="1"/>
      <c r="L146" s="1"/>
      <c r="M146" s="1"/>
      <c r="N146" s="1"/>
      <c r="O146" s="1"/>
      <c r="P146" s="1"/>
      <c r="Q146" s="1"/>
      <c r="R146" s="1"/>
      <c r="S146" s="1"/>
      <c r="T146" s="1"/>
      <c r="U146" s="1"/>
      <c r="V146" s="1"/>
      <c r="W146" s="1"/>
      <c r="X146" s="1"/>
    </row>
    <row r="147" spans="2:24" ht="12.75" customHeight="1" x14ac:dyDescent="0.15">
      <c r="B147" s="159"/>
      <c r="C147" s="26" t="s">
        <v>384</v>
      </c>
      <c r="D147" s="23" t="s">
        <v>168</v>
      </c>
      <c r="E147" s="38"/>
      <c r="F147" s="33"/>
      <c r="G147" s="43"/>
      <c r="H147" s="156"/>
      <c r="I147" s="13"/>
      <c r="J147" s="1"/>
      <c r="K147" s="1"/>
      <c r="L147" s="1"/>
      <c r="M147" s="1"/>
      <c r="N147" s="1"/>
      <c r="O147" s="1"/>
      <c r="P147" s="1"/>
      <c r="Q147" s="1"/>
      <c r="R147" s="1"/>
      <c r="S147" s="1"/>
      <c r="T147" s="1"/>
      <c r="U147" s="1"/>
      <c r="V147" s="1"/>
      <c r="W147" s="1"/>
      <c r="X147" s="1"/>
    </row>
    <row r="148" spans="2:24" ht="12.75" customHeight="1" x14ac:dyDescent="0.15">
      <c r="B148" s="160"/>
      <c r="C148" s="27"/>
      <c r="D148" s="28"/>
      <c r="E148" s="39"/>
      <c r="F148" s="34"/>
      <c r="G148" s="44"/>
      <c r="H148" s="157"/>
      <c r="I148" s="13"/>
      <c r="J148" s="1"/>
      <c r="K148" s="1"/>
      <c r="L148" s="1"/>
      <c r="M148" s="1"/>
      <c r="N148" s="1"/>
      <c r="O148" s="1"/>
      <c r="P148" s="1"/>
      <c r="Q148" s="1"/>
      <c r="R148" s="1"/>
      <c r="S148" s="1"/>
      <c r="T148" s="1"/>
      <c r="U148" s="1"/>
      <c r="V148" s="1"/>
      <c r="W148" s="1"/>
      <c r="X148" s="1"/>
    </row>
    <row r="149" spans="2:24" ht="12.75" customHeight="1" x14ac:dyDescent="0.15">
      <c r="B149" s="171"/>
      <c r="C149" s="162"/>
      <c r="D149" s="162"/>
      <c r="E149" s="162"/>
      <c r="F149" s="162"/>
      <c r="G149" s="162"/>
      <c r="H149" s="172"/>
      <c r="I149" s="13"/>
      <c r="J149" s="1"/>
      <c r="K149" s="1"/>
      <c r="L149" s="1"/>
      <c r="M149" s="1"/>
      <c r="N149" s="1"/>
      <c r="O149" s="1"/>
      <c r="P149" s="1"/>
      <c r="Q149" s="1"/>
      <c r="R149" s="1"/>
      <c r="S149" s="1"/>
      <c r="T149" s="1"/>
      <c r="U149" s="1"/>
      <c r="V149" s="1"/>
      <c r="W149" s="1"/>
      <c r="X149" s="1"/>
    </row>
    <row r="150" spans="2:24" ht="12.75" customHeight="1" x14ac:dyDescent="0.15">
      <c r="B150" s="158" t="s">
        <v>169</v>
      </c>
      <c r="C150" s="152" t="s">
        <v>170</v>
      </c>
      <c r="D150" s="151"/>
      <c r="E150" s="7"/>
      <c r="F150" s="22" t="str">
        <f>IF(E150="Yes",1,"0")</f>
        <v>0</v>
      </c>
      <c r="G150" s="8">
        <f>IF(SUM(F150:F160)&gt;0,IF(SUM(F150:F160)=3,2,1),0)</f>
        <v>0</v>
      </c>
      <c r="H150" s="199"/>
      <c r="I150" s="13"/>
      <c r="J150" s="1"/>
      <c r="K150" s="1"/>
      <c r="L150" s="1"/>
      <c r="M150" s="1"/>
      <c r="N150" s="1"/>
      <c r="O150" s="1"/>
      <c r="P150" s="1"/>
      <c r="Q150" s="1"/>
      <c r="R150" s="1"/>
      <c r="S150" s="1"/>
      <c r="T150" s="1"/>
      <c r="U150" s="1"/>
      <c r="V150" s="1"/>
      <c r="W150" s="1"/>
      <c r="X150" s="1"/>
    </row>
    <row r="151" spans="2:24" ht="12.75" customHeight="1" x14ac:dyDescent="0.15">
      <c r="B151" s="159"/>
      <c r="C151" s="24" t="s">
        <v>384</v>
      </c>
      <c r="D151" s="25" t="s">
        <v>171</v>
      </c>
      <c r="E151" s="37"/>
      <c r="F151" s="32"/>
      <c r="G151" s="45"/>
      <c r="H151" s="156"/>
      <c r="I151" s="13"/>
      <c r="J151" s="1"/>
      <c r="K151" s="1"/>
      <c r="L151" s="1"/>
      <c r="M151" s="1"/>
      <c r="N151" s="1"/>
      <c r="O151" s="1"/>
      <c r="P151" s="1"/>
      <c r="Q151" s="1"/>
      <c r="R151" s="1"/>
      <c r="S151" s="1"/>
      <c r="T151" s="1"/>
      <c r="U151" s="1"/>
      <c r="V151" s="1"/>
      <c r="W151" s="1"/>
      <c r="X151" s="1"/>
    </row>
    <row r="152" spans="2:24" ht="12.75" customHeight="1" x14ac:dyDescent="0.15">
      <c r="B152" s="159"/>
      <c r="C152" s="26" t="s">
        <v>384</v>
      </c>
      <c r="D152" s="23" t="s">
        <v>172</v>
      </c>
      <c r="E152" s="38"/>
      <c r="F152" s="33"/>
      <c r="G152" s="43"/>
      <c r="H152" s="156"/>
      <c r="I152" s="13"/>
      <c r="J152" s="1"/>
      <c r="K152" s="1"/>
      <c r="L152" s="1"/>
      <c r="M152" s="1"/>
      <c r="N152" s="1"/>
      <c r="O152" s="1"/>
      <c r="P152" s="1"/>
      <c r="Q152" s="1"/>
      <c r="R152" s="1"/>
      <c r="S152" s="1"/>
      <c r="T152" s="1"/>
      <c r="U152" s="1"/>
      <c r="V152" s="1"/>
      <c r="W152" s="1"/>
      <c r="X152" s="1"/>
    </row>
    <row r="153" spans="2:24" ht="12.75" customHeight="1" x14ac:dyDescent="0.15">
      <c r="B153" s="159"/>
      <c r="C153" s="27"/>
      <c r="D153" s="28"/>
      <c r="E153" s="39"/>
      <c r="F153" s="34"/>
      <c r="G153" s="44"/>
      <c r="H153" s="157"/>
      <c r="I153" s="13"/>
      <c r="J153" s="1"/>
      <c r="K153" s="1"/>
      <c r="L153" s="1"/>
      <c r="M153" s="1"/>
      <c r="N153" s="1"/>
      <c r="O153" s="1"/>
      <c r="P153" s="1"/>
      <c r="Q153" s="1"/>
      <c r="R153" s="1"/>
      <c r="S153" s="1"/>
      <c r="T153" s="1"/>
      <c r="U153" s="1"/>
      <c r="V153" s="1"/>
      <c r="W153" s="1"/>
      <c r="X153" s="1"/>
    </row>
    <row r="154" spans="2:24" ht="12.75" customHeight="1" x14ac:dyDescent="0.15">
      <c r="B154" s="159"/>
      <c r="C154" s="149" t="s">
        <v>173</v>
      </c>
      <c r="D154" s="145"/>
      <c r="E154" s="29"/>
      <c r="F154" s="22" t="str">
        <f>IF(E154="Yes",1,"0")</f>
        <v>0</v>
      </c>
      <c r="G154" s="8"/>
      <c r="H154" s="199"/>
      <c r="I154" s="13"/>
      <c r="J154" s="1"/>
      <c r="K154" s="1"/>
      <c r="L154" s="1"/>
      <c r="M154" s="1"/>
      <c r="N154" s="1"/>
      <c r="O154" s="1"/>
      <c r="P154" s="1"/>
      <c r="Q154" s="1"/>
      <c r="R154" s="1"/>
      <c r="S154" s="1"/>
      <c r="T154" s="1"/>
      <c r="U154" s="1"/>
      <c r="V154" s="1"/>
      <c r="W154" s="1"/>
      <c r="X154" s="1"/>
    </row>
    <row r="155" spans="2:24" ht="12.75" customHeight="1" x14ac:dyDescent="0.15">
      <c r="B155" s="159"/>
      <c r="C155" s="24" t="s">
        <v>384</v>
      </c>
      <c r="D155" s="25" t="s">
        <v>174</v>
      </c>
      <c r="E155" s="37"/>
      <c r="F155" s="32"/>
      <c r="G155" s="45"/>
      <c r="H155" s="156"/>
      <c r="I155" s="13"/>
      <c r="J155" s="1"/>
      <c r="K155" s="1"/>
      <c r="L155" s="1"/>
      <c r="M155" s="1"/>
      <c r="N155" s="1"/>
      <c r="O155" s="1"/>
      <c r="P155" s="1"/>
      <c r="Q155" s="1"/>
      <c r="R155" s="1"/>
      <c r="S155" s="1"/>
      <c r="T155" s="1"/>
      <c r="U155" s="1"/>
      <c r="V155" s="1"/>
      <c r="W155" s="1"/>
      <c r="X155" s="1"/>
    </row>
    <row r="156" spans="2:24" ht="12.75" customHeight="1" x14ac:dyDescent="0.15">
      <c r="B156" s="159"/>
      <c r="C156" s="26" t="s">
        <v>384</v>
      </c>
      <c r="D156" s="23" t="s">
        <v>175</v>
      </c>
      <c r="E156" s="38"/>
      <c r="F156" s="33"/>
      <c r="G156" s="43"/>
      <c r="H156" s="156"/>
      <c r="I156" s="13"/>
      <c r="J156" s="1"/>
      <c r="K156" s="1"/>
      <c r="L156" s="1"/>
      <c r="M156" s="1"/>
      <c r="N156" s="1"/>
      <c r="O156" s="1"/>
      <c r="P156" s="1"/>
      <c r="Q156" s="1"/>
      <c r="R156" s="1"/>
      <c r="S156" s="1"/>
      <c r="T156" s="1"/>
      <c r="U156" s="1"/>
      <c r="V156" s="1"/>
      <c r="W156" s="1"/>
      <c r="X156" s="1"/>
    </row>
    <row r="157" spans="2:24" ht="12.75" customHeight="1" x14ac:dyDescent="0.15">
      <c r="B157" s="159"/>
      <c r="C157" s="27"/>
      <c r="D157" s="28"/>
      <c r="E157" s="39"/>
      <c r="F157" s="34"/>
      <c r="G157" s="44"/>
      <c r="H157" s="157"/>
      <c r="I157" s="13"/>
      <c r="J157" s="1"/>
      <c r="K157" s="1"/>
      <c r="L157" s="1"/>
      <c r="M157" s="1"/>
      <c r="N157" s="1"/>
      <c r="O157" s="1"/>
      <c r="P157" s="1"/>
      <c r="Q157" s="1"/>
      <c r="R157" s="1"/>
      <c r="S157" s="1"/>
      <c r="T157" s="1"/>
      <c r="U157" s="1"/>
      <c r="V157" s="1"/>
      <c r="W157" s="1"/>
      <c r="X157" s="1"/>
    </row>
    <row r="158" spans="2:24" ht="12.75" customHeight="1" x14ac:dyDescent="0.15">
      <c r="B158" s="159"/>
      <c r="C158" s="149" t="s">
        <v>176</v>
      </c>
      <c r="D158" s="145"/>
      <c r="E158" s="29"/>
      <c r="F158" s="22" t="str">
        <f>IF(E158="Yes",1,"0")</f>
        <v>0</v>
      </c>
      <c r="G158" s="8"/>
      <c r="H158" s="155"/>
      <c r="I158" s="13"/>
      <c r="J158" s="1"/>
      <c r="K158" s="1"/>
      <c r="L158" s="1"/>
      <c r="M158" s="1"/>
      <c r="N158" s="1"/>
      <c r="O158" s="1"/>
      <c r="P158" s="1"/>
      <c r="Q158" s="1"/>
      <c r="R158" s="1"/>
      <c r="S158" s="1"/>
      <c r="T158" s="1"/>
      <c r="U158" s="1"/>
      <c r="V158" s="1"/>
      <c r="W158" s="1"/>
      <c r="X158" s="1"/>
    </row>
    <row r="159" spans="2:24" ht="12.75" customHeight="1" x14ac:dyDescent="0.15">
      <c r="B159" s="159"/>
      <c r="C159" s="24" t="s">
        <v>384</v>
      </c>
      <c r="D159" s="25" t="s">
        <v>177</v>
      </c>
      <c r="E159" s="37"/>
      <c r="F159" s="32"/>
      <c r="G159" s="45"/>
      <c r="H159" s="156"/>
      <c r="I159" s="13"/>
      <c r="J159" s="1"/>
      <c r="K159" s="1"/>
      <c r="L159" s="1"/>
      <c r="M159" s="1"/>
      <c r="N159" s="1"/>
      <c r="O159" s="1"/>
      <c r="P159" s="1"/>
      <c r="Q159" s="1"/>
      <c r="R159" s="1"/>
      <c r="S159" s="1"/>
      <c r="T159" s="1"/>
      <c r="U159" s="1"/>
      <c r="V159" s="1"/>
      <c r="W159" s="1"/>
      <c r="X159" s="1"/>
    </row>
    <row r="160" spans="2:24" ht="12.75" customHeight="1" x14ac:dyDescent="0.15">
      <c r="B160" s="160"/>
      <c r="C160" s="27"/>
      <c r="D160" s="28"/>
      <c r="E160" s="39"/>
      <c r="F160" s="34"/>
      <c r="G160" s="44"/>
      <c r="H160" s="157"/>
      <c r="I160" s="13"/>
      <c r="J160" s="1"/>
      <c r="K160" s="1"/>
      <c r="L160" s="1"/>
      <c r="M160" s="1"/>
      <c r="N160" s="1"/>
      <c r="O160" s="1"/>
      <c r="P160" s="1"/>
      <c r="Q160" s="1"/>
      <c r="R160" s="1"/>
      <c r="S160" s="1"/>
      <c r="T160" s="1"/>
      <c r="U160" s="1"/>
      <c r="V160" s="1"/>
      <c r="W160" s="1"/>
      <c r="X160" s="1"/>
    </row>
    <row r="161" spans="2:24" ht="12.75" customHeight="1" x14ac:dyDescent="0.15">
      <c r="B161" s="161"/>
      <c r="C161" s="162"/>
      <c r="D161" s="162"/>
      <c r="E161" s="162"/>
      <c r="F161" s="162"/>
      <c r="G161" s="162"/>
      <c r="H161" s="163"/>
      <c r="I161" s="13"/>
      <c r="J161" s="1"/>
      <c r="K161" s="1"/>
      <c r="L161" s="1"/>
      <c r="M161" s="1"/>
      <c r="N161" s="1"/>
      <c r="O161" s="1"/>
      <c r="P161" s="1"/>
      <c r="Q161" s="1"/>
      <c r="R161" s="1"/>
      <c r="S161" s="1"/>
      <c r="T161" s="1"/>
      <c r="U161" s="1"/>
      <c r="V161" s="1"/>
      <c r="W161" s="1"/>
      <c r="X161" s="1"/>
    </row>
    <row r="162" spans="2:24" ht="12.75" customHeight="1" x14ac:dyDescent="0.15">
      <c r="B162" s="158" t="s">
        <v>178</v>
      </c>
      <c r="C162" s="152" t="s">
        <v>179</v>
      </c>
      <c r="D162" s="151"/>
      <c r="E162" s="7"/>
      <c r="F162" s="22" t="str">
        <f>IF(E162="Yes",1,"0")</f>
        <v>0</v>
      </c>
      <c r="G162" s="8">
        <f>IF(SUM(F162:F171)&gt;0,IF(SUM(F162:F171)=2,2,1),0)</f>
        <v>0</v>
      </c>
      <c r="H162" s="155"/>
      <c r="I162" s="13"/>
      <c r="J162" s="1"/>
      <c r="K162" s="1"/>
      <c r="L162" s="1"/>
      <c r="M162" s="1"/>
      <c r="N162" s="1"/>
      <c r="O162" s="1"/>
      <c r="P162" s="1"/>
      <c r="Q162" s="1"/>
      <c r="R162" s="1"/>
      <c r="S162" s="1"/>
      <c r="T162" s="1"/>
      <c r="U162" s="1"/>
      <c r="V162" s="1"/>
      <c r="W162" s="1"/>
      <c r="X162" s="1"/>
    </row>
    <row r="163" spans="2:24" ht="12.75" customHeight="1" x14ac:dyDescent="0.15">
      <c r="B163" s="159"/>
      <c r="C163" s="24" t="s">
        <v>384</v>
      </c>
      <c r="D163" s="25" t="s">
        <v>180</v>
      </c>
      <c r="E163" s="37"/>
      <c r="F163" s="32"/>
      <c r="G163" s="45"/>
      <c r="H163" s="156"/>
      <c r="I163" s="13"/>
      <c r="J163" s="1"/>
      <c r="K163" s="1"/>
      <c r="L163" s="1"/>
      <c r="M163" s="1"/>
      <c r="N163" s="1"/>
      <c r="O163" s="1"/>
      <c r="P163" s="1"/>
      <c r="Q163" s="1"/>
      <c r="R163" s="1"/>
      <c r="S163" s="1"/>
      <c r="T163" s="1"/>
      <c r="U163" s="1"/>
      <c r="V163" s="1"/>
      <c r="W163" s="1"/>
      <c r="X163" s="1"/>
    </row>
    <row r="164" spans="2:24" ht="12.75" customHeight="1" x14ac:dyDescent="0.15">
      <c r="B164" s="159"/>
      <c r="C164" s="26" t="s">
        <v>384</v>
      </c>
      <c r="D164" s="23" t="s">
        <v>181</v>
      </c>
      <c r="E164" s="38"/>
      <c r="F164" s="33"/>
      <c r="G164" s="43"/>
      <c r="H164" s="156"/>
      <c r="I164" s="13"/>
      <c r="J164" s="1"/>
      <c r="K164" s="1"/>
      <c r="L164" s="1"/>
      <c r="M164" s="1"/>
      <c r="N164" s="1"/>
      <c r="O164" s="1"/>
      <c r="P164" s="1"/>
      <c r="Q164" s="1"/>
      <c r="R164" s="1"/>
      <c r="S164" s="1"/>
      <c r="T164" s="1"/>
      <c r="U164" s="1"/>
      <c r="V164" s="1"/>
      <c r="W164" s="1"/>
      <c r="X164" s="1"/>
    </row>
    <row r="165" spans="2:24" ht="12.75" customHeight="1" x14ac:dyDescent="0.15">
      <c r="B165" s="159"/>
      <c r="C165" s="27"/>
      <c r="D165" s="28"/>
      <c r="E165" s="39"/>
      <c r="F165" s="34"/>
      <c r="G165" s="44"/>
      <c r="H165" s="157"/>
      <c r="I165" s="13"/>
      <c r="J165" s="1"/>
      <c r="K165" s="1"/>
      <c r="L165" s="1"/>
      <c r="M165" s="1"/>
      <c r="N165" s="1"/>
      <c r="O165" s="1"/>
      <c r="P165" s="1"/>
      <c r="Q165" s="1"/>
      <c r="R165" s="1"/>
      <c r="S165" s="1"/>
      <c r="T165" s="1"/>
      <c r="U165" s="1"/>
      <c r="V165" s="1"/>
      <c r="W165" s="1"/>
      <c r="X165" s="1"/>
    </row>
    <row r="166" spans="2:24" ht="12.75" customHeight="1" x14ac:dyDescent="0.15">
      <c r="B166" s="159"/>
      <c r="C166" s="149" t="s">
        <v>447</v>
      </c>
      <c r="D166" s="145"/>
      <c r="E166" s="29"/>
      <c r="F166" s="22" t="str">
        <f>IF(E166="Yes",1,"0")</f>
        <v>0</v>
      </c>
      <c r="G166" s="8"/>
      <c r="H166" s="155"/>
      <c r="I166" s="13"/>
      <c r="J166" s="1"/>
      <c r="K166" s="1"/>
      <c r="L166" s="1"/>
      <c r="M166" s="1"/>
      <c r="N166" s="1"/>
      <c r="O166" s="1"/>
      <c r="P166" s="1"/>
      <c r="Q166" s="1"/>
      <c r="R166" s="1"/>
      <c r="S166" s="1"/>
      <c r="T166" s="1"/>
      <c r="U166" s="1"/>
      <c r="V166" s="1"/>
      <c r="W166" s="1"/>
      <c r="X166" s="1"/>
    </row>
    <row r="167" spans="2:24" ht="12.75" customHeight="1" x14ac:dyDescent="0.15">
      <c r="B167" s="159"/>
      <c r="C167" s="24" t="s">
        <v>384</v>
      </c>
      <c r="D167" s="25" t="s">
        <v>182</v>
      </c>
      <c r="E167" s="37"/>
      <c r="F167" s="32"/>
      <c r="G167" s="45"/>
      <c r="H167" s="156"/>
      <c r="I167" s="13"/>
      <c r="J167" s="1"/>
      <c r="K167" s="1"/>
      <c r="L167" s="1"/>
      <c r="M167" s="1"/>
      <c r="N167" s="1"/>
      <c r="O167" s="1"/>
      <c r="P167" s="1"/>
      <c r="Q167" s="1"/>
      <c r="R167" s="1"/>
      <c r="S167" s="1"/>
      <c r="T167" s="1"/>
      <c r="U167" s="1"/>
      <c r="V167" s="1"/>
      <c r="W167" s="1"/>
      <c r="X167" s="1"/>
    </row>
    <row r="168" spans="2:24" ht="12.75" customHeight="1" x14ac:dyDescent="0.15">
      <c r="B168" s="159"/>
      <c r="C168" s="26" t="s">
        <v>384</v>
      </c>
      <c r="D168" s="23" t="s">
        <v>183</v>
      </c>
      <c r="E168" s="38"/>
      <c r="F168" s="33"/>
      <c r="G168" s="43"/>
      <c r="H168" s="156"/>
      <c r="I168" s="13"/>
      <c r="J168" s="1"/>
      <c r="K168" s="1"/>
      <c r="L168" s="1"/>
      <c r="M168" s="1"/>
      <c r="N168" s="1"/>
      <c r="O168" s="1"/>
      <c r="P168" s="1"/>
      <c r="Q168" s="1"/>
      <c r="R168" s="1"/>
      <c r="S168" s="1"/>
      <c r="T168" s="1"/>
      <c r="U168" s="1"/>
      <c r="V168" s="1"/>
      <c r="W168" s="1"/>
      <c r="X168" s="1"/>
    </row>
    <row r="169" spans="2:24" ht="12.75" customHeight="1" x14ac:dyDescent="0.15">
      <c r="B169" s="159"/>
      <c r="C169" s="26" t="s">
        <v>384</v>
      </c>
      <c r="D169" s="23" t="s">
        <v>184</v>
      </c>
      <c r="E169" s="38"/>
      <c r="F169" s="33"/>
      <c r="G169" s="43"/>
      <c r="H169" s="156"/>
      <c r="I169" s="13"/>
      <c r="J169" s="1"/>
      <c r="K169" s="1"/>
      <c r="L169" s="1"/>
      <c r="M169" s="1"/>
      <c r="N169" s="1"/>
      <c r="O169" s="1"/>
      <c r="P169" s="1"/>
      <c r="Q169" s="1"/>
      <c r="R169" s="1"/>
      <c r="S169" s="1"/>
      <c r="T169" s="1"/>
      <c r="U169" s="1"/>
      <c r="V169" s="1"/>
      <c r="W169" s="1"/>
      <c r="X169" s="1"/>
    </row>
    <row r="170" spans="2:24" ht="12.75" customHeight="1" x14ac:dyDescent="0.15">
      <c r="B170" s="159"/>
      <c r="C170" s="26" t="s">
        <v>384</v>
      </c>
      <c r="D170" s="23" t="s">
        <v>185</v>
      </c>
      <c r="E170" s="38"/>
      <c r="F170" s="33"/>
      <c r="G170" s="43"/>
      <c r="H170" s="156"/>
      <c r="I170" s="13"/>
      <c r="J170" s="1"/>
      <c r="K170" s="1"/>
      <c r="L170" s="1"/>
      <c r="M170" s="1"/>
      <c r="N170" s="1"/>
      <c r="O170" s="1"/>
      <c r="P170" s="1"/>
      <c r="Q170" s="1"/>
      <c r="R170" s="1"/>
      <c r="S170" s="1"/>
      <c r="T170" s="1"/>
      <c r="U170" s="1"/>
      <c r="V170" s="1"/>
      <c r="W170" s="1"/>
      <c r="X170" s="1"/>
    </row>
    <row r="171" spans="2:24" ht="12.75" customHeight="1" x14ac:dyDescent="0.15">
      <c r="B171" s="160"/>
      <c r="C171" s="27"/>
      <c r="D171" s="28"/>
      <c r="E171" s="39"/>
      <c r="F171" s="34"/>
      <c r="G171" s="44"/>
      <c r="H171" s="157"/>
      <c r="I171" s="13"/>
      <c r="J171" s="1"/>
      <c r="K171" s="1"/>
      <c r="L171" s="1"/>
      <c r="M171" s="1"/>
      <c r="N171" s="1"/>
      <c r="O171" s="1"/>
      <c r="P171" s="1"/>
      <c r="Q171" s="1"/>
      <c r="R171" s="1"/>
      <c r="S171" s="1"/>
      <c r="T171" s="1"/>
      <c r="U171" s="1"/>
      <c r="V171" s="1"/>
      <c r="W171" s="1"/>
      <c r="X171" s="1"/>
    </row>
    <row r="172" spans="2:24" ht="12.75" customHeight="1" x14ac:dyDescent="0.15">
      <c r="B172" s="236" t="s">
        <v>186</v>
      </c>
      <c r="C172" s="237"/>
      <c r="D172" s="238"/>
      <c r="E172" s="112" t="s">
        <v>69</v>
      </c>
      <c r="F172" s="112"/>
      <c r="G172" s="112"/>
      <c r="H172" s="111" t="s">
        <v>70</v>
      </c>
      <c r="I172" s="111" t="s">
        <v>382</v>
      </c>
      <c r="J172" s="1"/>
      <c r="K172" s="1"/>
      <c r="L172" s="1"/>
      <c r="M172" s="1"/>
      <c r="N172" s="1"/>
      <c r="O172" s="1"/>
      <c r="P172" s="1"/>
      <c r="Q172" s="1"/>
      <c r="R172" s="1"/>
      <c r="S172" s="1"/>
      <c r="T172" s="1"/>
      <c r="U172" s="1"/>
      <c r="V172" s="1"/>
      <c r="W172" s="1"/>
      <c r="X172" s="1"/>
    </row>
    <row r="173" spans="2:24" ht="12.75" customHeight="1" x14ac:dyDescent="0.15">
      <c r="B173" s="158" t="s">
        <v>187</v>
      </c>
      <c r="C173" s="152" t="s">
        <v>348</v>
      </c>
      <c r="D173" s="151"/>
      <c r="E173" s="7" t="s">
        <v>383</v>
      </c>
      <c r="F173" s="22">
        <f>IF(E173="Yes",1,"0")</f>
        <v>1</v>
      </c>
      <c r="G173" s="8">
        <f>IF(SUM(F173:F183)&gt;0,IF(SUM(F173:F183)=2,2,1),0)</f>
        <v>1</v>
      </c>
      <c r="H173" s="155"/>
      <c r="I173" s="224" t="str">
        <f>IF(AND(G173=2,G185=2,G196=2),3,IF(AND(G173=2,G185=2,G196=1),"2+",IF(AND(G173=2,G185=2,G196=0),2,IF(AND(G173=2,OR(G185=1,G196&gt;0)),"1+",IF(G173=2,1,IF(G173=1,"0+",IF(OR(G185&gt;0,G196&gt;0),"0+",0)))))))</f>
        <v>0+</v>
      </c>
      <c r="J173" s="1"/>
      <c r="K173" s="1"/>
      <c r="L173" s="1"/>
      <c r="M173" s="1"/>
      <c r="N173" s="1"/>
      <c r="O173" s="1"/>
      <c r="P173" s="1"/>
      <c r="Q173" s="1"/>
      <c r="R173" s="1"/>
      <c r="S173" s="1"/>
      <c r="T173" s="1"/>
      <c r="U173" s="1"/>
      <c r="V173" s="1"/>
      <c r="W173" s="1"/>
      <c r="X173" s="1"/>
    </row>
    <row r="174" spans="2:24" ht="12.75" customHeight="1" x14ac:dyDescent="0.15">
      <c r="B174" s="159"/>
      <c r="C174" s="24" t="s">
        <v>384</v>
      </c>
      <c r="D174" s="25" t="s">
        <v>188</v>
      </c>
      <c r="E174" s="37"/>
      <c r="F174" s="32"/>
      <c r="G174" s="45"/>
      <c r="H174" s="156"/>
      <c r="I174" s="225"/>
      <c r="J174" s="1"/>
      <c r="K174" s="1"/>
      <c r="L174" s="1"/>
      <c r="M174" s="1"/>
      <c r="N174" s="1"/>
      <c r="O174" s="1"/>
      <c r="P174" s="1"/>
      <c r="Q174" s="1"/>
      <c r="R174" s="1"/>
      <c r="S174" s="1"/>
      <c r="T174" s="1"/>
      <c r="U174" s="1"/>
      <c r="V174" s="1"/>
      <c r="W174" s="1"/>
      <c r="X174" s="1"/>
    </row>
    <row r="175" spans="2:24" ht="12.75" customHeight="1" x14ac:dyDescent="0.15">
      <c r="B175" s="159"/>
      <c r="C175" s="26" t="s">
        <v>384</v>
      </c>
      <c r="D175" s="23" t="s">
        <v>189</v>
      </c>
      <c r="E175" s="38"/>
      <c r="F175" s="33"/>
      <c r="G175" s="43"/>
      <c r="H175" s="156"/>
      <c r="I175" s="225"/>
      <c r="J175" s="1"/>
      <c r="K175" s="1"/>
      <c r="L175" s="1"/>
      <c r="M175" s="1"/>
      <c r="N175" s="1"/>
      <c r="O175" s="1"/>
      <c r="P175" s="1"/>
      <c r="Q175" s="1"/>
      <c r="R175" s="1"/>
      <c r="S175" s="1"/>
      <c r="T175" s="1"/>
      <c r="U175" s="1"/>
      <c r="V175" s="1"/>
      <c r="W175" s="1"/>
      <c r="X175" s="1"/>
    </row>
    <row r="176" spans="2:24" ht="12.75" customHeight="1" x14ac:dyDescent="0.15">
      <c r="B176" s="159"/>
      <c r="C176" s="26" t="s">
        <v>384</v>
      </c>
      <c r="D176" s="23" t="s">
        <v>190</v>
      </c>
      <c r="E176" s="38"/>
      <c r="F176" s="33"/>
      <c r="G176" s="43"/>
      <c r="H176" s="156"/>
      <c r="I176" s="225"/>
      <c r="J176" s="1"/>
      <c r="K176" s="1"/>
      <c r="L176" s="1"/>
      <c r="M176" s="1"/>
      <c r="N176" s="1"/>
      <c r="O176" s="1"/>
      <c r="P176" s="1"/>
      <c r="Q176" s="1"/>
      <c r="R176" s="1"/>
      <c r="S176" s="1"/>
      <c r="T176" s="1"/>
      <c r="U176" s="1"/>
      <c r="V176" s="1"/>
      <c r="W176" s="1"/>
      <c r="X176" s="1"/>
    </row>
    <row r="177" spans="2:24" ht="12.75" customHeight="1" x14ac:dyDescent="0.15">
      <c r="B177" s="159"/>
      <c r="C177" s="26" t="s">
        <v>384</v>
      </c>
      <c r="D177" s="23" t="s">
        <v>191</v>
      </c>
      <c r="E177" s="38"/>
      <c r="F177" s="33"/>
      <c r="G177" s="43"/>
      <c r="H177" s="156"/>
      <c r="I177" s="226"/>
      <c r="J177" s="1"/>
      <c r="K177" s="1"/>
      <c r="L177" s="1"/>
      <c r="M177" s="1"/>
      <c r="N177" s="1"/>
      <c r="O177" s="1"/>
      <c r="P177" s="1"/>
      <c r="Q177" s="1"/>
      <c r="R177" s="1"/>
      <c r="S177" s="1"/>
      <c r="T177" s="1"/>
      <c r="U177" s="1"/>
      <c r="V177" s="1"/>
      <c r="W177" s="1"/>
      <c r="X177" s="1"/>
    </row>
    <row r="178" spans="2:24" ht="12.75" customHeight="1" x14ac:dyDescent="0.15">
      <c r="B178" s="159"/>
      <c r="C178" s="27"/>
      <c r="D178" s="28"/>
      <c r="E178" s="39"/>
      <c r="F178" s="34"/>
      <c r="G178" s="44"/>
      <c r="H178" s="157"/>
      <c r="I178" s="13"/>
      <c r="J178" s="1"/>
      <c r="K178" s="1"/>
      <c r="L178" s="1"/>
      <c r="M178" s="1"/>
      <c r="N178" s="1"/>
      <c r="O178" s="1"/>
      <c r="P178" s="1"/>
      <c r="Q178" s="1"/>
      <c r="R178" s="1"/>
      <c r="S178" s="1"/>
      <c r="T178" s="1"/>
      <c r="U178" s="1"/>
      <c r="V178" s="1"/>
      <c r="W178" s="1"/>
      <c r="X178" s="1"/>
    </row>
    <row r="179" spans="2:24" ht="12.75" customHeight="1" x14ac:dyDescent="0.15">
      <c r="B179" s="159"/>
      <c r="C179" s="149" t="s">
        <v>192</v>
      </c>
      <c r="D179" s="145"/>
      <c r="E179" s="29"/>
      <c r="F179" s="22" t="str">
        <f>IF(E179="Yes",1,"0")</f>
        <v>0</v>
      </c>
      <c r="G179" s="8"/>
      <c r="H179" s="155"/>
      <c r="I179" s="13"/>
      <c r="J179" s="1"/>
      <c r="K179" s="1"/>
      <c r="L179" s="1"/>
      <c r="M179" s="1"/>
      <c r="N179" s="1"/>
      <c r="O179" s="1"/>
      <c r="P179" s="1"/>
      <c r="Q179" s="1"/>
      <c r="R179" s="1"/>
      <c r="S179" s="1"/>
      <c r="T179" s="1"/>
      <c r="U179" s="1"/>
      <c r="V179" s="1"/>
      <c r="W179" s="1"/>
      <c r="X179" s="1"/>
    </row>
    <row r="180" spans="2:24" ht="12.75" customHeight="1" x14ac:dyDescent="0.15">
      <c r="B180" s="159"/>
      <c r="C180" s="24" t="s">
        <v>384</v>
      </c>
      <c r="D180" s="25" t="s">
        <v>193</v>
      </c>
      <c r="E180" s="37"/>
      <c r="F180" s="32"/>
      <c r="G180" s="45"/>
      <c r="H180" s="156"/>
      <c r="I180" s="13"/>
      <c r="J180" s="1"/>
      <c r="K180" s="1"/>
      <c r="L180" s="1"/>
      <c r="M180" s="1"/>
      <c r="N180" s="1"/>
      <c r="O180" s="1"/>
      <c r="P180" s="1"/>
      <c r="Q180" s="1"/>
      <c r="R180" s="1"/>
      <c r="S180" s="1"/>
      <c r="T180" s="1"/>
      <c r="U180" s="1"/>
      <c r="V180" s="1"/>
      <c r="W180" s="1"/>
      <c r="X180" s="1"/>
    </row>
    <row r="181" spans="2:24" ht="12.75" customHeight="1" x14ac:dyDescent="0.15">
      <c r="B181" s="159"/>
      <c r="C181" s="26" t="s">
        <v>384</v>
      </c>
      <c r="D181" s="23" t="s">
        <v>194</v>
      </c>
      <c r="E181" s="38"/>
      <c r="F181" s="33"/>
      <c r="G181" s="43"/>
      <c r="H181" s="156"/>
      <c r="I181" s="13"/>
      <c r="J181" s="1"/>
      <c r="K181" s="1"/>
      <c r="L181" s="1"/>
      <c r="M181" s="1"/>
      <c r="N181" s="1"/>
      <c r="O181" s="1"/>
      <c r="P181" s="1"/>
      <c r="Q181" s="1"/>
      <c r="R181" s="1"/>
      <c r="S181" s="1"/>
      <c r="T181" s="1"/>
      <c r="U181" s="1"/>
      <c r="V181" s="1"/>
      <c r="W181" s="1"/>
      <c r="X181" s="1"/>
    </row>
    <row r="182" spans="2:24" ht="12.75" customHeight="1" x14ac:dyDescent="0.15">
      <c r="B182" s="159"/>
      <c r="C182" s="26" t="s">
        <v>384</v>
      </c>
      <c r="D182" s="23" t="s">
        <v>195</v>
      </c>
      <c r="E182" s="38"/>
      <c r="F182" s="33"/>
      <c r="G182" s="43"/>
      <c r="H182" s="156"/>
      <c r="I182" s="13"/>
      <c r="J182" s="1"/>
      <c r="K182" s="1"/>
      <c r="L182" s="1"/>
      <c r="M182" s="1"/>
      <c r="N182" s="1"/>
      <c r="O182" s="1"/>
      <c r="P182" s="1"/>
      <c r="Q182" s="1"/>
      <c r="R182" s="1"/>
      <c r="S182" s="1"/>
      <c r="T182" s="1"/>
      <c r="U182" s="1"/>
      <c r="V182" s="1"/>
      <c r="W182" s="1"/>
      <c r="X182" s="1"/>
    </row>
    <row r="183" spans="2:24" ht="12.75" customHeight="1" x14ac:dyDescent="0.15">
      <c r="B183" s="160"/>
      <c r="C183" s="27"/>
      <c r="D183" s="28"/>
      <c r="E183" s="39"/>
      <c r="F183" s="34"/>
      <c r="G183" s="44"/>
      <c r="H183" s="157"/>
      <c r="I183" s="13"/>
      <c r="J183" s="1"/>
      <c r="K183" s="1"/>
      <c r="L183" s="1"/>
      <c r="M183" s="1"/>
      <c r="N183" s="1"/>
      <c r="O183" s="1"/>
      <c r="P183" s="1"/>
      <c r="Q183" s="1"/>
      <c r="R183" s="1"/>
      <c r="S183" s="1"/>
      <c r="T183" s="1"/>
      <c r="U183" s="1"/>
      <c r="V183" s="1"/>
      <c r="W183" s="1"/>
      <c r="X183" s="1"/>
    </row>
    <row r="184" spans="2:24" ht="12.75" customHeight="1" x14ac:dyDescent="0.15">
      <c r="B184" s="161"/>
      <c r="C184" s="162"/>
      <c r="D184" s="162"/>
      <c r="E184" s="162"/>
      <c r="F184" s="162"/>
      <c r="G184" s="162"/>
      <c r="H184" s="163"/>
      <c r="I184" s="13"/>
      <c r="J184" s="1"/>
      <c r="K184" s="1"/>
      <c r="L184" s="1"/>
      <c r="M184" s="1"/>
      <c r="N184" s="1"/>
      <c r="O184" s="1"/>
      <c r="P184" s="1"/>
      <c r="Q184" s="1"/>
      <c r="R184" s="1"/>
      <c r="S184" s="1"/>
      <c r="T184" s="1"/>
      <c r="U184" s="1"/>
      <c r="V184" s="1"/>
      <c r="W184" s="1"/>
      <c r="X184" s="1"/>
    </row>
    <row r="185" spans="2:24" ht="12.75" customHeight="1" x14ac:dyDescent="0.15">
      <c r="B185" s="158" t="s">
        <v>196</v>
      </c>
      <c r="C185" s="152" t="s">
        <v>349</v>
      </c>
      <c r="D185" s="151"/>
      <c r="E185" s="7" t="s">
        <v>377</v>
      </c>
      <c r="F185" s="22" t="str">
        <f>IF(E185="Yes",1,"0")</f>
        <v>0</v>
      </c>
      <c r="G185" s="8">
        <f>IF(SUM(F185:F194)&gt;0,IF(SUM(F185:F194)=2,2,1),0)</f>
        <v>0</v>
      </c>
      <c r="H185" s="155"/>
      <c r="I185" s="13"/>
      <c r="J185" s="1"/>
      <c r="K185" s="1"/>
      <c r="L185" s="1"/>
      <c r="M185" s="1"/>
      <c r="N185" s="1"/>
      <c r="O185" s="1"/>
      <c r="P185" s="1"/>
      <c r="Q185" s="1"/>
      <c r="R185" s="1"/>
      <c r="S185" s="1"/>
      <c r="T185" s="1"/>
      <c r="U185" s="1"/>
      <c r="V185" s="1"/>
      <c r="W185" s="1"/>
      <c r="X185" s="1"/>
    </row>
    <row r="186" spans="2:24" ht="12.75" customHeight="1" x14ac:dyDescent="0.15">
      <c r="B186" s="159"/>
      <c r="C186" s="24" t="s">
        <v>384</v>
      </c>
      <c r="D186" s="25" t="s">
        <v>197</v>
      </c>
      <c r="E186" s="37"/>
      <c r="F186" s="32"/>
      <c r="G186" s="45"/>
      <c r="H186" s="156"/>
      <c r="I186" s="13"/>
      <c r="J186" s="1"/>
      <c r="K186" s="1"/>
      <c r="L186" s="1"/>
      <c r="M186" s="1"/>
      <c r="N186" s="1"/>
      <c r="O186" s="1"/>
      <c r="P186" s="1"/>
      <c r="Q186" s="1"/>
      <c r="R186" s="1"/>
      <c r="S186" s="1"/>
      <c r="T186" s="1"/>
      <c r="U186" s="1"/>
      <c r="V186" s="1"/>
      <c r="W186" s="1"/>
      <c r="X186" s="1"/>
    </row>
    <row r="187" spans="2:24" ht="12.75" customHeight="1" x14ac:dyDescent="0.15">
      <c r="B187" s="159"/>
      <c r="C187" s="26" t="s">
        <v>384</v>
      </c>
      <c r="D187" s="23" t="s">
        <v>198</v>
      </c>
      <c r="E187" s="38"/>
      <c r="F187" s="33"/>
      <c r="G187" s="43"/>
      <c r="H187" s="156"/>
      <c r="I187" s="13"/>
      <c r="J187" s="1"/>
      <c r="K187" s="1"/>
      <c r="L187" s="1"/>
      <c r="M187" s="1"/>
      <c r="N187" s="1"/>
      <c r="O187" s="1"/>
      <c r="P187" s="1"/>
      <c r="Q187" s="1"/>
      <c r="R187" s="1"/>
      <c r="S187" s="1"/>
      <c r="T187" s="1"/>
      <c r="U187" s="1"/>
      <c r="V187" s="1"/>
      <c r="W187" s="1"/>
      <c r="X187" s="1"/>
    </row>
    <row r="188" spans="2:24" ht="12.75" customHeight="1" x14ac:dyDescent="0.15">
      <c r="B188" s="159"/>
      <c r="C188" s="26" t="s">
        <v>384</v>
      </c>
      <c r="D188" s="23" t="s">
        <v>199</v>
      </c>
      <c r="E188" s="38"/>
      <c r="F188" s="33"/>
      <c r="G188" s="43"/>
      <c r="H188" s="156"/>
      <c r="I188" s="13"/>
      <c r="J188" s="1"/>
      <c r="K188" s="1"/>
      <c r="L188" s="1"/>
      <c r="M188" s="1"/>
      <c r="N188" s="1"/>
      <c r="O188" s="1"/>
      <c r="P188" s="1"/>
      <c r="Q188" s="1"/>
      <c r="R188" s="1"/>
      <c r="S188" s="1"/>
      <c r="T188" s="1"/>
      <c r="U188" s="1"/>
      <c r="V188" s="1"/>
      <c r="W188" s="1"/>
      <c r="X188" s="1"/>
    </row>
    <row r="189" spans="2:24" ht="12.75" customHeight="1" x14ac:dyDescent="0.15">
      <c r="B189" s="159"/>
      <c r="C189" s="26" t="s">
        <v>384</v>
      </c>
      <c r="D189" s="23" t="s">
        <v>200</v>
      </c>
      <c r="E189" s="38"/>
      <c r="F189" s="33"/>
      <c r="G189" s="43"/>
      <c r="H189" s="156"/>
      <c r="I189" s="13"/>
      <c r="J189" s="1"/>
      <c r="K189" s="1"/>
      <c r="L189" s="1"/>
      <c r="M189" s="1"/>
      <c r="N189" s="1"/>
      <c r="O189" s="1"/>
      <c r="P189" s="1"/>
      <c r="Q189" s="1"/>
      <c r="R189" s="1"/>
      <c r="S189" s="1"/>
      <c r="T189" s="1"/>
      <c r="U189" s="1"/>
      <c r="V189" s="1"/>
      <c r="W189" s="1"/>
      <c r="X189" s="1"/>
    </row>
    <row r="190" spans="2:24" ht="12.75" customHeight="1" x14ac:dyDescent="0.15">
      <c r="B190" s="159"/>
      <c r="C190" s="26" t="s">
        <v>384</v>
      </c>
      <c r="D190" s="23" t="s">
        <v>201</v>
      </c>
      <c r="E190" s="38"/>
      <c r="F190" s="33"/>
      <c r="G190" s="43"/>
      <c r="H190" s="156"/>
      <c r="I190" s="13"/>
      <c r="J190" s="1"/>
      <c r="K190" s="1"/>
      <c r="L190" s="1"/>
      <c r="M190" s="1"/>
      <c r="N190" s="1"/>
      <c r="O190" s="1"/>
      <c r="P190" s="1"/>
      <c r="Q190" s="1"/>
      <c r="R190" s="1"/>
      <c r="S190" s="1"/>
      <c r="T190" s="1"/>
      <c r="U190" s="1"/>
      <c r="V190" s="1"/>
      <c r="W190" s="1"/>
      <c r="X190" s="1"/>
    </row>
    <row r="191" spans="2:24" ht="12.75" customHeight="1" x14ac:dyDescent="0.15">
      <c r="B191" s="159"/>
      <c r="C191" s="27"/>
      <c r="D191" s="28"/>
      <c r="E191" s="39"/>
      <c r="F191" s="34"/>
      <c r="G191" s="44"/>
      <c r="H191" s="157"/>
      <c r="I191" s="13"/>
      <c r="J191" s="1"/>
      <c r="K191" s="1"/>
      <c r="L191" s="1"/>
      <c r="M191" s="1"/>
      <c r="N191" s="1"/>
      <c r="O191" s="1"/>
      <c r="P191" s="1"/>
      <c r="Q191" s="1"/>
      <c r="R191" s="1"/>
      <c r="S191" s="1"/>
      <c r="T191" s="1"/>
      <c r="U191" s="1"/>
      <c r="V191" s="1"/>
      <c r="W191" s="1"/>
      <c r="X191" s="1"/>
    </row>
    <row r="192" spans="2:24" ht="12.75" customHeight="1" x14ac:dyDescent="0.15">
      <c r="B192" s="159"/>
      <c r="C192" s="149" t="s">
        <v>350</v>
      </c>
      <c r="D192" s="145"/>
      <c r="E192" s="29"/>
      <c r="F192" s="22" t="str">
        <f>IF(E192="Yes",1,"0")</f>
        <v>0</v>
      </c>
      <c r="G192" s="8"/>
      <c r="H192" s="155"/>
      <c r="I192" s="13"/>
      <c r="J192" s="1"/>
      <c r="K192" s="1"/>
      <c r="L192" s="1"/>
      <c r="M192" s="1"/>
      <c r="N192" s="1"/>
      <c r="O192" s="1"/>
      <c r="P192" s="1"/>
      <c r="Q192" s="1"/>
      <c r="R192" s="1"/>
      <c r="S192" s="1"/>
      <c r="T192" s="1"/>
      <c r="U192" s="1"/>
      <c r="V192" s="1"/>
      <c r="W192" s="1"/>
      <c r="X192" s="1"/>
    </row>
    <row r="193" spans="2:24" ht="12.75" customHeight="1" x14ac:dyDescent="0.15">
      <c r="B193" s="159"/>
      <c r="C193" s="24" t="s">
        <v>384</v>
      </c>
      <c r="D193" s="25" t="s">
        <v>202</v>
      </c>
      <c r="E193" s="37"/>
      <c r="F193" s="32"/>
      <c r="G193" s="45"/>
      <c r="H193" s="156"/>
      <c r="I193" s="13"/>
      <c r="J193" s="1"/>
      <c r="K193" s="1"/>
      <c r="L193" s="1"/>
      <c r="M193" s="1"/>
      <c r="N193" s="1"/>
      <c r="O193" s="1"/>
      <c r="P193" s="1"/>
      <c r="Q193" s="1"/>
      <c r="R193" s="1"/>
      <c r="S193" s="1"/>
      <c r="T193" s="1"/>
      <c r="U193" s="1"/>
      <c r="V193" s="1"/>
      <c r="W193" s="1"/>
      <c r="X193" s="1"/>
    </row>
    <row r="194" spans="2:24" ht="12.75" customHeight="1" x14ac:dyDescent="0.15">
      <c r="B194" s="160"/>
      <c r="C194" s="27"/>
      <c r="D194" s="28"/>
      <c r="E194" s="39"/>
      <c r="F194" s="34"/>
      <c r="G194" s="44"/>
      <c r="H194" s="157"/>
      <c r="I194" s="13"/>
      <c r="J194" s="1"/>
      <c r="K194" s="1"/>
      <c r="L194" s="1"/>
      <c r="M194" s="1"/>
      <c r="N194" s="1"/>
      <c r="O194" s="1"/>
      <c r="P194" s="1"/>
      <c r="Q194" s="1"/>
      <c r="R194" s="1"/>
      <c r="S194" s="1"/>
      <c r="T194" s="1"/>
      <c r="U194" s="1"/>
      <c r="V194" s="1"/>
      <c r="W194" s="1"/>
      <c r="X194" s="1"/>
    </row>
    <row r="195" spans="2:24" ht="12.75" customHeight="1" x14ac:dyDescent="0.15">
      <c r="B195" s="161"/>
      <c r="C195" s="162"/>
      <c r="D195" s="162"/>
      <c r="E195" s="162"/>
      <c r="F195" s="162"/>
      <c r="G195" s="162"/>
      <c r="H195" s="163"/>
      <c r="I195" s="13"/>
      <c r="J195" s="1"/>
      <c r="K195" s="1"/>
      <c r="L195" s="1"/>
      <c r="M195" s="1"/>
      <c r="N195" s="1"/>
      <c r="O195" s="1"/>
      <c r="P195" s="1"/>
      <c r="Q195" s="1"/>
      <c r="R195" s="1"/>
      <c r="S195" s="1"/>
      <c r="T195" s="1"/>
      <c r="U195" s="1"/>
      <c r="V195" s="1"/>
      <c r="W195" s="1"/>
      <c r="X195" s="1"/>
    </row>
    <row r="196" spans="2:24" ht="12.75" customHeight="1" x14ac:dyDescent="0.15">
      <c r="B196" s="158" t="s">
        <v>203</v>
      </c>
      <c r="C196" s="152" t="s">
        <v>351</v>
      </c>
      <c r="D196" s="151"/>
      <c r="E196" s="7"/>
      <c r="F196" s="22" t="str">
        <f>IF(E196="Yes",1,"0")</f>
        <v>0</v>
      </c>
      <c r="G196" s="8">
        <f>IF(SUM(F196:F204)&gt;0,IF(SUM(F196:F204)=2,2,1),0)</f>
        <v>0</v>
      </c>
      <c r="H196" s="155"/>
      <c r="I196" s="13"/>
      <c r="J196" s="1"/>
      <c r="K196" s="1"/>
      <c r="L196" s="1"/>
      <c r="M196" s="1"/>
      <c r="N196" s="1"/>
      <c r="O196" s="1"/>
      <c r="P196" s="1"/>
      <c r="Q196" s="1"/>
      <c r="R196" s="1"/>
      <c r="S196" s="1"/>
      <c r="T196" s="1"/>
      <c r="U196" s="1"/>
      <c r="V196" s="1"/>
      <c r="W196" s="1"/>
      <c r="X196" s="1"/>
    </row>
    <row r="197" spans="2:24" ht="12.75" customHeight="1" x14ac:dyDescent="0.15">
      <c r="B197" s="159"/>
      <c r="C197" s="24" t="s">
        <v>384</v>
      </c>
      <c r="D197" s="25" t="s">
        <v>204</v>
      </c>
      <c r="E197" s="37"/>
      <c r="F197" s="32"/>
      <c r="G197" s="45"/>
      <c r="H197" s="156"/>
      <c r="I197" s="13"/>
      <c r="J197" s="1"/>
      <c r="K197" s="1"/>
      <c r="L197" s="1"/>
      <c r="M197" s="1"/>
      <c r="N197" s="1"/>
      <c r="O197" s="1"/>
      <c r="P197" s="1"/>
      <c r="Q197" s="1"/>
      <c r="R197" s="1"/>
      <c r="S197" s="1"/>
      <c r="T197" s="1"/>
      <c r="U197" s="1"/>
      <c r="V197" s="1"/>
      <c r="W197" s="1"/>
      <c r="X197" s="1"/>
    </row>
    <row r="198" spans="2:24" ht="12.75" customHeight="1" x14ac:dyDescent="0.15">
      <c r="B198" s="159"/>
      <c r="C198" s="27"/>
      <c r="D198" s="28"/>
      <c r="E198" s="39"/>
      <c r="F198" s="34"/>
      <c r="G198" s="44"/>
      <c r="H198" s="157"/>
      <c r="I198" s="13"/>
      <c r="J198" s="1"/>
      <c r="K198" s="1"/>
      <c r="L198" s="1"/>
      <c r="M198" s="1"/>
      <c r="N198" s="1"/>
      <c r="O198" s="1"/>
      <c r="P198" s="1"/>
      <c r="Q198" s="1"/>
      <c r="R198" s="1"/>
      <c r="S198" s="1"/>
      <c r="T198" s="1"/>
      <c r="U198" s="1"/>
      <c r="V198" s="1"/>
      <c r="W198" s="1"/>
      <c r="X198" s="1"/>
    </row>
    <row r="199" spans="2:24" ht="12.75" customHeight="1" x14ac:dyDescent="0.15">
      <c r="B199" s="159"/>
      <c r="C199" s="149" t="s">
        <v>352</v>
      </c>
      <c r="D199" s="145"/>
      <c r="E199" s="29"/>
      <c r="F199" s="22" t="str">
        <f>IF(E199="Yes",1,"0")</f>
        <v>0</v>
      </c>
      <c r="G199" s="8"/>
      <c r="H199" s="155"/>
      <c r="I199" s="13"/>
      <c r="J199" s="1"/>
      <c r="K199" s="1"/>
      <c r="L199" s="1"/>
      <c r="M199" s="1"/>
      <c r="N199" s="1"/>
      <c r="O199" s="1"/>
      <c r="P199" s="1"/>
      <c r="Q199" s="1"/>
      <c r="R199" s="1"/>
      <c r="S199" s="1"/>
      <c r="T199" s="1"/>
      <c r="U199" s="1"/>
      <c r="V199" s="1"/>
      <c r="W199" s="1"/>
      <c r="X199" s="1"/>
    </row>
    <row r="200" spans="2:24" ht="12.75" customHeight="1" x14ac:dyDescent="0.15">
      <c r="B200" s="159"/>
      <c r="C200" s="24" t="s">
        <v>384</v>
      </c>
      <c r="D200" s="25" t="s">
        <v>205</v>
      </c>
      <c r="E200" s="37"/>
      <c r="F200" s="32"/>
      <c r="G200" s="45"/>
      <c r="H200" s="156"/>
      <c r="I200" s="13"/>
      <c r="J200" s="1"/>
      <c r="K200" s="1"/>
      <c r="L200" s="1"/>
      <c r="M200" s="1"/>
      <c r="N200" s="1"/>
      <c r="O200" s="1"/>
      <c r="P200" s="1"/>
      <c r="Q200" s="1"/>
      <c r="R200" s="1"/>
      <c r="S200" s="1"/>
      <c r="T200" s="1"/>
      <c r="U200" s="1"/>
      <c r="V200" s="1"/>
      <c r="W200" s="1"/>
      <c r="X200" s="1"/>
    </row>
    <row r="201" spans="2:24" ht="12.75" customHeight="1" x14ac:dyDescent="0.15">
      <c r="B201" s="159"/>
      <c r="C201" s="26" t="s">
        <v>384</v>
      </c>
      <c r="D201" s="23" t="s">
        <v>206</v>
      </c>
      <c r="E201" s="38"/>
      <c r="F201" s="33"/>
      <c r="G201" s="43"/>
      <c r="H201" s="156"/>
      <c r="I201" s="13"/>
      <c r="J201" s="1"/>
      <c r="K201" s="1"/>
      <c r="L201" s="1"/>
      <c r="M201" s="1"/>
      <c r="N201" s="1"/>
      <c r="O201" s="1"/>
      <c r="P201" s="1"/>
      <c r="Q201" s="1"/>
      <c r="R201" s="1"/>
      <c r="S201" s="1"/>
      <c r="T201" s="1"/>
      <c r="U201" s="1"/>
      <c r="V201" s="1"/>
      <c r="W201" s="1"/>
      <c r="X201" s="1"/>
    </row>
    <row r="202" spans="2:24" ht="12.75" customHeight="1" x14ac:dyDescent="0.15">
      <c r="B202" s="159"/>
      <c r="C202" s="26" t="s">
        <v>384</v>
      </c>
      <c r="D202" s="23" t="s">
        <v>207</v>
      </c>
      <c r="E202" s="38"/>
      <c r="F202" s="33"/>
      <c r="G202" s="43"/>
      <c r="H202" s="156"/>
      <c r="I202" s="13"/>
      <c r="J202" s="1"/>
      <c r="K202" s="1"/>
      <c r="L202" s="1"/>
      <c r="M202" s="1"/>
      <c r="N202" s="1"/>
      <c r="O202" s="1"/>
      <c r="P202" s="1"/>
      <c r="Q202" s="1"/>
      <c r="R202" s="1"/>
      <c r="S202" s="1"/>
      <c r="T202" s="1"/>
      <c r="U202" s="1"/>
      <c r="V202" s="1"/>
      <c r="W202" s="1"/>
      <c r="X202" s="1"/>
    </row>
    <row r="203" spans="2:24" ht="12.75" customHeight="1" x14ac:dyDescent="0.15">
      <c r="B203" s="159"/>
      <c r="C203" s="26" t="s">
        <v>384</v>
      </c>
      <c r="D203" s="23" t="s">
        <v>208</v>
      </c>
      <c r="E203" s="38"/>
      <c r="F203" s="33"/>
      <c r="G203" s="43"/>
      <c r="H203" s="156"/>
      <c r="I203" s="13"/>
      <c r="J203" s="1"/>
      <c r="K203" s="1"/>
      <c r="L203" s="1"/>
      <c r="M203" s="1"/>
      <c r="N203" s="1"/>
      <c r="O203" s="1"/>
      <c r="P203" s="1"/>
      <c r="Q203" s="1"/>
      <c r="R203" s="1"/>
      <c r="S203" s="1"/>
      <c r="T203" s="1"/>
      <c r="U203" s="1"/>
      <c r="V203" s="1"/>
      <c r="W203" s="1"/>
      <c r="X203" s="1"/>
    </row>
    <row r="204" spans="2:24" ht="12.75" customHeight="1" x14ac:dyDescent="0.15">
      <c r="B204" s="160"/>
      <c r="C204" s="27"/>
      <c r="D204" s="28"/>
      <c r="E204" s="39"/>
      <c r="F204" s="34"/>
      <c r="G204" s="44"/>
      <c r="H204" s="157"/>
      <c r="I204" s="13"/>
      <c r="J204" s="1"/>
      <c r="K204" s="1"/>
      <c r="L204" s="1"/>
      <c r="M204" s="1"/>
      <c r="N204" s="1"/>
      <c r="O204" s="1"/>
      <c r="P204" s="1"/>
      <c r="Q204" s="1"/>
      <c r="R204" s="1"/>
      <c r="S204" s="1"/>
      <c r="T204" s="1"/>
      <c r="U204" s="1"/>
      <c r="V204" s="1"/>
      <c r="W204" s="1"/>
      <c r="X204" s="1"/>
    </row>
    <row r="205" spans="2:24" ht="12.75" customHeight="1" x14ac:dyDescent="0.15">
      <c r="B205" s="236" t="s">
        <v>209</v>
      </c>
      <c r="C205" s="237"/>
      <c r="D205" s="238"/>
      <c r="E205" s="112" t="s">
        <v>69</v>
      </c>
      <c r="F205" s="112"/>
      <c r="G205" s="112"/>
      <c r="H205" s="111" t="s">
        <v>70</v>
      </c>
      <c r="I205" s="111" t="s">
        <v>382</v>
      </c>
      <c r="J205" s="1"/>
      <c r="K205" s="1"/>
      <c r="L205" s="1"/>
      <c r="M205" s="1"/>
      <c r="N205" s="1"/>
      <c r="O205" s="1"/>
      <c r="P205" s="1"/>
      <c r="Q205" s="1"/>
      <c r="R205" s="1"/>
      <c r="S205" s="1"/>
      <c r="T205" s="1"/>
      <c r="U205" s="1"/>
      <c r="V205" s="1"/>
      <c r="W205" s="1"/>
      <c r="X205" s="1"/>
    </row>
    <row r="206" spans="2:24" ht="12.75" customHeight="1" x14ac:dyDescent="0.15">
      <c r="B206" s="158" t="s">
        <v>210</v>
      </c>
      <c r="C206" s="152" t="s">
        <v>211</v>
      </c>
      <c r="D206" s="151"/>
      <c r="E206" s="7"/>
      <c r="F206" s="22" t="str">
        <f>IF(E206="Yes",1,"0")</f>
        <v>0</v>
      </c>
      <c r="G206" s="8">
        <f>IF(SUM(F206:F214)&gt;0,IF(SUM(F206:F214)=2,2,1),0)</f>
        <v>0</v>
      </c>
      <c r="H206" s="155"/>
      <c r="I206" s="224">
        <f>IF(AND(G206=2,G216=2,G229=2),3,IF(AND(G206=2,G216=2,G229=1),"2+",IF(AND(G206=2,G216=2,G229=0),2,IF(AND(G206=2,OR(G216=1,G229&gt;0)),"1+",IF(G206=2,1,IF(G206=1,"0+",IF(OR(G216&gt;0,G229&gt;0),"0+",0)))))))</f>
        <v>0</v>
      </c>
      <c r="J206" s="1"/>
      <c r="K206" s="1"/>
      <c r="L206" s="1"/>
      <c r="M206" s="1"/>
      <c r="N206" s="1"/>
      <c r="O206" s="1"/>
      <c r="P206" s="1"/>
      <c r="Q206" s="1"/>
      <c r="R206" s="1"/>
      <c r="S206" s="1"/>
      <c r="T206" s="1"/>
      <c r="U206" s="1"/>
      <c r="V206" s="1"/>
      <c r="W206" s="1"/>
      <c r="X206" s="1"/>
    </row>
    <row r="207" spans="2:24" ht="12.75" customHeight="1" x14ac:dyDescent="0.15">
      <c r="B207" s="159"/>
      <c r="C207" s="24" t="s">
        <v>384</v>
      </c>
      <c r="D207" s="25" t="s">
        <v>212</v>
      </c>
      <c r="E207" s="37"/>
      <c r="F207" s="32"/>
      <c r="G207" s="45"/>
      <c r="H207" s="156"/>
      <c r="I207" s="225"/>
      <c r="J207" s="1"/>
      <c r="K207" s="1"/>
      <c r="L207" s="1"/>
      <c r="M207" s="1"/>
      <c r="N207" s="1"/>
      <c r="O207" s="1"/>
      <c r="P207" s="1"/>
      <c r="Q207" s="1"/>
      <c r="R207" s="1"/>
      <c r="S207" s="1"/>
      <c r="T207" s="1"/>
      <c r="U207" s="1"/>
      <c r="V207" s="1"/>
      <c r="W207" s="1"/>
      <c r="X207" s="1"/>
    </row>
    <row r="208" spans="2:24" ht="12.75" customHeight="1" x14ac:dyDescent="0.15">
      <c r="B208" s="159"/>
      <c r="C208" s="26" t="s">
        <v>384</v>
      </c>
      <c r="D208" s="23" t="s">
        <v>213</v>
      </c>
      <c r="E208" s="38"/>
      <c r="F208" s="33"/>
      <c r="G208" s="43"/>
      <c r="H208" s="156"/>
      <c r="I208" s="225"/>
      <c r="J208" s="1"/>
      <c r="K208" s="1"/>
      <c r="L208" s="1"/>
      <c r="M208" s="1"/>
      <c r="N208" s="1"/>
      <c r="O208" s="1"/>
      <c r="P208" s="1"/>
      <c r="Q208" s="1"/>
      <c r="R208" s="1"/>
      <c r="S208" s="1"/>
      <c r="T208" s="1"/>
      <c r="U208" s="1"/>
      <c r="V208" s="1"/>
      <c r="W208" s="1"/>
      <c r="X208" s="1"/>
    </row>
    <row r="209" spans="2:24" ht="12.75" customHeight="1" x14ac:dyDescent="0.15">
      <c r="B209" s="159"/>
      <c r="C209" s="26" t="s">
        <v>384</v>
      </c>
      <c r="D209" s="23" t="s">
        <v>214</v>
      </c>
      <c r="E209" s="38"/>
      <c r="F209" s="33"/>
      <c r="G209" s="43"/>
      <c r="H209" s="156"/>
      <c r="I209" s="225"/>
      <c r="J209" s="1"/>
      <c r="K209" s="1"/>
      <c r="L209" s="1"/>
      <c r="M209" s="1"/>
      <c r="N209" s="1"/>
      <c r="O209" s="1"/>
      <c r="P209" s="1"/>
      <c r="Q209" s="1"/>
      <c r="R209" s="1"/>
      <c r="S209" s="1"/>
      <c r="T209" s="1"/>
      <c r="U209" s="1"/>
      <c r="V209" s="1"/>
      <c r="W209" s="1"/>
      <c r="X209" s="1"/>
    </row>
    <row r="210" spans="2:24" ht="12.75" customHeight="1" x14ac:dyDescent="0.15">
      <c r="B210" s="159"/>
      <c r="C210" s="27"/>
      <c r="D210" s="28"/>
      <c r="E210" s="39"/>
      <c r="F210" s="34"/>
      <c r="G210" s="44"/>
      <c r="H210" s="157"/>
      <c r="I210" s="226"/>
      <c r="J210" s="1"/>
      <c r="K210" s="1"/>
      <c r="L210" s="1"/>
      <c r="M210" s="1"/>
      <c r="N210" s="1"/>
      <c r="O210" s="1"/>
      <c r="P210" s="1"/>
      <c r="Q210" s="1"/>
      <c r="R210" s="1"/>
      <c r="S210" s="1"/>
      <c r="T210" s="1"/>
      <c r="U210" s="1"/>
      <c r="V210" s="1"/>
      <c r="W210" s="1"/>
      <c r="X210" s="1"/>
    </row>
    <row r="211" spans="2:24" ht="12.75" customHeight="1" x14ac:dyDescent="0.15">
      <c r="B211" s="159"/>
      <c r="C211" s="149" t="s">
        <v>353</v>
      </c>
      <c r="D211" s="145"/>
      <c r="E211" s="29"/>
      <c r="F211" s="22" t="str">
        <f>IF(E211="Yes",1,"0")</f>
        <v>0</v>
      </c>
      <c r="G211" s="8"/>
      <c r="H211" s="155"/>
      <c r="I211" s="13"/>
      <c r="J211" s="1"/>
      <c r="K211" s="1"/>
      <c r="L211" s="1"/>
      <c r="M211" s="1"/>
      <c r="N211" s="1"/>
      <c r="O211" s="1"/>
      <c r="P211" s="1"/>
      <c r="Q211" s="1"/>
      <c r="R211" s="1"/>
      <c r="S211" s="1"/>
      <c r="T211" s="1"/>
      <c r="U211" s="1"/>
      <c r="V211" s="1"/>
      <c r="W211" s="1"/>
      <c r="X211" s="1"/>
    </row>
    <row r="212" spans="2:24" ht="12.75" customHeight="1" x14ac:dyDescent="0.15">
      <c r="B212" s="159"/>
      <c r="C212" s="24" t="s">
        <v>384</v>
      </c>
      <c r="D212" s="25" t="s">
        <v>215</v>
      </c>
      <c r="E212" s="37"/>
      <c r="F212" s="32"/>
      <c r="G212" s="45"/>
      <c r="H212" s="156"/>
      <c r="I212" s="13"/>
      <c r="J212" s="1"/>
      <c r="K212" s="1"/>
      <c r="L212" s="1"/>
      <c r="M212" s="1"/>
      <c r="N212" s="1"/>
      <c r="O212" s="1"/>
      <c r="P212" s="1"/>
      <c r="Q212" s="1"/>
      <c r="R212" s="1"/>
      <c r="S212" s="1"/>
      <c r="T212" s="1"/>
      <c r="U212" s="1"/>
      <c r="V212" s="1"/>
      <c r="W212" s="1"/>
      <c r="X212" s="1"/>
    </row>
    <row r="213" spans="2:24" ht="12.75" customHeight="1" x14ac:dyDescent="0.15">
      <c r="B213" s="159"/>
      <c r="C213" s="26" t="s">
        <v>384</v>
      </c>
      <c r="D213" s="23" t="s">
        <v>216</v>
      </c>
      <c r="E213" s="38"/>
      <c r="F213" s="33"/>
      <c r="G213" s="43"/>
      <c r="H213" s="156"/>
      <c r="I213" s="13"/>
      <c r="J213" s="1"/>
      <c r="K213" s="1"/>
      <c r="L213" s="1"/>
      <c r="M213" s="1"/>
      <c r="N213" s="1"/>
      <c r="O213" s="1"/>
      <c r="P213" s="1"/>
      <c r="Q213" s="1"/>
      <c r="R213" s="1"/>
      <c r="S213" s="1"/>
      <c r="T213" s="1"/>
      <c r="U213" s="1"/>
      <c r="V213" s="1"/>
      <c r="W213" s="1"/>
      <c r="X213" s="1"/>
    </row>
    <row r="214" spans="2:24" ht="12.75" customHeight="1" x14ac:dyDescent="0.15">
      <c r="B214" s="160"/>
      <c r="C214" s="27"/>
      <c r="D214" s="28"/>
      <c r="E214" s="39"/>
      <c r="F214" s="34"/>
      <c r="G214" s="44"/>
      <c r="H214" s="157"/>
      <c r="I214" s="13"/>
      <c r="J214" s="1"/>
      <c r="K214" s="1"/>
      <c r="L214" s="1"/>
      <c r="M214" s="1"/>
      <c r="N214" s="1"/>
      <c r="O214" s="1"/>
      <c r="P214" s="1"/>
      <c r="Q214" s="1"/>
      <c r="R214" s="1"/>
      <c r="S214" s="1"/>
      <c r="T214" s="1"/>
      <c r="U214" s="1"/>
      <c r="V214" s="1"/>
      <c r="W214" s="1"/>
      <c r="X214" s="1"/>
    </row>
    <row r="215" spans="2:24" ht="12.75" customHeight="1" x14ac:dyDescent="0.15">
      <c r="B215" s="161"/>
      <c r="C215" s="162"/>
      <c r="D215" s="162"/>
      <c r="E215" s="162"/>
      <c r="F215" s="162"/>
      <c r="G215" s="162"/>
      <c r="H215" s="163"/>
      <c r="I215" s="13"/>
      <c r="J215" s="1"/>
      <c r="K215" s="1"/>
      <c r="L215" s="1"/>
      <c r="M215" s="1"/>
      <c r="N215" s="1"/>
      <c r="O215" s="1"/>
      <c r="P215" s="1"/>
      <c r="Q215" s="1"/>
      <c r="R215" s="1"/>
      <c r="S215" s="1"/>
      <c r="T215" s="1"/>
      <c r="U215" s="1"/>
      <c r="V215" s="1"/>
      <c r="W215" s="1"/>
      <c r="X215" s="1"/>
    </row>
    <row r="216" spans="2:24" ht="12.75" customHeight="1" x14ac:dyDescent="0.15">
      <c r="B216" s="158" t="s">
        <v>217</v>
      </c>
      <c r="C216" s="152" t="s">
        <v>218</v>
      </c>
      <c r="D216" s="151"/>
      <c r="E216" s="7"/>
      <c r="F216" s="22" t="str">
        <f>IF(E216="Yes",1,"0")</f>
        <v>0</v>
      </c>
      <c r="G216" s="8">
        <f>IF(SUM(F216:F227)&gt;0,IF(SUM(F216:F227)=2,2,1),0)</f>
        <v>0</v>
      </c>
      <c r="H216" s="155"/>
      <c r="I216" s="13"/>
      <c r="J216" s="1"/>
      <c r="K216" s="1"/>
      <c r="L216" s="1"/>
      <c r="M216" s="1"/>
      <c r="N216" s="1"/>
      <c r="O216" s="1"/>
      <c r="P216" s="1"/>
      <c r="Q216" s="1"/>
      <c r="R216" s="1"/>
      <c r="S216" s="1"/>
      <c r="T216" s="1"/>
      <c r="U216" s="1"/>
      <c r="V216" s="1"/>
      <c r="W216" s="1"/>
      <c r="X216" s="1"/>
    </row>
    <row r="217" spans="2:24" ht="12.75" customHeight="1" x14ac:dyDescent="0.15">
      <c r="B217" s="159"/>
      <c r="C217" s="24" t="s">
        <v>384</v>
      </c>
      <c r="D217" s="25" t="s">
        <v>219</v>
      </c>
      <c r="E217" s="37"/>
      <c r="F217" s="32"/>
      <c r="G217" s="45"/>
      <c r="H217" s="156"/>
      <c r="I217" s="13"/>
      <c r="J217" s="1"/>
      <c r="K217" s="1"/>
      <c r="L217" s="1"/>
      <c r="M217" s="1"/>
      <c r="N217" s="1"/>
      <c r="O217" s="1"/>
      <c r="P217" s="1"/>
      <c r="Q217" s="1"/>
      <c r="R217" s="1"/>
      <c r="S217" s="1"/>
      <c r="T217" s="1"/>
      <c r="U217" s="1"/>
      <c r="V217" s="1"/>
      <c r="W217" s="1"/>
      <c r="X217" s="1"/>
    </row>
    <row r="218" spans="2:24" ht="12.75" customHeight="1" x14ac:dyDescent="0.15">
      <c r="B218" s="159"/>
      <c r="C218" s="26" t="s">
        <v>384</v>
      </c>
      <c r="D218" s="23" t="s">
        <v>220</v>
      </c>
      <c r="E218" s="38"/>
      <c r="F218" s="33"/>
      <c r="G218" s="43"/>
      <c r="H218" s="156"/>
      <c r="I218" s="13"/>
      <c r="J218" s="1"/>
      <c r="K218" s="1"/>
      <c r="L218" s="1"/>
      <c r="M218" s="1"/>
      <c r="N218" s="1"/>
      <c r="O218" s="1"/>
      <c r="P218" s="1"/>
      <c r="Q218" s="1"/>
      <c r="R218" s="1"/>
      <c r="S218" s="1"/>
      <c r="T218" s="1"/>
      <c r="U218" s="1"/>
      <c r="V218" s="1"/>
      <c r="W218" s="1"/>
      <c r="X218" s="1"/>
    </row>
    <row r="219" spans="2:24" ht="12.75" customHeight="1" x14ac:dyDescent="0.15">
      <c r="B219" s="159"/>
      <c r="C219" s="26" t="s">
        <v>384</v>
      </c>
      <c r="D219" s="23" t="s">
        <v>221</v>
      </c>
      <c r="E219" s="38"/>
      <c r="F219" s="33"/>
      <c r="G219" s="43"/>
      <c r="H219" s="156"/>
      <c r="I219" s="13"/>
      <c r="J219" s="1"/>
      <c r="K219" s="1"/>
      <c r="L219" s="1"/>
      <c r="M219" s="1"/>
      <c r="N219" s="1"/>
      <c r="O219" s="1"/>
      <c r="P219" s="1"/>
      <c r="Q219" s="1"/>
      <c r="R219" s="1"/>
      <c r="S219" s="1"/>
      <c r="T219" s="1"/>
      <c r="U219" s="1"/>
      <c r="V219" s="1"/>
      <c r="W219" s="1"/>
      <c r="X219" s="1"/>
    </row>
    <row r="220" spans="2:24" ht="12.75" customHeight="1" x14ac:dyDescent="0.15">
      <c r="B220" s="159"/>
      <c r="C220" s="26" t="s">
        <v>384</v>
      </c>
      <c r="D220" s="23" t="s">
        <v>222</v>
      </c>
      <c r="E220" s="38"/>
      <c r="F220" s="33"/>
      <c r="G220" s="43"/>
      <c r="H220" s="156"/>
      <c r="I220" s="13"/>
      <c r="J220" s="1"/>
      <c r="K220" s="1"/>
      <c r="L220" s="1"/>
      <c r="M220" s="1"/>
      <c r="N220" s="1"/>
      <c r="O220" s="1"/>
      <c r="P220" s="1"/>
      <c r="Q220" s="1"/>
      <c r="R220" s="1"/>
      <c r="S220" s="1"/>
      <c r="T220" s="1"/>
      <c r="U220" s="1"/>
      <c r="V220" s="1"/>
      <c r="W220" s="1"/>
      <c r="X220" s="1"/>
    </row>
    <row r="221" spans="2:24" ht="12.75" customHeight="1" x14ac:dyDescent="0.15">
      <c r="B221" s="159"/>
      <c r="C221" s="26" t="s">
        <v>384</v>
      </c>
      <c r="D221" s="23" t="s">
        <v>223</v>
      </c>
      <c r="E221" s="38"/>
      <c r="F221" s="33"/>
      <c r="G221" s="43"/>
      <c r="H221" s="156"/>
      <c r="I221" s="13"/>
      <c r="J221" s="1"/>
      <c r="K221" s="1"/>
      <c r="L221" s="1"/>
      <c r="M221" s="1"/>
      <c r="N221" s="1"/>
      <c r="O221" s="1"/>
      <c r="P221" s="1"/>
      <c r="Q221" s="1"/>
      <c r="R221" s="1"/>
      <c r="S221" s="1"/>
      <c r="T221" s="1"/>
      <c r="U221" s="1"/>
      <c r="V221" s="1"/>
      <c r="W221" s="1"/>
      <c r="X221" s="1"/>
    </row>
    <row r="222" spans="2:24" ht="12.75" customHeight="1" x14ac:dyDescent="0.15">
      <c r="B222" s="159"/>
      <c r="C222" s="27"/>
      <c r="D222" s="28"/>
      <c r="E222" s="39"/>
      <c r="F222" s="34"/>
      <c r="G222" s="44"/>
      <c r="H222" s="157"/>
      <c r="I222" s="13"/>
      <c r="J222" s="1"/>
      <c r="K222" s="1"/>
      <c r="L222" s="1"/>
      <c r="M222" s="1"/>
      <c r="N222" s="1"/>
      <c r="O222" s="1"/>
      <c r="P222" s="1"/>
      <c r="Q222" s="1"/>
      <c r="R222" s="1"/>
      <c r="S222" s="1"/>
      <c r="T222" s="1"/>
      <c r="U222" s="1"/>
      <c r="V222" s="1"/>
      <c r="W222" s="1"/>
      <c r="X222" s="1"/>
    </row>
    <row r="223" spans="2:24" ht="12.75" customHeight="1" x14ac:dyDescent="0.15">
      <c r="B223" s="159"/>
      <c r="C223" s="149" t="s">
        <v>224</v>
      </c>
      <c r="D223" s="145"/>
      <c r="E223" s="29"/>
      <c r="F223" s="22" t="str">
        <f>IF(E223="Yes",1,"0")</f>
        <v>0</v>
      </c>
      <c r="G223" s="8"/>
      <c r="H223" s="155"/>
      <c r="I223" s="13"/>
      <c r="J223" s="1"/>
      <c r="K223" s="1"/>
      <c r="L223" s="1"/>
      <c r="M223" s="1"/>
      <c r="N223" s="1"/>
      <c r="O223" s="1"/>
      <c r="P223" s="1"/>
      <c r="Q223" s="1"/>
      <c r="R223" s="1"/>
      <c r="S223" s="1"/>
      <c r="T223" s="1"/>
      <c r="U223" s="1"/>
      <c r="V223" s="1"/>
      <c r="W223" s="1"/>
      <c r="X223" s="1"/>
    </row>
    <row r="224" spans="2:24" ht="12.75" customHeight="1" x14ac:dyDescent="0.15">
      <c r="B224" s="159"/>
      <c r="C224" s="24" t="s">
        <v>384</v>
      </c>
      <c r="D224" s="25" t="s">
        <v>225</v>
      </c>
      <c r="E224" s="37"/>
      <c r="F224" s="32"/>
      <c r="G224" s="45"/>
      <c r="H224" s="156"/>
      <c r="I224" s="13"/>
      <c r="J224" s="1"/>
      <c r="K224" s="1"/>
      <c r="L224" s="1"/>
      <c r="M224" s="1"/>
      <c r="N224" s="1"/>
      <c r="O224" s="1"/>
      <c r="P224" s="1"/>
      <c r="Q224" s="1"/>
      <c r="R224" s="1"/>
      <c r="S224" s="1"/>
      <c r="T224" s="1"/>
      <c r="U224" s="1"/>
      <c r="V224" s="1"/>
      <c r="W224" s="1"/>
      <c r="X224" s="1"/>
    </row>
    <row r="225" spans="2:24" ht="12.75" customHeight="1" x14ac:dyDescent="0.15">
      <c r="B225" s="159"/>
      <c r="C225" s="26" t="s">
        <v>384</v>
      </c>
      <c r="D225" s="23" t="s">
        <v>226</v>
      </c>
      <c r="E225" s="38"/>
      <c r="F225" s="33"/>
      <c r="G225" s="43"/>
      <c r="H225" s="156"/>
      <c r="I225" s="13"/>
      <c r="J225" s="1"/>
      <c r="K225" s="1"/>
      <c r="L225" s="1"/>
      <c r="M225" s="1"/>
      <c r="N225" s="1"/>
      <c r="O225" s="1"/>
      <c r="P225" s="1"/>
      <c r="Q225" s="1"/>
      <c r="R225" s="1"/>
      <c r="S225" s="1"/>
      <c r="T225" s="1"/>
      <c r="U225" s="1"/>
      <c r="V225" s="1"/>
      <c r="W225" s="1"/>
      <c r="X225" s="1"/>
    </row>
    <row r="226" spans="2:24" ht="12.75" customHeight="1" x14ac:dyDescent="0.15">
      <c r="B226" s="159"/>
      <c r="C226" s="26" t="s">
        <v>384</v>
      </c>
      <c r="D226" s="23" t="s">
        <v>227</v>
      </c>
      <c r="E226" s="38"/>
      <c r="F226" s="33"/>
      <c r="G226" s="43"/>
      <c r="H226" s="156"/>
      <c r="I226" s="13"/>
      <c r="J226" s="1"/>
      <c r="K226" s="1"/>
      <c r="L226" s="1"/>
      <c r="M226" s="1"/>
      <c r="N226" s="1"/>
      <c r="O226" s="1"/>
      <c r="P226" s="1"/>
      <c r="Q226" s="1"/>
      <c r="R226" s="1"/>
      <c r="S226" s="1"/>
      <c r="T226" s="1"/>
      <c r="U226" s="1"/>
      <c r="V226" s="1"/>
      <c r="W226" s="1"/>
      <c r="X226" s="1"/>
    </row>
    <row r="227" spans="2:24" ht="12.75" customHeight="1" x14ac:dyDescent="0.15">
      <c r="B227" s="160"/>
      <c r="C227" s="27"/>
      <c r="D227" s="28"/>
      <c r="E227" s="39"/>
      <c r="F227" s="34"/>
      <c r="G227" s="44"/>
      <c r="H227" s="157"/>
      <c r="I227" s="13"/>
      <c r="J227" s="1"/>
      <c r="K227" s="1"/>
      <c r="L227" s="1"/>
      <c r="M227" s="1"/>
      <c r="N227" s="1"/>
      <c r="O227" s="1"/>
      <c r="P227" s="1"/>
      <c r="Q227" s="1"/>
      <c r="R227" s="1"/>
      <c r="S227" s="1"/>
      <c r="T227" s="1"/>
      <c r="U227" s="1"/>
      <c r="V227" s="1"/>
      <c r="W227" s="1"/>
      <c r="X227" s="1"/>
    </row>
    <row r="228" spans="2:24" ht="12.75" customHeight="1" x14ac:dyDescent="0.15">
      <c r="B228" s="161"/>
      <c r="C228" s="162"/>
      <c r="D228" s="162"/>
      <c r="E228" s="162"/>
      <c r="F228" s="162"/>
      <c r="G228" s="162"/>
      <c r="H228" s="163"/>
      <c r="I228" s="13"/>
      <c r="J228" s="1"/>
      <c r="K228" s="1"/>
      <c r="L228" s="1"/>
      <c r="M228" s="1"/>
      <c r="N228" s="1"/>
      <c r="O228" s="1"/>
      <c r="P228" s="1"/>
      <c r="Q228" s="1"/>
      <c r="R228" s="1"/>
      <c r="S228" s="1"/>
      <c r="T228" s="1"/>
      <c r="U228" s="1"/>
      <c r="V228" s="1"/>
      <c r="W228" s="1"/>
      <c r="X228" s="1"/>
    </row>
    <row r="229" spans="2:24" ht="12.75" customHeight="1" x14ac:dyDescent="0.15">
      <c r="B229" s="158" t="s">
        <v>228</v>
      </c>
      <c r="C229" s="152" t="s">
        <v>354</v>
      </c>
      <c r="D229" s="151"/>
      <c r="E229" s="7"/>
      <c r="F229" s="22" t="str">
        <f>IF(E229="Yes",1,"0")</f>
        <v>0</v>
      </c>
      <c r="G229" s="8">
        <f>IF(SUM(F229:F236)&gt;0,IF(SUM(F229:F236)=2,2,1),0)</f>
        <v>0</v>
      </c>
      <c r="H229" s="155"/>
      <c r="I229" s="13"/>
      <c r="J229" s="1"/>
      <c r="K229" s="1"/>
      <c r="L229" s="1"/>
      <c r="M229" s="1"/>
      <c r="N229" s="1"/>
      <c r="O229" s="1"/>
      <c r="P229" s="1"/>
      <c r="Q229" s="1"/>
      <c r="R229" s="1"/>
      <c r="S229" s="1"/>
      <c r="T229" s="1"/>
      <c r="U229" s="1"/>
      <c r="V229" s="1"/>
      <c r="W229" s="1"/>
      <c r="X229" s="1"/>
    </row>
    <row r="230" spans="2:24" ht="12.75" customHeight="1" x14ac:dyDescent="0.15">
      <c r="B230" s="159"/>
      <c r="C230" s="24" t="s">
        <v>384</v>
      </c>
      <c r="D230" s="25" t="s">
        <v>229</v>
      </c>
      <c r="E230" s="37"/>
      <c r="F230" s="32"/>
      <c r="G230" s="45"/>
      <c r="H230" s="156"/>
      <c r="I230" s="13"/>
      <c r="J230" s="1"/>
      <c r="K230" s="1"/>
      <c r="L230" s="1"/>
      <c r="M230" s="1"/>
      <c r="N230" s="1"/>
      <c r="O230" s="1"/>
      <c r="P230" s="1"/>
      <c r="Q230" s="1"/>
      <c r="R230" s="1"/>
      <c r="S230" s="1"/>
      <c r="T230" s="1"/>
      <c r="U230" s="1"/>
      <c r="V230" s="1"/>
      <c r="W230" s="1"/>
      <c r="X230" s="1"/>
    </row>
    <row r="231" spans="2:24" ht="12.75" customHeight="1" x14ac:dyDescent="0.15">
      <c r="B231" s="159"/>
      <c r="C231" s="26" t="s">
        <v>384</v>
      </c>
      <c r="D231" s="23" t="s">
        <v>230</v>
      </c>
      <c r="E231" s="38"/>
      <c r="F231" s="33"/>
      <c r="G231" s="43"/>
      <c r="H231" s="156"/>
      <c r="I231" s="13"/>
      <c r="J231" s="1"/>
      <c r="K231" s="1"/>
      <c r="L231" s="1"/>
      <c r="M231" s="1"/>
      <c r="N231" s="1"/>
      <c r="O231" s="1"/>
      <c r="P231" s="1"/>
      <c r="Q231" s="1"/>
      <c r="R231" s="1"/>
      <c r="S231" s="1"/>
      <c r="T231" s="1"/>
      <c r="U231" s="1"/>
      <c r="V231" s="1"/>
      <c r="W231" s="1"/>
      <c r="X231" s="1"/>
    </row>
    <row r="232" spans="2:24" ht="12.75" customHeight="1" x14ac:dyDescent="0.15">
      <c r="B232" s="159"/>
      <c r="C232" s="27"/>
      <c r="D232" s="28"/>
      <c r="E232" s="39"/>
      <c r="F232" s="34"/>
      <c r="G232" s="44"/>
      <c r="H232" s="157"/>
      <c r="I232" s="13"/>
      <c r="J232" s="1"/>
      <c r="K232" s="1"/>
      <c r="L232" s="1"/>
      <c r="M232" s="1"/>
      <c r="N232" s="1"/>
      <c r="O232" s="1"/>
      <c r="P232" s="1"/>
      <c r="Q232" s="1"/>
      <c r="R232" s="1"/>
      <c r="S232" s="1"/>
      <c r="T232" s="1"/>
      <c r="U232" s="1"/>
      <c r="V232" s="1"/>
      <c r="W232" s="1"/>
      <c r="X232" s="1"/>
    </row>
    <row r="233" spans="2:24" ht="12.75" customHeight="1" x14ac:dyDescent="0.15">
      <c r="B233" s="159"/>
      <c r="C233" s="149" t="s">
        <v>355</v>
      </c>
      <c r="D233" s="145"/>
      <c r="E233" s="29"/>
      <c r="F233" s="22" t="str">
        <f>IF(E233="Yes",1,"0")</f>
        <v>0</v>
      </c>
      <c r="G233" s="8"/>
      <c r="H233" s="155"/>
      <c r="I233" s="13"/>
      <c r="J233" s="1"/>
      <c r="K233" s="1"/>
      <c r="L233" s="1"/>
      <c r="M233" s="1"/>
      <c r="N233" s="1"/>
      <c r="O233" s="1"/>
      <c r="P233" s="1"/>
      <c r="Q233" s="1"/>
      <c r="R233" s="1"/>
      <c r="S233" s="1"/>
      <c r="T233" s="1"/>
      <c r="U233" s="1"/>
      <c r="V233" s="1"/>
      <c r="W233" s="1"/>
      <c r="X233" s="1"/>
    </row>
    <row r="234" spans="2:24" ht="12.75" customHeight="1" x14ac:dyDescent="0.15">
      <c r="B234" s="159"/>
      <c r="C234" s="24" t="s">
        <v>384</v>
      </c>
      <c r="D234" s="25" t="s">
        <v>231</v>
      </c>
      <c r="E234" s="37"/>
      <c r="F234" s="32"/>
      <c r="G234" s="45"/>
      <c r="H234" s="156"/>
      <c r="I234" s="13"/>
      <c r="J234" s="1"/>
      <c r="K234" s="1"/>
      <c r="L234" s="1"/>
      <c r="M234" s="1"/>
      <c r="N234" s="1"/>
      <c r="O234" s="1"/>
      <c r="P234" s="1"/>
      <c r="Q234" s="1"/>
      <c r="R234" s="1"/>
      <c r="S234" s="1"/>
      <c r="T234" s="1"/>
      <c r="U234" s="1"/>
      <c r="V234" s="1"/>
      <c r="W234" s="1"/>
      <c r="X234" s="1"/>
    </row>
    <row r="235" spans="2:24" ht="12.75" customHeight="1" x14ac:dyDescent="0.15">
      <c r="B235" s="159"/>
      <c r="C235" s="26" t="s">
        <v>384</v>
      </c>
      <c r="D235" s="23" t="s">
        <v>232</v>
      </c>
      <c r="E235" s="38"/>
      <c r="F235" s="33"/>
      <c r="G235" s="43"/>
      <c r="H235" s="156"/>
      <c r="I235" s="13"/>
      <c r="J235" s="1"/>
      <c r="K235" s="1"/>
      <c r="L235" s="1"/>
      <c r="M235" s="1"/>
      <c r="N235" s="1"/>
      <c r="O235" s="1"/>
      <c r="P235" s="1"/>
      <c r="Q235" s="1"/>
      <c r="R235" s="1"/>
      <c r="S235" s="1"/>
      <c r="T235" s="1"/>
      <c r="U235" s="1"/>
      <c r="V235" s="1"/>
      <c r="W235" s="1"/>
      <c r="X235" s="1"/>
    </row>
    <row r="236" spans="2:24" ht="12.75" customHeight="1" x14ac:dyDescent="0.15">
      <c r="B236" s="160"/>
      <c r="C236" s="27"/>
      <c r="D236" s="28"/>
      <c r="E236" s="39"/>
      <c r="F236" s="34"/>
      <c r="G236" s="44"/>
      <c r="H236" s="157"/>
      <c r="I236" s="13"/>
      <c r="J236" s="1"/>
      <c r="K236" s="1"/>
      <c r="L236" s="1"/>
      <c r="M236" s="1"/>
      <c r="N236" s="1"/>
      <c r="O236" s="1"/>
      <c r="P236" s="1"/>
      <c r="Q236" s="1"/>
      <c r="R236" s="1"/>
      <c r="S236" s="1"/>
      <c r="T236" s="1"/>
      <c r="U236" s="1"/>
      <c r="V236" s="1"/>
      <c r="W236" s="1"/>
      <c r="X236" s="1"/>
    </row>
    <row r="237" spans="2:24" ht="12.75" customHeight="1" x14ac:dyDescent="0.15">
      <c r="B237" s="167" t="s">
        <v>233</v>
      </c>
      <c r="C237" s="168"/>
      <c r="D237" s="168"/>
      <c r="E237" s="168"/>
      <c r="F237" s="168"/>
      <c r="G237" s="168"/>
      <c r="H237" s="167"/>
      <c r="I237" s="12"/>
      <c r="J237" s="1"/>
      <c r="K237" s="1"/>
      <c r="L237" s="1"/>
      <c r="M237" s="1"/>
      <c r="N237" s="1"/>
      <c r="O237" s="1"/>
      <c r="P237" s="1"/>
      <c r="Q237" s="1"/>
      <c r="R237" s="1"/>
      <c r="S237" s="1"/>
      <c r="T237" s="1"/>
      <c r="U237" s="1"/>
      <c r="V237" s="1"/>
      <c r="W237" s="1"/>
      <c r="X237" s="1"/>
    </row>
    <row r="238" spans="2:24" ht="12.75" customHeight="1" x14ac:dyDescent="0.15">
      <c r="B238" s="230" t="s">
        <v>234</v>
      </c>
      <c r="C238" s="231"/>
      <c r="D238" s="232"/>
      <c r="E238" s="115" t="s">
        <v>69</v>
      </c>
      <c r="F238" s="115"/>
      <c r="G238" s="115"/>
      <c r="H238" s="116" t="s">
        <v>70</v>
      </c>
      <c r="I238" s="116" t="s">
        <v>382</v>
      </c>
      <c r="J238" s="1"/>
      <c r="K238" s="1"/>
      <c r="L238" s="1"/>
      <c r="M238" s="1"/>
      <c r="N238" s="1"/>
      <c r="O238" s="1"/>
      <c r="P238" s="1"/>
      <c r="Q238" s="1"/>
      <c r="R238" s="1"/>
      <c r="S238" s="1"/>
      <c r="T238" s="1"/>
      <c r="U238" s="1"/>
      <c r="V238" s="1"/>
      <c r="W238" s="1"/>
      <c r="X238" s="1"/>
    </row>
    <row r="239" spans="2:24" ht="12.75" customHeight="1" x14ac:dyDescent="0.15">
      <c r="B239" s="164" t="s">
        <v>235</v>
      </c>
      <c r="C239" s="152" t="s">
        <v>236</v>
      </c>
      <c r="D239" s="151"/>
      <c r="E239" s="7"/>
      <c r="F239" s="22" t="str">
        <f>IF(E239="Yes",1,"0")</f>
        <v>0</v>
      </c>
      <c r="G239" s="8">
        <f>IF(SUM(F239:F252)&gt;0,IF(SUM(F239:F252)=2,2,1),0)</f>
        <v>0</v>
      </c>
      <c r="H239" s="155"/>
      <c r="I239" s="215">
        <f>IF(AND(G239=2,G254=2,G265=2),3,IF(AND(G239=2,G254=2,G265=1),"2+",IF(AND(G239=2,G254=2,G265=0),2,IF(AND(G239=2,OR(G254=1,G265&gt;0)),"1+",IF(G239=2,1,IF(G239=1,"0+",IF(OR(G254&gt;0,G265&gt;0),"0+",0)))))))</f>
        <v>0</v>
      </c>
      <c r="J239" s="1"/>
      <c r="K239" s="1"/>
      <c r="L239" s="1"/>
      <c r="M239" s="1"/>
      <c r="N239" s="1"/>
      <c r="O239" s="1"/>
      <c r="P239" s="1"/>
      <c r="Q239" s="1"/>
      <c r="R239" s="1"/>
      <c r="S239" s="1"/>
      <c r="T239" s="1"/>
      <c r="U239" s="1"/>
      <c r="V239" s="1"/>
      <c r="W239" s="1"/>
      <c r="X239" s="1"/>
    </row>
    <row r="240" spans="2:24" ht="12.75" customHeight="1" x14ac:dyDescent="0.15">
      <c r="B240" s="165"/>
      <c r="C240" s="24" t="s">
        <v>384</v>
      </c>
      <c r="D240" s="25" t="s">
        <v>237</v>
      </c>
      <c r="E240" s="37"/>
      <c r="F240" s="32"/>
      <c r="G240" s="45"/>
      <c r="H240" s="156"/>
      <c r="I240" s="216"/>
      <c r="J240" s="1"/>
      <c r="K240" s="1"/>
      <c r="L240" s="1"/>
      <c r="M240" s="1"/>
      <c r="N240" s="1"/>
      <c r="O240" s="1"/>
      <c r="P240" s="1"/>
      <c r="Q240" s="1"/>
      <c r="R240" s="1"/>
      <c r="S240" s="1"/>
      <c r="T240" s="1"/>
      <c r="U240" s="1"/>
      <c r="V240" s="1"/>
      <c r="W240" s="1"/>
      <c r="X240" s="1"/>
    </row>
    <row r="241" spans="2:24" ht="12.75" customHeight="1" x14ac:dyDescent="0.15">
      <c r="B241" s="165"/>
      <c r="C241" s="26" t="s">
        <v>384</v>
      </c>
      <c r="D241" s="23" t="s">
        <v>238</v>
      </c>
      <c r="E241" s="38"/>
      <c r="F241" s="33"/>
      <c r="G241" s="43"/>
      <c r="H241" s="156"/>
      <c r="I241" s="216"/>
      <c r="J241" s="1"/>
      <c r="K241" s="1"/>
      <c r="L241" s="1"/>
      <c r="M241" s="1"/>
      <c r="N241" s="1"/>
      <c r="O241" s="1"/>
      <c r="P241" s="1"/>
      <c r="Q241" s="1"/>
      <c r="R241" s="1"/>
      <c r="S241" s="1"/>
      <c r="T241" s="1"/>
      <c r="U241" s="1"/>
      <c r="V241" s="1"/>
      <c r="W241" s="1"/>
      <c r="X241" s="1"/>
    </row>
    <row r="242" spans="2:24" ht="12.75" customHeight="1" x14ac:dyDescent="0.15">
      <c r="B242" s="165"/>
      <c r="C242" s="26" t="s">
        <v>384</v>
      </c>
      <c r="D242" s="23" t="s">
        <v>239</v>
      </c>
      <c r="E242" s="38"/>
      <c r="F242" s="33"/>
      <c r="G242" s="43"/>
      <c r="H242" s="156"/>
      <c r="I242" s="216"/>
      <c r="J242" s="1"/>
      <c r="K242" s="1"/>
      <c r="L242" s="1"/>
      <c r="M242" s="1"/>
      <c r="N242" s="1"/>
      <c r="O242" s="1"/>
      <c r="P242" s="1"/>
      <c r="Q242" s="1"/>
      <c r="R242" s="1"/>
      <c r="S242" s="1"/>
      <c r="T242" s="1"/>
      <c r="U242" s="1"/>
      <c r="V242" s="1"/>
      <c r="W242" s="1"/>
      <c r="X242" s="1"/>
    </row>
    <row r="243" spans="2:24" ht="12.75" customHeight="1" x14ac:dyDescent="0.15">
      <c r="B243" s="165"/>
      <c r="C243" s="26" t="s">
        <v>384</v>
      </c>
      <c r="D243" s="23" t="s">
        <v>240</v>
      </c>
      <c r="E243" s="38"/>
      <c r="F243" s="33"/>
      <c r="G243" s="43"/>
      <c r="H243" s="156"/>
      <c r="I243" s="217"/>
      <c r="J243" s="1"/>
      <c r="K243" s="1"/>
      <c r="L243" s="1"/>
      <c r="M243" s="1"/>
      <c r="N243" s="1"/>
      <c r="O243" s="1"/>
      <c r="P243" s="1"/>
      <c r="Q243" s="1"/>
      <c r="R243" s="1"/>
      <c r="S243" s="1"/>
      <c r="T243" s="1"/>
      <c r="U243" s="1"/>
      <c r="V243" s="1"/>
      <c r="W243" s="1"/>
      <c r="X243" s="1"/>
    </row>
    <row r="244" spans="2:24" ht="12.75" customHeight="1" x14ac:dyDescent="0.15">
      <c r="B244" s="165"/>
      <c r="C244" s="26" t="s">
        <v>384</v>
      </c>
      <c r="D244" s="23" t="s">
        <v>241</v>
      </c>
      <c r="E244" s="38"/>
      <c r="F244" s="33"/>
      <c r="G244" s="43"/>
      <c r="H244" s="156"/>
      <c r="I244" s="13"/>
      <c r="J244" s="1"/>
      <c r="K244" s="1"/>
      <c r="L244" s="1"/>
      <c r="M244" s="1"/>
      <c r="N244" s="1"/>
      <c r="O244" s="1"/>
      <c r="P244" s="1"/>
      <c r="Q244" s="1"/>
      <c r="R244" s="1"/>
      <c r="S244" s="1"/>
      <c r="T244" s="1"/>
      <c r="U244" s="1"/>
      <c r="V244" s="1"/>
      <c r="W244" s="1"/>
      <c r="X244" s="1"/>
    </row>
    <row r="245" spans="2:24" ht="12.75" customHeight="1" x14ac:dyDescent="0.15">
      <c r="B245" s="165"/>
      <c r="C245" s="26" t="s">
        <v>384</v>
      </c>
      <c r="D245" s="23" t="s">
        <v>242</v>
      </c>
      <c r="E245" s="38"/>
      <c r="F245" s="33"/>
      <c r="G245" s="43"/>
      <c r="H245" s="156"/>
      <c r="I245" s="13"/>
      <c r="J245" s="1"/>
      <c r="K245" s="1"/>
      <c r="L245" s="1"/>
      <c r="M245" s="1"/>
      <c r="N245" s="1"/>
      <c r="O245" s="1"/>
      <c r="P245" s="1"/>
      <c r="Q245" s="1"/>
      <c r="R245" s="1"/>
      <c r="S245" s="1"/>
      <c r="T245" s="1"/>
      <c r="U245" s="1"/>
      <c r="V245" s="1"/>
      <c r="W245" s="1"/>
      <c r="X245" s="1"/>
    </row>
    <row r="246" spans="2:24" ht="12.75" customHeight="1" x14ac:dyDescent="0.15">
      <c r="B246" s="165"/>
      <c r="C246" s="27"/>
      <c r="D246" s="28"/>
      <c r="E246" s="39"/>
      <c r="F246" s="34"/>
      <c r="G246" s="44"/>
      <c r="H246" s="157"/>
      <c r="I246" s="13"/>
      <c r="J246" s="1"/>
      <c r="K246" s="1"/>
      <c r="L246" s="1"/>
      <c r="M246" s="1"/>
      <c r="N246" s="1"/>
      <c r="O246" s="1"/>
      <c r="P246" s="1"/>
      <c r="Q246" s="1"/>
      <c r="R246" s="1"/>
      <c r="S246" s="1"/>
      <c r="T246" s="1"/>
      <c r="U246" s="1"/>
      <c r="V246" s="1"/>
      <c r="W246" s="1"/>
      <c r="X246" s="1"/>
    </row>
    <row r="247" spans="2:24" ht="12.75" customHeight="1" x14ac:dyDescent="0.15">
      <c r="B247" s="165"/>
      <c r="C247" s="149" t="s">
        <v>243</v>
      </c>
      <c r="D247" s="145"/>
      <c r="E247" s="29"/>
      <c r="F247" s="22" t="str">
        <f>IF(E247="Yes",1,"0")</f>
        <v>0</v>
      </c>
      <c r="G247" s="8"/>
      <c r="H247" s="155"/>
      <c r="I247" s="13"/>
      <c r="J247" s="1"/>
      <c r="K247" s="1"/>
      <c r="L247" s="1"/>
      <c r="M247" s="1"/>
      <c r="N247" s="1"/>
      <c r="O247" s="1"/>
      <c r="P247" s="1"/>
      <c r="Q247" s="1"/>
      <c r="R247" s="1"/>
      <c r="S247" s="1"/>
      <c r="T247" s="1"/>
      <c r="U247" s="1"/>
      <c r="V247" s="1"/>
      <c r="W247" s="1"/>
      <c r="X247" s="1"/>
    </row>
    <row r="248" spans="2:24" ht="12.75" customHeight="1" x14ac:dyDescent="0.15">
      <c r="B248" s="165"/>
      <c r="C248" s="24" t="s">
        <v>384</v>
      </c>
      <c r="D248" s="25" t="s">
        <v>244</v>
      </c>
      <c r="E248" s="37"/>
      <c r="F248" s="32"/>
      <c r="G248" s="45"/>
      <c r="H248" s="156"/>
      <c r="I248" s="13"/>
      <c r="J248" s="1"/>
      <c r="K248" s="1"/>
      <c r="L248" s="1"/>
      <c r="M248" s="1"/>
      <c r="N248" s="1"/>
      <c r="O248" s="1"/>
      <c r="P248" s="1"/>
      <c r="Q248" s="1"/>
      <c r="R248" s="1"/>
      <c r="S248" s="1"/>
      <c r="T248" s="1"/>
      <c r="U248" s="1"/>
      <c r="V248" s="1"/>
      <c r="W248" s="1"/>
      <c r="X248" s="1"/>
    </row>
    <row r="249" spans="2:24" ht="12.75" customHeight="1" x14ac:dyDescent="0.15">
      <c r="B249" s="165"/>
      <c r="C249" s="26" t="s">
        <v>384</v>
      </c>
      <c r="D249" s="23" t="s">
        <v>245</v>
      </c>
      <c r="E249" s="38"/>
      <c r="F249" s="33"/>
      <c r="G249" s="43"/>
      <c r="H249" s="156"/>
      <c r="I249" s="13"/>
      <c r="J249" s="1"/>
      <c r="K249" s="1"/>
      <c r="L249" s="1"/>
      <c r="M249" s="1"/>
      <c r="N249" s="1"/>
      <c r="O249" s="1"/>
      <c r="P249" s="1"/>
      <c r="Q249" s="1"/>
      <c r="R249" s="1"/>
      <c r="S249" s="1"/>
      <c r="T249" s="1"/>
      <c r="U249" s="1"/>
      <c r="V249" s="1"/>
      <c r="W249" s="1"/>
      <c r="X249" s="1"/>
    </row>
    <row r="250" spans="2:24" ht="12.75" customHeight="1" x14ac:dyDescent="0.15">
      <c r="B250" s="165"/>
      <c r="C250" s="26" t="s">
        <v>384</v>
      </c>
      <c r="D250" s="23" t="s">
        <v>246</v>
      </c>
      <c r="E250" s="38"/>
      <c r="F250" s="33"/>
      <c r="G250" s="43"/>
      <c r="H250" s="156"/>
      <c r="I250" s="13"/>
      <c r="J250" s="1"/>
      <c r="K250" s="1"/>
      <c r="L250" s="1"/>
      <c r="M250" s="1"/>
      <c r="N250" s="1"/>
      <c r="O250" s="1"/>
      <c r="P250" s="1"/>
      <c r="Q250" s="1"/>
      <c r="R250" s="1"/>
      <c r="S250" s="1"/>
      <c r="T250" s="1"/>
      <c r="U250" s="1"/>
      <c r="V250" s="1"/>
      <c r="W250" s="1"/>
      <c r="X250" s="1"/>
    </row>
    <row r="251" spans="2:24" ht="12.75" customHeight="1" x14ac:dyDescent="0.15">
      <c r="B251" s="165"/>
      <c r="C251" s="26" t="s">
        <v>384</v>
      </c>
      <c r="D251" s="23" t="s">
        <v>247</v>
      </c>
      <c r="E251" s="38"/>
      <c r="F251" s="33"/>
      <c r="G251" s="43"/>
      <c r="H251" s="156"/>
      <c r="I251" s="13"/>
      <c r="J251" s="1"/>
      <c r="K251" s="1"/>
      <c r="L251" s="1"/>
      <c r="M251" s="1"/>
      <c r="N251" s="1"/>
      <c r="O251" s="1"/>
      <c r="P251" s="1"/>
      <c r="Q251" s="1"/>
      <c r="R251" s="1"/>
      <c r="S251" s="1"/>
      <c r="T251" s="1"/>
      <c r="U251" s="1"/>
      <c r="V251" s="1"/>
      <c r="W251" s="1"/>
      <c r="X251" s="1"/>
    </row>
    <row r="252" spans="2:24" ht="12.75" customHeight="1" x14ac:dyDescent="0.15">
      <c r="B252" s="166"/>
      <c r="C252" s="27"/>
      <c r="D252" s="28"/>
      <c r="E252" s="39"/>
      <c r="F252" s="34"/>
      <c r="G252" s="44"/>
      <c r="H252" s="157"/>
      <c r="I252" s="13"/>
      <c r="J252" s="1"/>
      <c r="K252" s="1"/>
      <c r="L252" s="1"/>
      <c r="M252" s="1"/>
      <c r="N252" s="1"/>
      <c r="O252" s="1"/>
      <c r="P252" s="1"/>
      <c r="Q252" s="1"/>
      <c r="R252" s="1"/>
      <c r="S252" s="1"/>
      <c r="T252" s="1"/>
      <c r="U252" s="1"/>
      <c r="V252" s="1"/>
      <c r="W252" s="1"/>
      <c r="X252" s="1"/>
    </row>
    <row r="253" spans="2:24" ht="12.75" customHeight="1" x14ac:dyDescent="0.15">
      <c r="B253" s="161"/>
      <c r="C253" s="162"/>
      <c r="D253" s="162"/>
      <c r="E253" s="162"/>
      <c r="F253" s="162"/>
      <c r="G253" s="162"/>
      <c r="H253" s="163"/>
      <c r="I253" s="13"/>
      <c r="J253" s="1"/>
      <c r="K253" s="1"/>
      <c r="L253" s="1"/>
      <c r="M253" s="1"/>
      <c r="N253" s="1"/>
      <c r="O253" s="1"/>
      <c r="P253" s="1"/>
      <c r="Q253" s="1"/>
      <c r="R253" s="1"/>
      <c r="S253" s="1"/>
      <c r="T253" s="1"/>
      <c r="U253" s="1"/>
      <c r="V253" s="1"/>
      <c r="W253" s="1"/>
      <c r="X253" s="1"/>
    </row>
    <row r="254" spans="2:24" ht="12.75" customHeight="1" x14ac:dyDescent="0.15">
      <c r="B254" s="164" t="s">
        <v>248</v>
      </c>
      <c r="C254" s="152" t="s">
        <v>356</v>
      </c>
      <c r="D254" s="151"/>
      <c r="E254" s="7"/>
      <c r="F254" s="22" t="str">
        <f>IF(E254="Yes",1,"0")</f>
        <v>0</v>
      </c>
      <c r="G254" s="8">
        <f>IF(SUM(F254:F263)&gt;0,IF(SUM(F254:F263)=2,2,1),0)</f>
        <v>0</v>
      </c>
      <c r="H254" s="155"/>
      <c r="I254" s="13"/>
      <c r="J254" s="1"/>
      <c r="K254" s="1"/>
      <c r="L254" s="1"/>
      <c r="M254" s="1"/>
      <c r="N254" s="1"/>
      <c r="O254" s="1"/>
      <c r="P254" s="1"/>
      <c r="Q254" s="1"/>
      <c r="R254" s="1"/>
      <c r="S254" s="1"/>
      <c r="T254" s="1"/>
      <c r="U254" s="1"/>
      <c r="V254" s="1"/>
      <c r="W254" s="1"/>
      <c r="X254" s="1"/>
    </row>
    <row r="255" spans="2:24" ht="12.75" customHeight="1" x14ac:dyDescent="0.15">
      <c r="B255" s="165"/>
      <c r="C255" s="24" t="s">
        <v>384</v>
      </c>
      <c r="D255" s="25" t="s">
        <v>249</v>
      </c>
      <c r="E255" s="37"/>
      <c r="F255" s="32"/>
      <c r="G255" s="45"/>
      <c r="H255" s="156"/>
      <c r="I255" s="13"/>
      <c r="J255" s="1"/>
      <c r="K255" s="1"/>
      <c r="L255" s="1"/>
      <c r="M255" s="1"/>
      <c r="N255" s="1"/>
      <c r="O255" s="1"/>
      <c r="P255" s="1"/>
      <c r="Q255" s="1"/>
      <c r="R255" s="1"/>
      <c r="S255" s="1"/>
      <c r="T255" s="1"/>
      <c r="U255" s="1"/>
      <c r="V255" s="1"/>
      <c r="W255" s="1"/>
      <c r="X255" s="1"/>
    </row>
    <row r="256" spans="2:24" ht="12.75" customHeight="1" x14ac:dyDescent="0.15">
      <c r="B256" s="165"/>
      <c r="C256" s="26" t="s">
        <v>384</v>
      </c>
      <c r="D256" s="23" t="s">
        <v>250</v>
      </c>
      <c r="E256" s="38"/>
      <c r="F256" s="33"/>
      <c r="G256" s="43"/>
      <c r="H256" s="156"/>
      <c r="I256" s="13"/>
      <c r="J256" s="1"/>
      <c r="K256" s="1"/>
      <c r="L256" s="1"/>
      <c r="M256" s="1"/>
      <c r="N256" s="1"/>
      <c r="O256" s="1"/>
      <c r="P256" s="1"/>
      <c r="Q256" s="1"/>
      <c r="R256" s="1"/>
      <c r="S256" s="1"/>
      <c r="T256" s="1"/>
      <c r="U256" s="1"/>
      <c r="V256" s="1"/>
      <c r="W256" s="1"/>
      <c r="X256" s="1"/>
    </row>
    <row r="257" spans="2:24" ht="12.75" customHeight="1" x14ac:dyDescent="0.15">
      <c r="B257" s="165"/>
      <c r="C257" s="26" t="s">
        <v>384</v>
      </c>
      <c r="D257" s="23" t="s">
        <v>251</v>
      </c>
      <c r="E257" s="38"/>
      <c r="F257" s="33"/>
      <c r="G257" s="43"/>
      <c r="H257" s="156"/>
      <c r="I257" s="13"/>
      <c r="J257" s="1"/>
      <c r="K257" s="1"/>
      <c r="L257" s="1"/>
      <c r="M257" s="1"/>
      <c r="N257" s="1"/>
      <c r="O257" s="1"/>
      <c r="P257" s="1"/>
      <c r="Q257" s="1"/>
      <c r="R257" s="1"/>
      <c r="S257" s="1"/>
      <c r="T257" s="1"/>
      <c r="U257" s="1"/>
      <c r="V257" s="1"/>
      <c r="W257" s="1"/>
      <c r="X257" s="1"/>
    </row>
    <row r="258" spans="2:24" ht="12.75" customHeight="1" x14ac:dyDescent="0.15">
      <c r="B258" s="165"/>
      <c r="C258" s="27"/>
      <c r="D258" s="28"/>
      <c r="E258" s="39"/>
      <c r="F258" s="34"/>
      <c r="G258" s="44"/>
      <c r="H258" s="157"/>
      <c r="I258" s="13"/>
      <c r="J258" s="1"/>
      <c r="K258" s="1"/>
      <c r="L258" s="1"/>
      <c r="M258" s="1"/>
      <c r="N258" s="1"/>
      <c r="O258" s="1"/>
      <c r="P258" s="1"/>
      <c r="Q258" s="1"/>
      <c r="R258" s="1"/>
      <c r="S258" s="1"/>
      <c r="T258" s="1"/>
      <c r="U258" s="1"/>
      <c r="V258" s="1"/>
      <c r="W258" s="1"/>
      <c r="X258" s="1"/>
    </row>
    <row r="259" spans="2:24" ht="12.75" customHeight="1" x14ac:dyDescent="0.15">
      <c r="B259" s="165"/>
      <c r="C259" s="149" t="s">
        <v>448</v>
      </c>
      <c r="D259" s="145"/>
      <c r="E259" s="29"/>
      <c r="F259" s="22" t="str">
        <f>IF(E259="Yes",1,"0")</f>
        <v>0</v>
      </c>
      <c r="G259" s="8"/>
      <c r="H259" s="155"/>
      <c r="I259" s="13"/>
      <c r="J259" s="1"/>
      <c r="K259" s="1"/>
      <c r="L259" s="1"/>
      <c r="M259" s="1"/>
      <c r="N259" s="1"/>
      <c r="O259" s="1"/>
      <c r="P259" s="1"/>
      <c r="Q259" s="1"/>
      <c r="R259" s="1"/>
      <c r="S259" s="1"/>
      <c r="T259" s="1"/>
      <c r="U259" s="1"/>
      <c r="V259" s="1"/>
      <c r="W259" s="1"/>
      <c r="X259" s="1"/>
    </row>
    <row r="260" spans="2:24" ht="12.75" customHeight="1" x14ac:dyDescent="0.15">
      <c r="B260" s="165"/>
      <c r="C260" s="24" t="s">
        <v>384</v>
      </c>
      <c r="D260" s="25" t="s">
        <v>252</v>
      </c>
      <c r="E260" s="37"/>
      <c r="F260" s="32"/>
      <c r="G260" s="45"/>
      <c r="H260" s="156"/>
      <c r="I260" s="13"/>
      <c r="J260" s="1"/>
      <c r="K260" s="1"/>
      <c r="L260" s="1"/>
      <c r="M260" s="1"/>
      <c r="N260" s="1"/>
      <c r="O260" s="1"/>
      <c r="P260" s="1"/>
      <c r="Q260" s="1"/>
      <c r="R260" s="1"/>
      <c r="S260" s="1"/>
      <c r="T260" s="1"/>
      <c r="U260" s="1"/>
      <c r="V260" s="1"/>
      <c r="W260" s="1"/>
      <c r="X260" s="1"/>
    </row>
    <row r="261" spans="2:24" ht="12.75" customHeight="1" x14ac:dyDescent="0.15">
      <c r="B261" s="165"/>
      <c r="C261" s="26" t="s">
        <v>384</v>
      </c>
      <c r="D261" s="23" t="s">
        <v>253</v>
      </c>
      <c r="E261" s="38"/>
      <c r="F261" s="33"/>
      <c r="G261" s="43"/>
      <c r="H261" s="156"/>
      <c r="I261" s="13"/>
      <c r="J261" s="1"/>
      <c r="K261" s="1"/>
      <c r="L261" s="1"/>
      <c r="M261" s="1"/>
      <c r="N261" s="1"/>
      <c r="O261" s="1"/>
      <c r="P261" s="1"/>
      <c r="Q261" s="1"/>
      <c r="R261" s="1"/>
      <c r="S261" s="1"/>
      <c r="T261" s="1"/>
      <c r="U261" s="1"/>
      <c r="V261" s="1"/>
      <c r="W261" s="1"/>
      <c r="X261" s="1"/>
    </row>
    <row r="262" spans="2:24" ht="12.75" customHeight="1" x14ac:dyDescent="0.15">
      <c r="B262" s="165"/>
      <c r="C262" s="26" t="s">
        <v>384</v>
      </c>
      <c r="D262" s="23" t="s">
        <v>254</v>
      </c>
      <c r="E262" s="38"/>
      <c r="F262" s="33"/>
      <c r="G262" s="43"/>
      <c r="H262" s="156"/>
      <c r="I262" s="13"/>
      <c r="J262" s="1"/>
      <c r="K262" s="1"/>
      <c r="L262" s="1"/>
      <c r="M262" s="1"/>
      <c r="N262" s="1"/>
      <c r="O262" s="1"/>
      <c r="P262" s="1"/>
      <c r="Q262" s="1"/>
      <c r="R262" s="1"/>
      <c r="S262" s="1"/>
      <c r="T262" s="1"/>
      <c r="U262" s="1"/>
      <c r="V262" s="1"/>
      <c r="W262" s="1"/>
      <c r="X262" s="1"/>
    </row>
    <row r="263" spans="2:24" ht="12.75" customHeight="1" x14ac:dyDescent="0.15">
      <c r="B263" s="166"/>
      <c r="C263" s="27"/>
      <c r="D263" s="28"/>
      <c r="E263" s="39"/>
      <c r="F263" s="34"/>
      <c r="G263" s="44"/>
      <c r="H263" s="157"/>
      <c r="I263" s="13"/>
      <c r="J263" s="1"/>
      <c r="K263" s="1"/>
      <c r="L263" s="1"/>
      <c r="M263" s="1"/>
      <c r="N263" s="1"/>
      <c r="O263" s="1"/>
      <c r="P263" s="1"/>
      <c r="Q263" s="1"/>
      <c r="R263" s="1"/>
      <c r="S263" s="1"/>
      <c r="T263" s="1"/>
      <c r="U263" s="1"/>
      <c r="V263" s="1"/>
      <c r="W263" s="1"/>
      <c r="X263" s="1"/>
    </row>
    <row r="264" spans="2:24" ht="12.75" customHeight="1" x14ac:dyDescent="0.15">
      <c r="B264" s="161"/>
      <c r="C264" s="162"/>
      <c r="D264" s="162"/>
      <c r="E264" s="162"/>
      <c r="F264" s="162"/>
      <c r="G264" s="162"/>
      <c r="H264" s="163"/>
      <c r="I264" s="13"/>
      <c r="J264" s="1"/>
      <c r="K264" s="1"/>
      <c r="L264" s="1"/>
      <c r="M264" s="1"/>
      <c r="N264" s="1"/>
      <c r="O264" s="1"/>
      <c r="P264" s="1"/>
      <c r="Q264" s="1"/>
      <c r="R264" s="1"/>
      <c r="S264" s="1"/>
      <c r="T264" s="1"/>
      <c r="U264" s="1"/>
      <c r="V264" s="1"/>
      <c r="W264" s="1"/>
      <c r="X264" s="1"/>
    </row>
    <row r="265" spans="2:24" ht="12.75" customHeight="1" x14ac:dyDescent="0.15">
      <c r="B265" s="164" t="s">
        <v>255</v>
      </c>
      <c r="C265" s="152" t="s">
        <v>449</v>
      </c>
      <c r="D265" s="151"/>
      <c r="E265" s="7"/>
      <c r="F265" s="22" t="str">
        <f>IF(E265="Yes",1,"0")</f>
        <v>0</v>
      </c>
      <c r="G265" s="8">
        <f>IF(SUM(F265:F275)&gt;0,IF(SUM(F265:F275)=2,2,1),0)</f>
        <v>0</v>
      </c>
      <c r="H265" s="155"/>
      <c r="I265" s="13"/>
      <c r="J265" s="1"/>
      <c r="K265" s="1"/>
      <c r="L265" s="1"/>
      <c r="M265" s="1"/>
      <c r="N265" s="1"/>
      <c r="O265" s="1"/>
      <c r="P265" s="1"/>
      <c r="Q265" s="1"/>
      <c r="R265" s="1"/>
      <c r="S265" s="1"/>
      <c r="T265" s="1"/>
      <c r="U265" s="1"/>
      <c r="V265" s="1"/>
      <c r="W265" s="1"/>
      <c r="X265" s="1"/>
    </row>
    <row r="266" spans="2:24" ht="12.75" customHeight="1" x14ac:dyDescent="0.15">
      <c r="B266" s="165"/>
      <c r="C266" s="24" t="s">
        <v>384</v>
      </c>
      <c r="D266" s="25" t="s">
        <v>256</v>
      </c>
      <c r="E266" s="37"/>
      <c r="F266" s="32"/>
      <c r="G266" s="45"/>
      <c r="H266" s="156"/>
      <c r="I266" s="13"/>
      <c r="J266" s="1"/>
      <c r="K266" s="1"/>
      <c r="L266" s="1"/>
      <c r="M266" s="1"/>
      <c r="N266" s="1"/>
      <c r="O266" s="1"/>
      <c r="P266" s="1"/>
      <c r="Q266" s="1"/>
      <c r="R266" s="1"/>
      <c r="S266" s="1"/>
      <c r="T266" s="1"/>
      <c r="U266" s="1"/>
      <c r="V266" s="1"/>
      <c r="W266" s="1"/>
      <c r="X266" s="1"/>
    </row>
    <row r="267" spans="2:24" ht="12.75" customHeight="1" x14ac:dyDescent="0.15">
      <c r="B267" s="165"/>
      <c r="C267" s="26" t="s">
        <v>384</v>
      </c>
      <c r="D267" s="23" t="s">
        <v>257</v>
      </c>
      <c r="E267" s="38"/>
      <c r="F267" s="33"/>
      <c r="G267" s="43"/>
      <c r="H267" s="156"/>
      <c r="I267" s="13"/>
      <c r="J267" s="1"/>
      <c r="K267" s="1"/>
      <c r="L267" s="1"/>
      <c r="M267" s="1"/>
      <c r="N267" s="1"/>
      <c r="O267" s="1"/>
      <c r="P267" s="1"/>
      <c r="Q267" s="1"/>
      <c r="R267" s="1"/>
      <c r="S267" s="1"/>
      <c r="T267" s="1"/>
      <c r="U267" s="1"/>
      <c r="V267" s="1"/>
      <c r="W267" s="1"/>
      <c r="X267" s="1"/>
    </row>
    <row r="268" spans="2:24" ht="12.75" customHeight="1" x14ac:dyDescent="0.15">
      <c r="B268" s="165"/>
      <c r="C268" s="26" t="s">
        <v>384</v>
      </c>
      <c r="D268" s="23" t="s">
        <v>258</v>
      </c>
      <c r="E268" s="38"/>
      <c r="F268" s="33"/>
      <c r="G268" s="43"/>
      <c r="H268" s="156"/>
      <c r="I268" s="13"/>
      <c r="J268" s="1"/>
      <c r="K268" s="1"/>
      <c r="L268" s="1"/>
      <c r="M268" s="1"/>
      <c r="N268" s="1"/>
      <c r="O268" s="1"/>
      <c r="P268" s="1"/>
      <c r="Q268" s="1"/>
      <c r="R268" s="1"/>
      <c r="S268" s="1"/>
      <c r="T268" s="1"/>
      <c r="U268" s="1"/>
      <c r="V268" s="1"/>
      <c r="W268" s="1"/>
      <c r="X268" s="1"/>
    </row>
    <row r="269" spans="2:24" ht="12.75" customHeight="1" x14ac:dyDescent="0.15">
      <c r="B269" s="165"/>
      <c r="C269" s="27"/>
      <c r="D269" s="28"/>
      <c r="E269" s="39"/>
      <c r="F269" s="34"/>
      <c r="G269" s="44"/>
      <c r="H269" s="157"/>
      <c r="I269" s="13"/>
      <c r="J269" s="1"/>
      <c r="K269" s="1"/>
      <c r="L269" s="1"/>
      <c r="M269" s="1"/>
      <c r="N269" s="1"/>
      <c r="O269" s="1"/>
      <c r="P269" s="1"/>
      <c r="Q269" s="1"/>
      <c r="R269" s="1"/>
      <c r="S269" s="1"/>
      <c r="T269" s="1"/>
      <c r="U269" s="1"/>
      <c r="V269" s="1"/>
      <c r="W269" s="1"/>
      <c r="X269" s="1"/>
    </row>
    <row r="270" spans="2:24" ht="12.75" customHeight="1" x14ac:dyDescent="0.15">
      <c r="B270" s="165"/>
      <c r="C270" s="149" t="s">
        <v>450</v>
      </c>
      <c r="D270" s="145"/>
      <c r="E270" s="29"/>
      <c r="F270" s="22" t="str">
        <f>IF(E270="Yes",1,"0")</f>
        <v>0</v>
      </c>
      <c r="G270" s="8"/>
      <c r="H270" s="155"/>
      <c r="I270" s="13"/>
      <c r="J270" s="1"/>
      <c r="K270" s="1"/>
      <c r="L270" s="1"/>
      <c r="M270" s="1"/>
      <c r="N270" s="1"/>
      <c r="O270" s="1"/>
      <c r="P270" s="1"/>
      <c r="Q270" s="1"/>
      <c r="R270" s="1"/>
      <c r="S270" s="1"/>
      <c r="T270" s="1"/>
      <c r="U270" s="1"/>
      <c r="V270" s="1"/>
      <c r="W270" s="1"/>
      <c r="X270" s="1"/>
    </row>
    <row r="271" spans="2:24" ht="12.75" customHeight="1" x14ac:dyDescent="0.15">
      <c r="B271" s="165"/>
      <c r="C271" s="24" t="s">
        <v>384</v>
      </c>
      <c r="D271" s="25" t="s">
        <v>259</v>
      </c>
      <c r="E271" s="37"/>
      <c r="F271" s="32"/>
      <c r="G271" s="45"/>
      <c r="H271" s="156"/>
      <c r="I271" s="13"/>
      <c r="J271" s="1"/>
      <c r="K271" s="1"/>
      <c r="L271" s="1"/>
      <c r="M271" s="1"/>
      <c r="N271" s="1"/>
      <c r="O271" s="1"/>
      <c r="P271" s="1"/>
      <c r="Q271" s="1"/>
      <c r="R271" s="1"/>
      <c r="S271" s="1"/>
      <c r="T271" s="1"/>
      <c r="U271" s="1"/>
      <c r="V271" s="1"/>
      <c r="W271" s="1"/>
      <c r="X271" s="1"/>
    </row>
    <row r="272" spans="2:24" ht="12.75" customHeight="1" x14ac:dyDescent="0.15">
      <c r="B272" s="165"/>
      <c r="C272" s="26" t="s">
        <v>384</v>
      </c>
      <c r="D272" s="23" t="s">
        <v>260</v>
      </c>
      <c r="E272" s="38"/>
      <c r="F272" s="33"/>
      <c r="G272" s="43"/>
      <c r="H272" s="156"/>
      <c r="I272" s="13"/>
      <c r="J272" s="1"/>
      <c r="K272" s="1"/>
      <c r="L272" s="1"/>
      <c r="M272" s="1"/>
      <c r="N272" s="1"/>
      <c r="O272" s="1"/>
      <c r="P272" s="1"/>
      <c r="Q272" s="1"/>
      <c r="R272" s="1"/>
      <c r="S272" s="1"/>
      <c r="T272" s="1"/>
      <c r="U272" s="1"/>
      <c r="V272" s="1"/>
      <c r="W272" s="1"/>
      <c r="X272" s="1"/>
    </row>
    <row r="273" spans="2:24" ht="12.75" customHeight="1" x14ac:dyDescent="0.15">
      <c r="B273" s="165"/>
      <c r="C273" s="26" t="s">
        <v>384</v>
      </c>
      <c r="D273" s="23" t="s">
        <v>261</v>
      </c>
      <c r="E273" s="38"/>
      <c r="F273" s="33"/>
      <c r="G273" s="43"/>
      <c r="H273" s="156"/>
      <c r="I273" s="13"/>
      <c r="J273" s="1"/>
      <c r="K273" s="1"/>
      <c r="L273" s="1"/>
      <c r="M273" s="1"/>
      <c r="N273" s="1"/>
      <c r="O273" s="1"/>
      <c r="P273" s="1"/>
      <c r="Q273" s="1"/>
      <c r="R273" s="1"/>
      <c r="S273" s="1"/>
      <c r="T273" s="1"/>
      <c r="U273" s="1"/>
      <c r="V273" s="1"/>
      <c r="W273" s="1"/>
      <c r="X273" s="1"/>
    </row>
    <row r="274" spans="2:24" ht="12.75" customHeight="1" x14ac:dyDescent="0.15">
      <c r="B274" s="165"/>
      <c r="C274" s="26" t="s">
        <v>384</v>
      </c>
      <c r="D274" s="23" t="s">
        <v>262</v>
      </c>
      <c r="E274" s="38"/>
      <c r="F274" s="33"/>
      <c r="G274" s="43"/>
      <c r="H274" s="156"/>
      <c r="I274" s="13"/>
      <c r="J274" s="1"/>
      <c r="K274" s="1"/>
      <c r="L274" s="1"/>
      <c r="M274" s="1"/>
      <c r="N274" s="1"/>
      <c r="O274" s="1"/>
      <c r="P274" s="1"/>
      <c r="Q274" s="1"/>
      <c r="R274" s="1"/>
      <c r="S274" s="1"/>
      <c r="T274" s="1"/>
      <c r="U274" s="1"/>
      <c r="V274" s="1"/>
      <c r="W274" s="1"/>
      <c r="X274" s="1"/>
    </row>
    <row r="275" spans="2:24" ht="12.75" customHeight="1" x14ac:dyDescent="0.15">
      <c r="B275" s="166"/>
      <c r="C275" s="27"/>
      <c r="D275" s="28"/>
      <c r="E275" s="39"/>
      <c r="F275" s="34"/>
      <c r="G275" s="44"/>
      <c r="H275" s="157"/>
      <c r="I275" s="13"/>
      <c r="J275" s="1"/>
      <c r="K275" s="1"/>
      <c r="L275" s="1"/>
      <c r="M275" s="1"/>
      <c r="N275" s="1"/>
      <c r="O275" s="1"/>
      <c r="P275" s="1"/>
      <c r="Q275" s="1"/>
      <c r="R275" s="1"/>
      <c r="S275" s="1"/>
      <c r="T275" s="1"/>
      <c r="U275" s="1"/>
      <c r="V275" s="1"/>
      <c r="W275" s="1"/>
      <c r="X275" s="1"/>
    </row>
    <row r="276" spans="2:24" ht="12.75" customHeight="1" x14ac:dyDescent="0.15">
      <c r="B276" s="227" t="s">
        <v>395</v>
      </c>
      <c r="C276" s="228"/>
      <c r="D276" s="229"/>
      <c r="E276" s="117" t="s">
        <v>69</v>
      </c>
      <c r="F276" s="117"/>
      <c r="G276" s="117"/>
      <c r="H276" s="116" t="s">
        <v>70</v>
      </c>
      <c r="I276" s="116" t="s">
        <v>382</v>
      </c>
      <c r="J276" s="1"/>
      <c r="K276" s="1"/>
      <c r="L276" s="1"/>
      <c r="M276" s="1"/>
      <c r="N276" s="1"/>
      <c r="O276" s="1"/>
      <c r="P276" s="1"/>
      <c r="Q276" s="1"/>
      <c r="R276" s="1"/>
      <c r="S276" s="1"/>
      <c r="T276" s="1"/>
      <c r="U276" s="1"/>
      <c r="V276" s="1"/>
      <c r="W276" s="1"/>
      <c r="X276" s="1"/>
    </row>
    <row r="277" spans="2:24" ht="12.75" customHeight="1" x14ac:dyDescent="0.15">
      <c r="B277" s="164" t="s">
        <v>392</v>
      </c>
      <c r="C277" s="152" t="s">
        <v>451</v>
      </c>
      <c r="D277" s="151"/>
      <c r="E277" s="7"/>
      <c r="F277" s="22" t="str">
        <f>IF(E277="Yes",1,"0")</f>
        <v>0</v>
      </c>
      <c r="G277" s="8">
        <f>IF(SUM(F277:F285)&gt;0,IF(SUM(F277:F285)=2,2,1),0)</f>
        <v>0</v>
      </c>
      <c r="H277" s="155"/>
      <c r="I277" s="215">
        <f>IF(AND(G277=2,G287=2,G296=2),3,IF(AND(G277=2,G287=2,G296=1),"2+",IF(AND(G277=2,G287=2,G296=0),2,IF(AND(G277=2,OR(G287=1,G296&gt;0)),"1+",IF(G277=2,1,IF(G277=1,"0+",IF(OR(G287&gt;0,G296&gt;0),"0+",0)))))))</f>
        <v>0</v>
      </c>
      <c r="J277" s="1"/>
      <c r="K277" s="1"/>
      <c r="L277" s="1"/>
      <c r="M277" s="1"/>
      <c r="N277" s="1"/>
      <c r="O277" s="1"/>
      <c r="P277" s="1"/>
      <c r="Q277" s="1"/>
      <c r="R277" s="1"/>
      <c r="S277" s="1"/>
      <c r="T277" s="1"/>
      <c r="U277" s="1"/>
      <c r="V277" s="1"/>
      <c r="W277" s="1"/>
      <c r="X277" s="1"/>
    </row>
    <row r="278" spans="2:24" ht="12.75" customHeight="1" x14ac:dyDescent="0.15">
      <c r="B278" s="165"/>
      <c r="C278" s="24" t="s">
        <v>384</v>
      </c>
      <c r="D278" s="25" t="s">
        <v>263</v>
      </c>
      <c r="E278" s="37"/>
      <c r="F278" s="32"/>
      <c r="G278" s="45"/>
      <c r="H278" s="156"/>
      <c r="I278" s="216"/>
      <c r="J278" s="1"/>
      <c r="K278" s="1"/>
      <c r="L278" s="1"/>
      <c r="M278" s="1"/>
      <c r="N278" s="1"/>
      <c r="O278" s="1"/>
      <c r="P278" s="1"/>
      <c r="Q278" s="1"/>
      <c r="R278" s="1"/>
      <c r="S278" s="1"/>
      <c r="T278" s="1"/>
      <c r="U278" s="1"/>
      <c r="V278" s="1"/>
      <c r="W278" s="1"/>
      <c r="X278" s="1"/>
    </row>
    <row r="279" spans="2:24" ht="12.75" customHeight="1" x14ac:dyDescent="0.15">
      <c r="B279" s="165"/>
      <c r="C279" s="26" t="s">
        <v>384</v>
      </c>
      <c r="D279" s="23" t="s">
        <v>264</v>
      </c>
      <c r="E279" s="38"/>
      <c r="F279" s="33"/>
      <c r="G279" s="43"/>
      <c r="H279" s="156"/>
      <c r="I279" s="216"/>
      <c r="J279" s="1"/>
      <c r="K279" s="1"/>
      <c r="L279" s="1"/>
      <c r="M279" s="1"/>
      <c r="N279" s="1"/>
      <c r="O279" s="1"/>
      <c r="P279" s="1"/>
      <c r="Q279" s="1"/>
      <c r="R279" s="1"/>
      <c r="S279" s="1"/>
      <c r="T279" s="1"/>
      <c r="U279" s="1"/>
      <c r="V279" s="1"/>
      <c r="W279" s="1"/>
      <c r="X279" s="1"/>
    </row>
    <row r="280" spans="2:24" ht="12.75" customHeight="1" x14ac:dyDescent="0.15">
      <c r="B280" s="165"/>
      <c r="C280" s="27"/>
      <c r="D280" s="28"/>
      <c r="E280" s="39"/>
      <c r="F280" s="34"/>
      <c r="G280" s="44"/>
      <c r="H280" s="157"/>
      <c r="I280" s="216"/>
      <c r="J280" s="1"/>
      <c r="K280" s="1"/>
      <c r="L280" s="1"/>
      <c r="M280" s="1"/>
      <c r="N280" s="1"/>
      <c r="O280" s="1"/>
      <c r="P280" s="1"/>
      <c r="Q280" s="1"/>
      <c r="R280" s="1"/>
      <c r="S280" s="1"/>
      <c r="T280" s="1"/>
      <c r="U280" s="1"/>
      <c r="V280" s="1"/>
      <c r="W280" s="1"/>
      <c r="X280" s="1"/>
    </row>
    <row r="281" spans="2:24" ht="12.75" customHeight="1" x14ac:dyDescent="0.15">
      <c r="B281" s="165"/>
      <c r="C281" s="149" t="s">
        <v>357</v>
      </c>
      <c r="D281" s="145"/>
      <c r="E281" s="29"/>
      <c r="F281" s="22" t="str">
        <f>IF(E281="Yes",1,"0")</f>
        <v>0</v>
      </c>
      <c r="G281" s="8"/>
      <c r="H281" s="155"/>
      <c r="I281" s="217"/>
      <c r="J281" s="1"/>
      <c r="K281" s="1"/>
      <c r="L281" s="1"/>
      <c r="M281" s="1"/>
      <c r="N281" s="1"/>
      <c r="O281" s="1"/>
      <c r="P281" s="1"/>
      <c r="Q281" s="1"/>
      <c r="R281" s="1"/>
      <c r="S281" s="1"/>
      <c r="T281" s="1"/>
      <c r="U281" s="1"/>
      <c r="V281" s="1"/>
      <c r="W281" s="1"/>
      <c r="X281" s="1"/>
    </row>
    <row r="282" spans="2:24" ht="12.75" customHeight="1" x14ac:dyDescent="0.15">
      <c r="B282" s="165"/>
      <c r="C282" s="24" t="s">
        <v>384</v>
      </c>
      <c r="D282" s="25" t="s">
        <v>265</v>
      </c>
      <c r="E282" s="37"/>
      <c r="F282" s="32"/>
      <c r="G282" s="45"/>
      <c r="H282" s="156"/>
      <c r="I282" s="13"/>
      <c r="J282" s="1"/>
      <c r="K282" s="1"/>
      <c r="L282" s="1"/>
      <c r="M282" s="1"/>
      <c r="N282" s="1"/>
      <c r="O282" s="1"/>
      <c r="P282" s="1"/>
      <c r="Q282" s="1"/>
      <c r="R282" s="1"/>
      <c r="S282" s="1"/>
      <c r="T282" s="1"/>
      <c r="U282" s="1"/>
      <c r="V282" s="1"/>
      <c r="W282" s="1"/>
      <c r="X282" s="1"/>
    </row>
    <row r="283" spans="2:24" ht="12.75" customHeight="1" x14ac:dyDescent="0.15">
      <c r="B283" s="165"/>
      <c r="C283" s="26" t="s">
        <v>384</v>
      </c>
      <c r="D283" s="23" t="s">
        <v>266</v>
      </c>
      <c r="E283" s="38"/>
      <c r="F283" s="33"/>
      <c r="G283" s="43"/>
      <c r="H283" s="156"/>
      <c r="I283" s="13"/>
      <c r="J283" s="1"/>
      <c r="K283" s="1"/>
      <c r="L283" s="1"/>
      <c r="M283" s="1"/>
      <c r="N283" s="1"/>
      <c r="O283" s="1"/>
      <c r="P283" s="1"/>
      <c r="Q283" s="1"/>
      <c r="R283" s="1"/>
      <c r="S283" s="1"/>
      <c r="T283" s="1"/>
      <c r="U283" s="1"/>
      <c r="V283" s="1"/>
      <c r="W283" s="1"/>
      <c r="X283" s="1"/>
    </row>
    <row r="284" spans="2:24" ht="12.75" customHeight="1" x14ac:dyDescent="0.15">
      <c r="B284" s="165"/>
      <c r="C284" s="26" t="s">
        <v>384</v>
      </c>
      <c r="D284" s="23" t="s">
        <v>267</v>
      </c>
      <c r="E284" s="38"/>
      <c r="F284" s="33"/>
      <c r="G284" s="43"/>
      <c r="H284" s="156"/>
      <c r="I284" s="13"/>
      <c r="J284" s="1"/>
      <c r="K284" s="1"/>
      <c r="L284" s="1"/>
      <c r="M284" s="1"/>
      <c r="N284" s="1"/>
      <c r="O284" s="1"/>
      <c r="P284" s="1"/>
      <c r="Q284" s="1"/>
      <c r="R284" s="1"/>
      <c r="S284" s="1"/>
      <c r="T284" s="1"/>
      <c r="U284" s="1"/>
      <c r="V284" s="1"/>
      <c r="W284" s="1"/>
      <c r="X284" s="1"/>
    </row>
    <row r="285" spans="2:24" ht="12.75" customHeight="1" x14ac:dyDescent="0.15">
      <c r="B285" s="166"/>
      <c r="C285" s="27"/>
      <c r="D285" s="28"/>
      <c r="E285" s="39"/>
      <c r="F285" s="34"/>
      <c r="G285" s="44"/>
      <c r="H285" s="157"/>
      <c r="I285" s="13"/>
      <c r="J285" s="1"/>
      <c r="K285" s="1"/>
      <c r="L285" s="1"/>
      <c r="M285" s="1"/>
      <c r="N285" s="1"/>
      <c r="O285" s="1"/>
      <c r="P285" s="1"/>
      <c r="Q285" s="1"/>
      <c r="R285" s="1"/>
      <c r="S285" s="1"/>
      <c r="T285" s="1"/>
      <c r="U285" s="1"/>
      <c r="V285" s="1"/>
      <c r="W285" s="1"/>
      <c r="X285" s="1"/>
    </row>
    <row r="286" spans="2:24" ht="12.75" customHeight="1" x14ac:dyDescent="0.15">
      <c r="B286" s="161"/>
      <c r="C286" s="162"/>
      <c r="D286" s="162"/>
      <c r="E286" s="162"/>
      <c r="F286" s="162"/>
      <c r="G286" s="162"/>
      <c r="H286" s="163"/>
      <c r="I286" s="13"/>
      <c r="J286" s="1"/>
      <c r="K286" s="1"/>
      <c r="L286" s="1"/>
      <c r="M286" s="1"/>
      <c r="N286" s="1"/>
      <c r="O286" s="1"/>
      <c r="P286" s="1"/>
      <c r="Q286" s="1"/>
      <c r="R286" s="1"/>
      <c r="S286" s="1"/>
      <c r="T286" s="1"/>
      <c r="U286" s="1"/>
      <c r="V286" s="1"/>
      <c r="W286" s="1"/>
      <c r="X286" s="1"/>
    </row>
    <row r="287" spans="2:24" ht="12.75" customHeight="1" x14ac:dyDescent="0.15">
      <c r="B287" s="164" t="s">
        <v>393</v>
      </c>
      <c r="C287" s="152" t="s">
        <v>358</v>
      </c>
      <c r="D287" s="151"/>
      <c r="E287" s="7"/>
      <c r="F287" s="22" t="str">
        <f>IF(E287="Yes",1,"0")</f>
        <v>0</v>
      </c>
      <c r="G287" s="8">
        <f>IF(SUM(F287:F294)&gt;0,IF(SUM(F287:F294)=2,2,1),0)</f>
        <v>0</v>
      </c>
      <c r="H287" s="155"/>
      <c r="I287" s="13"/>
      <c r="J287" s="1"/>
      <c r="K287" s="1"/>
      <c r="L287" s="1"/>
      <c r="M287" s="1"/>
      <c r="N287" s="1"/>
      <c r="O287" s="1"/>
      <c r="P287" s="1"/>
      <c r="Q287" s="1"/>
      <c r="R287" s="1"/>
      <c r="S287" s="1"/>
      <c r="T287" s="1"/>
      <c r="U287" s="1"/>
      <c r="V287" s="1"/>
      <c r="W287" s="1"/>
      <c r="X287" s="1"/>
    </row>
    <row r="288" spans="2:24" ht="12.75" customHeight="1" x14ac:dyDescent="0.15">
      <c r="B288" s="165"/>
      <c r="C288" s="24" t="s">
        <v>384</v>
      </c>
      <c r="D288" s="25" t="s">
        <v>268</v>
      </c>
      <c r="E288" s="37"/>
      <c r="F288" s="32"/>
      <c r="G288" s="45"/>
      <c r="H288" s="156"/>
      <c r="I288" s="13"/>
      <c r="J288" s="1"/>
      <c r="K288" s="1"/>
      <c r="L288" s="1"/>
      <c r="M288" s="1"/>
      <c r="N288" s="1"/>
      <c r="O288" s="1"/>
      <c r="P288" s="1"/>
      <c r="Q288" s="1"/>
      <c r="R288" s="1"/>
      <c r="S288" s="1"/>
      <c r="T288" s="1"/>
      <c r="U288" s="1"/>
      <c r="V288" s="1"/>
      <c r="W288" s="1"/>
      <c r="X288" s="1"/>
    </row>
    <row r="289" spans="2:24" ht="12.75" customHeight="1" x14ac:dyDescent="0.15">
      <c r="B289" s="165"/>
      <c r="C289" s="26" t="s">
        <v>384</v>
      </c>
      <c r="D289" s="23" t="s">
        <v>269</v>
      </c>
      <c r="E289" s="38"/>
      <c r="F289" s="33"/>
      <c r="G289" s="43"/>
      <c r="H289" s="156"/>
      <c r="I289" s="13"/>
      <c r="J289" s="1"/>
      <c r="K289" s="1"/>
      <c r="L289" s="1"/>
      <c r="M289" s="1"/>
      <c r="N289" s="1"/>
      <c r="O289" s="1"/>
      <c r="P289" s="1"/>
      <c r="Q289" s="1"/>
      <c r="R289" s="1"/>
      <c r="S289" s="1"/>
      <c r="T289" s="1"/>
      <c r="U289" s="1"/>
      <c r="V289" s="1"/>
      <c r="W289" s="1"/>
      <c r="X289" s="1"/>
    </row>
    <row r="290" spans="2:24" ht="12.75" customHeight="1" x14ac:dyDescent="0.15">
      <c r="B290" s="165"/>
      <c r="C290" s="27"/>
      <c r="D290" s="28"/>
      <c r="E290" s="39"/>
      <c r="F290" s="34"/>
      <c r="G290" s="44"/>
      <c r="H290" s="157"/>
      <c r="I290" s="13"/>
      <c r="J290" s="1"/>
      <c r="K290" s="1"/>
      <c r="L290" s="1"/>
      <c r="M290" s="1"/>
      <c r="N290" s="1"/>
      <c r="O290" s="1"/>
      <c r="P290" s="1"/>
      <c r="Q290" s="1"/>
      <c r="R290" s="1"/>
      <c r="S290" s="1"/>
      <c r="T290" s="1"/>
      <c r="U290" s="1"/>
      <c r="V290" s="1"/>
      <c r="W290" s="1"/>
      <c r="X290" s="1"/>
    </row>
    <row r="291" spans="2:24" ht="12.75" customHeight="1" x14ac:dyDescent="0.15">
      <c r="B291" s="165"/>
      <c r="C291" s="149" t="s">
        <v>359</v>
      </c>
      <c r="D291" s="145"/>
      <c r="E291" s="29"/>
      <c r="F291" s="22" t="str">
        <f>IF(E291="Yes",1,"0")</f>
        <v>0</v>
      </c>
      <c r="G291" s="8"/>
      <c r="H291" s="155"/>
      <c r="I291" s="13"/>
      <c r="J291" s="1"/>
      <c r="K291" s="1"/>
      <c r="L291" s="1"/>
      <c r="M291" s="1"/>
      <c r="N291" s="1"/>
      <c r="O291" s="1"/>
      <c r="P291" s="1"/>
      <c r="Q291" s="1"/>
      <c r="R291" s="1"/>
      <c r="S291" s="1"/>
      <c r="T291" s="1"/>
      <c r="U291" s="1"/>
      <c r="V291" s="1"/>
      <c r="W291" s="1"/>
      <c r="X291" s="1"/>
    </row>
    <row r="292" spans="2:24" ht="12.75" customHeight="1" x14ac:dyDescent="0.15">
      <c r="B292" s="165"/>
      <c r="C292" s="24" t="s">
        <v>384</v>
      </c>
      <c r="D292" s="25" t="s">
        <v>270</v>
      </c>
      <c r="E292" s="37"/>
      <c r="F292" s="32"/>
      <c r="G292" s="45"/>
      <c r="H292" s="156"/>
      <c r="I292" s="13"/>
      <c r="J292" s="1"/>
      <c r="K292" s="1"/>
      <c r="L292" s="1"/>
      <c r="M292" s="1"/>
      <c r="N292" s="1"/>
      <c r="O292" s="1"/>
      <c r="P292" s="1"/>
      <c r="Q292" s="1"/>
      <c r="R292" s="1"/>
      <c r="S292" s="1"/>
      <c r="T292" s="1"/>
      <c r="U292" s="1"/>
      <c r="V292" s="1"/>
      <c r="W292" s="1"/>
      <c r="X292" s="1"/>
    </row>
    <row r="293" spans="2:24" ht="12.75" customHeight="1" x14ac:dyDescent="0.15">
      <c r="B293" s="165"/>
      <c r="C293" s="26" t="s">
        <v>384</v>
      </c>
      <c r="D293" s="23" t="s">
        <v>271</v>
      </c>
      <c r="E293" s="38"/>
      <c r="F293" s="33"/>
      <c r="G293" s="43"/>
      <c r="H293" s="156"/>
      <c r="I293" s="13"/>
      <c r="J293" s="1"/>
      <c r="K293" s="1"/>
      <c r="L293" s="1"/>
      <c r="M293" s="1"/>
      <c r="N293" s="1"/>
      <c r="O293" s="1"/>
      <c r="P293" s="1"/>
      <c r="Q293" s="1"/>
      <c r="R293" s="1"/>
      <c r="S293" s="1"/>
      <c r="T293" s="1"/>
      <c r="U293" s="1"/>
      <c r="V293" s="1"/>
      <c r="W293" s="1"/>
      <c r="X293" s="1"/>
    </row>
    <row r="294" spans="2:24" ht="12.75" customHeight="1" x14ac:dyDescent="0.15">
      <c r="B294" s="166"/>
      <c r="C294" s="27"/>
      <c r="D294" s="28"/>
      <c r="E294" s="39"/>
      <c r="F294" s="34"/>
      <c r="G294" s="44"/>
      <c r="H294" s="157"/>
      <c r="I294" s="13"/>
      <c r="J294" s="1"/>
      <c r="K294" s="1"/>
      <c r="L294" s="1"/>
      <c r="M294" s="1"/>
      <c r="N294" s="1"/>
      <c r="O294" s="1"/>
      <c r="P294" s="1"/>
      <c r="Q294" s="1"/>
      <c r="R294" s="1"/>
      <c r="S294" s="1"/>
      <c r="T294" s="1"/>
      <c r="U294" s="1"/>
      <c r="V294" s="1"/>
      <c r="W294" s="1"/>
      <c r="X294" s="1"/>
    </row>
    <row r="295" spans="2:24" ht="12.75" customHeight="1" x14ac:dyDescent="0.15">
      <c r="B295" s="161"/>
      <c r="C295" s="162"/>
      <c r="D295" s="162"/>
      <c r="E295" s="162"/>
      <c r="F295" s="162"/>
      <c r="G295" s="162"/>
      <c r="H295" s="163"/>
      <c r="I295" s="13"/>
      <c r="J295" s="1"/>
      <c r="K295" s="1"/>
      <c r="L295" s="1"/>
      <c r="M295" s="1"/>
      <c r="N295" s="1"/>
      <c r="O295" s="1"/>
      <c r="P295" s="1"/>
      <c r="Q295" s="1"/>
      <c r="R295" s="1"/>
      <c r="S295" s="1"/>
      <c r="T295" s="1"/>
      <c r="U295" s="1"/>
      <c r="V295" s="1"/>
      <c r="W295" s="1"/>
      <c r="X295" s="1"/>
    </row>
    <row r="296" spans="2:24" ht="12.75" customHeight="1" x14ac:dyDescent="0.15">
      <c r="B296" s="164" t="s">
        <v>394</v>
      </c>
      <c r="C296" s="152" t="s">
        <v>272</v>
      </c>
      <c r="D296" s="151"/>
      <c r="E296" s="7"/>
      <c r="F296" s="22" t="str">
        <f>IF(E296="Yes",1,"0")</f>
        <v>0</v>
      </c>
      <c r="G296" s="8">
        <f>IF(SUM(F296:F302)&gt;0,IF(SUM(F296:F302)=2,2,1),0)</f>
        <v>0</v>
      </c>
      <c r="H296" s="155"/>
      <c r="I296" s="13"/>
      <c r="J296" s="1"/>
      <c r="K296" s="1"/>
      <c r="L296" s="1"/>
      <c r="M296" s="1"/>
      <c r="N296" s="1"/>
      <c r="O296" s="1"/>
      <c r="P296" s="1"/>
      <c r="Q296" s="1"/>
      <c r="R296" s="1"/>
      <c r="S296" s="1"/>
      <c r="T296" s="1"/>
      <c r="U296" s="1"/>
      <c r="V296" s="1"/>
      <c r="W296" s="1"/>
      <c r="X296" s="1"/>
    </row>
    <row r="297" spans="2:24" ht="12.75" customHeight="1" x14ac:dyDescent="0.15">
      <c r="B297" s="165"/>
      <c r="C297" s="24" t="s">
        <v>384</v>
      </c>
      <c r="D297" s="25" t="s">
        <v>273</v>
      </c>
      <c r="E297" s="37"/>
      <c r="F297" s="32"/>
      <c r="G297" s="45"/>
      <c r="H297" s="156"/>
      <c r="I297" s="13"/>
      <c r="J297" s="1"/>
      <c r="K297" s="1"/>
      <c r="L297" s="1"/>
      <c r="M297" s="1"/>
      <c r="N297" s="1"/>
      <c r="O297" s="1"/>
      <c r="P297" s="1"/>
      <c r="Q297" s="1"/>
      <c r="R297" s="1"/>
      <c r="S297" s="1"/>
      <c r="T297" s="1"/>
      <c r="U297" s="1"/>
      <c r="V297" s="1"/>
      <c r="W297" s="1"/>
      <c r="X297" s="1"/>
    </row>
    <row r="298" spans="2:24" ht="12.75" customHeight="1" x14ac:dyDescent="0.15">
      <c r="B298" s="165"/>
      <c r="C298" s="27"/>
      <c r="D298" s="28"/>
      <c r="E298" s="39"/>
      <c r="F298" s="34"/>
      <c r="G298" s="44"/>
      <c r="H298" s="157"/>
      <c r="I298" s="13"/>
      <c r="J298" s="1"/>
      <c r="K298" s="1"/>
      <c r="L298" s="1"/>
      <c r="M298" s="1"/>
      <c r="N298" s="1"/>
      <c r="O298" s="1"/>
      <c r="P298" s="1"/>
      <c r="Q298" s="1"/>
      <c r="R298" s="1"/>
      <c r="S298" s="1"/>
      <c r="T298" s="1"/>
      <c r="U298" s="1"/>
      <c r="V298" s="1"/>
      <c r="W298" s="1"/>
      <c r="X298" s="1"/>
    </row>
    <row r="299" spans="2:24" ht="12.75" customHeight="1" x14ac:dyDescent="0.15">
      <c r="B299" s="165"/>
      <c r="C299" s="149" t="s">
        <v>360</v>
      </c>
      <c r="D299" s="145"/>
      <c r="E299" s="29"/>
      <c r="F299" s="22" t="str">
        <f>IF(E299="Yes",1,"0")</f>
        <v>0</v>
      </c>
      <c r="G299" s="8"/>
      <c r="H299" s="155"/>
      <c r="I299" s="13"/>
      <c r="J299" s="1"/>
      <c r="K299" s="1"/>
      <c r="L299" s="1"/>
      <c r="M299" s="1"/>
      <c r="N299" s="1"/>
      <c r="O299" s="1"/>
      <c r="P299" s="1"/>
      <c r="Q299" s="1"/>
      <c r="R299" s="1"/>
      <c r="S299" s="1"/>
      <c r="T299" s="1"/>
      <c r="U299" s="1"/>
      <c r="V299" s="1"/>
      <c r="W299" s="1"/>
      <c r="X299" s="1"/>
    </row>
    <row r="300" spans="2:24" ht="12.75" customHeight="1" x14ac:dyDescent="0.15">
      <c r="B300" s="165"/>
      <c r="C300" s="24" t="s">
        <v>384</v>
      </c>
      <c r="D300" s="25" t="s">
        <v>274</v>
      </c>
      <c r="E300" s="37"/>
      <c r="F300" s="32"/>
      <c r="G300" s="45"/>
      <c r="H300" s="156"/>
      <c r="I300" s="13"/>
      <c r="J300" s="1"/>
      <c r="K300" s="1"/>
      <c r="L300" s="1"/>
      <c r="M300" s="1"/>
      <c r="N300" s="1"/>
      <c r="O300" s="1"/>
      <c r="P300" s="1"/>
      <c r="Q300" s="1"/>
      <c r="R300" s="1"/>
      <c r="S300" s="1"/>
      <c r="T300" s="1"/>
      <c r="U300" s="1"/>
      <c r="V300" s="1"/>
      <c r="W300" s="1"/>
      <c r="X300" s="1"/>
    </row>
    <row r="301" spans="2:24" ht="12.75" customHeight="1" x14ac:dyDescent="0.15">
      <c r="B301" s="165"/>
      <c r="C301" s="26" t="s">
        <v>384</v>
      </c>
      <c r="D301" s="23" t="s">
        <v>275</v>
      </c>
      <c r="E301" s="38"/>
      <c r="F301" s="33"/>
      <c r="G301" s="43"/>
      <c r="H301" s="156"/>
      <c r="I301" s="13"/>
      <c r="J301" s="1"/>
      <c r="K301" s="1"/>
      <c r="L301" s="1"/>
      <c r="M301" s="1"/>
      <c r="N301" s="1"/>
      <c r="O301" s="1"/>
      <c r="P301" s="1"/>
      <c r="Q301" s="1"/>
      <c r="R301" s="1"/>
      <c r="S301" s="1"/>
      <c r="T301" s="1"/>
      <c r="U301" s="1"/>
      <c r="V301" s="1"/>
      <c r="W301" s="1"/>
      <c r="X301" s="1"/>
    </row>
    <row r="302" spans="2:24" ht="12.75" customHeight="1" x14ac:dyDescent="0.15">
      <c r="B302" s="166"/>
      <c r="C302" s="27"/>
      <c r="D302" s="28"/>
      <c r="E302" s="39"/>
      <c r="F302" s="34"/>
      <c r="G302" s="44"/>
      <c r="H302" s="157"/>
      <c r="I302" s="13"/>
      <c r="J302" s="1"/>
      <c r="K302" s="1"/>
      <c r="L302" s="1"/>
      <c r="M302" s="1"/>
      <c r="N302" s="1"/>
      <c r="O302" s="1"/>
      <c r="P302" s="1"/>
      <c r="Q302" s="1"/>
      <c r="R302" s="1"/>
      <c r="S302" s="1"/>
      <c r="T302" s="1"/>
      <c r="U302" s="1"/>
      <c r="V302" s="1"/>
      <c r="W302" s="1"/>
      <c r="X302" s="1"/>
    </row>
    <row r="303" spans="2:24" ht="12.75" customHeight="1" x14ac:dyDescent="0.15">
      <c r="B303" s="227" t="s">
        <v>276</v>
      </c>
      <c r="C303" s="228"/>
      <c r="D303" s="229"/>
      <c r="E303" s="117" t="s">
        <v>69</v>
      </c>
      <c r="F303" s="117"/>
      <c r="G303" s="117"/>
      <c r="H303" s="116" t="s">
        <v>70</v>
      </c>
      <c r="I303" s="116" t="s">
        <v>382</v>
      </c>
      <c r="J303" s="1"/>
      <c r="K303" s="1"/>
      <c r="L303" s="1"/>
      <c r="M303" s="1"/>
      <c r="N303" s="1"/>
      <c r="O303" s="1"/>
      <c r="P303" s="1"/>
      <c r="Q303" s="1"/>
      <c r="R303" s="1"/>
      <c r="S303" s="1"/>
      <c r="T303" s="1"/>
      <c r="U303" s="1"/>
      <c r="V303" s="1"/>
      <c r="W303" s="1"/>
      <c r="X303" s="1"/>
    </row>
    <row r="304" spans="2:24" ht="12.75" customHeight="1" x14ac:dyDescent="0.15">
      <c r="B304" s="164" t="s">
        <v>277</v>
      </c>
      <c r="C304" s="152" t="s">
        <v>361</v>
      </c>
      <c r="D304" s="151"/>
      <c r="E304" s="7"/>
      <c r="F304" s="22" t="str">
        <f>IF(E304="Yes",1,"0")</f>
        <v>0</v>
      </c>
      <c r="G304" s="8">
        <f>IF(SUM(F304:F318)&gt;0,IF(SUM(F304:F318)=3,2,1),0)</f>
        <v>1</v>
      </c>
      <c r="H304" s="155"/>
      <c r="I304" s="215" t="str">
        <f>IF(AND(G304=2,G320=2,G329=2),3,IF(AND(G304=2,G320=2,G329=1),"2+",IF(AND(G304=2,G320=2,G329=0),2,IF(AND(G304=2,OR(G320=1,G329&gt;0)),"1+",IF(G304=2,1,IF(G304=1,"0+",IF(OR(G320&gt;0,G329&gt;0),"0+",0)))))))</f>
        <v>0+</v>
      </c>
      <c r="J304" s="1"/>
      <c r="K304" s="1"/>
      <c r="L304" s="1"/>
      <c r="M304" s="1"/>
      <c r="N304" s="1"/>
      <c r="O304" s="1"/>
      <c r="P304" s="1"/>
      <c r="Q304" s="1"/>
      <c r="R304" s="1"/>
      <c r="S304" s="1"/>
      <c r="T304" s="1"/>
      <c r="U304" s="1"/>
      <c r="V304" s="1"/>
      <c r="W304" s="1"/>
      <c r="X304" s="1"/>
    </row>
    <row r="305" spans="2:24" ht="12.75" customHeight="1" x14ac:dyDescent="0.15">
      <c r="B305" s="165"/>
      <c r="C305" s="24" t="s">
        <v>384</v>
      </c>
      <c r="D305" s="25" t="s">
        <v>278</v>
      </c>
      <c r="E305" s="37"/>
      <c r="F305" s="32"/>
      <c r="G305" s="45"/>
      <c r="H305" s="156"/>
      <c r="I305" s="216"/>
      <c r="J305" s="1"/>
      <c r="K305" s="1"/>
      <c r="L305" s="1"/>
      <c r="M305" s="1"/>
      <c r="N305" s="1"/>
      <c r="O305" s="1"/>
      <c r="P305" s="1"/>
      <c r="Q305" s="1"/>
      <c r="R305" s="1"/>
      <c r="S305" s="1"/>
      <c r="T305" s="1"/>
      <c r="U305" s="1"/>
      <c r="V305" s="1"/>
      <c r="W305" s="1"/>
      <c r="X305" s="1"/>
    </row>
    <row r="306" spans="2:24" ht="12.75" customHeight="1" x14ac:dyDescent="0.15">
      <c r="B306" s="165"/>
      <c r="C306" s="26" t="s">
        <v>384</v>
      </c>
      <c r="D306" s="23" t="s">
        <v>279</v>
      </c>
      <c r="E306" s="38"/>
      <c r="F306" s="33"/>
      <c r="G306" s="43"/>
      <c r="H306" s="156"/>
      <c r="I306" s="216"/>
      <c r="J306" s="1"/>
      <c r="K306" s="1"/>
      <c r="L306" s="1"/>
      <c r="M306" s="1"/>
      <c r="N306" s="1"/>
      <c r="O306" s="1"/>
      <c r="P306" s="1"/>
      <c r="Q306" s="1"/>
      <c r="R306" s="1"/>
      <c r="S306" s="1"/>
      <c r="T306" s="1"/>
      <c r="U306" s="1"/>
      <c r="V306" s="1"/>
      <c r="W306" s="1"/>
      <c r="X306" s="1"/>
    </row>
    <row r="307" spans="2:24" ht="12.75" customHeight="1" x14ac:dyDescent="0.15">
      <c r="B307" s="165"/>
      <c r="C307" s="26" t="s">
        <v>384</v>
      </c>
      <c r="D307" s="23" t="s">
        <v>280</v>
      </c>
      <c r="E307" s="38"/>
      <c r="F307" s="33"/>
      <c r="G307" s="43"/>
      <c r="H307" s="156"/>
      <c r="I307" s="216"/>
      <c r="J307" s="1"/>
      <c r="K307" s="1"/>
      <c r="L307" s="1"/>
      <c r="M307" s="1"/>
      <c r="N307" s="1"/>
      <c r="O307" s="1"/>
      <c r="P307" s="1"/>
      <c r="Q307" s="1"/>
      <c r="R307" s="1"/>
      <c r="S307" s="1"/>
      <c r="T307" s="1"/>
      <c r="U307" s="1"/>
      <c r="V307" s="1"/>
      <c r="W307" s="1"/>
      <c r="X307" s="1"/>
    </row>
    <row r="308" spans="2:24" ht="12.75" customHeight="1" x14ac:dyDescent="0.15">
      <c r="B308" s="165"/>
      <c r="C308" s="27"/>
      <c r="D308" s="28"/>
      <c r="E308" s="39"/>
      <c r="F308" s="34"/>
      <c r="G308" s="44"/>
      <c r="H308" s="157"/>
      <c r="I308" s="217"/>
      <c r="J308" s="1"/>
      <c r="K308" s="1"/>
      <c r="L308" s="1"/>
      <c r="M308" s="1"/>
      <c r="N308" s="1"/>
      <c r="O308" s="1"/>
      <c r="P308" s="1"/>
      <c r="Q308" s="1"/>
      <c r="R308" s="1"/>
      <c r="S308" s="1"/>
      <c r="T308" s="1"/>
      <c r="U308" s="1"/>
      <c r="V308" s="1"/>
      <c r="W308" s="1"/>
      <c r="X308" s="1"/>
    </row>
    <row r="309" spans="2:24" ht="12.75" customHeight="1" x14ac:dyDescent="0.15">
      <c r="B309" s="165"/>
      <c r="C309" s="149" t="s">
        <v>452</v>
      </c>
      <c r="D309" s="145"/>
      <c r="E309" s="29" t="s">
        <v>383</v>
      </c>
      <c r="F309" s="22">
        <f>IF(E309="Yes",1,"0")</f>
        <v>1</v>
      </c>
      <c r="G309" s="8"/>
      <c r="H309" s="155"/>
      <c r="I309" s="13"/>
      <c r="J309" s="1"/>
      <c r="K309" s="1"/>
      <c r="L309" s="1"/>
      <c r="M309" s="1"/>
      <c r="N309" s="1"/>
      <c r="O309" s="1"/>
      <c r="P309" s="1"/>
      <c r="Q309" s="1"/>
      <c r="R309" s="1"/>
      <c r="S309" s="1"/>
      <c r="T309" s="1"/>
      <c r="U309" s="1"/>
      <c r="V309" s="1"/>
      <c r="W309" s="1"/>
      <c r="X309" s="1"/>
    </row>
    <row r="310" spans="2:24" ht="12.75" customHeight="1" x14ac:dyDescent="0.15">
      <c r="B310" s="165"/>
      <c r="C310" s="24" t="s">
        <v>384</v>
      </c>
      <c r="D310" s="25" t="s">
        <v>281</v>
      </c>
      <c r="E310" s="37"/>
      <c r="F310" s="32"/>
      <c r="G310" s="45"/>
      <c r="H310" s="156"/>
      <c r="I310" s="13"/>
      <c r="J310" s="1"/>
      <c r="K310" s="1"/>
      <c r="L310" s="1"/>
      <c r="M310" s="1"/>
      <c r="N310" s="1"/>
      <c r="O310" s="1"/>
      <c r="P310" s="1"/>
      <c r="Q310" s="1"/>
      <c r="R310" s="1"/>
      <c r="S310" s="1"/>
      <c r="T310" s="1"/>
      <c r="U310" s="1"/>
      <c r="V310" s="1"/>
      <c r="W310" s="1"/>
      <c r="X310" s="1"/>
    </row>
    <row r="311" spans="2:24" ht="12.75" customHeight="1" x14ac:dyDescent="0.15">
      <c r="B311" s="165"/>
      <c r="C311" s="26" t="s">
        <v>384</v>
      </c>
      <c r="D311" s="23" t="s">
        <v>282</v>
      </c>
      <c r="E311" s="38"/>
      <c r="F311" s="33"/>
      <c r="G311" s="43"/>
      <c r="H311" s="156"/>
      <c r="I311" s="13"/>
      <c r="J311" s="1"/>
      <c r="K311" s="1"/>
      <c r="L311" s="1"/>
      <c r="M311" s="1"/>
      <c r="N311" s="1"/>
      <c r="O311" s="1"/>
      <c r="P311" s="1"/>
      <c r="Q311" s="1"/>
      <c r="R311" s="1"/>
      <c r="S311" s="1"/>
      <c r="T311" s="1"/>
      <c r="U311" s="1"/>
      <c r="V311" s="1"/>
      <c r="W311" s="1"/>
      <c r="X311" s="1"/>
    </row>
    <row r="312" spans="2:24" ht="12.75" customHeight="1" x14ac:dyDescent="0.15">
      <c r="B312" s="165"/>
      <c r="C312" s="26" t="s">
        <v>384</v>
      </c>
      <c r="D312" s="23" t="s">
        <v>283</v>
      </c>
      <c r="E312" s="38"/>
      <c r="F312" s="33"/>
      <c r="G312" s="43"/>
      <c r="H312" s="156"/>
      <c r="I312" s="13"/>
      <c r="J312" s="1"/>
      <c r="K312" s="1"/>
      <c r="L312" s="1"/>
      <c r="M312" s="1"/>
      <c r="N312" s="1"/>
      <c r="O312" s="1"/>
      <c r="P312" s="1"/>
      <c r="Q312" s="1"/>
      <c r="R312" s="1"/>
      <c r="S312" s="1"/>
      <c r="T312" s="1"/>
      <c r="U312" s="1"/>
      <c r="V312" s="1"/>
      <c r="W312" s="1"/>
      <c r="X312" s="1"/>
    </row>
    <row r="313" spans="2:24" ht="12.75" customHeight="1" x14ac:dyDescent="0.15">
      <c r="B313" s="165"/>
      <c r="C313" s="27"/>
      <c r="D313" s="28"/>
      <c r="E313" s="39"/>
      <c r="F313" s="34"/>
      <c r="G313" s="44"/>
      <c r="H313" s="157"/>
      <c r="I313" s="13"/>
      <c r="J313" s="1"/>
      <c r="K313" s="1"/>
      <c r="L313" s="1"/>
      <c r="M313" s="1"/>
      <c r="N313" s="1"/>
      <c r="O313" s="1"/>
      <c r="P313" s="1"/>
      <c r="Q313" s="1"/>
      <c r="R313" s="1"/>
      <c r="S313" s="1"/>
      <c r="T313" s="1"/>
      <c r="U313" s="1"/>
      <c r="V313" s="1"/>
      <c r="W313" s="1"/>
      <c r="X313" s="1"/>
    </row>
    <row r="314" spans="2:24" ht="12.75" customHeight="1" x14ac:dyDescent="0.15">
      <c r="B314" s="165"/>
      <c r="C314" s="149" t="s">
        <v>362</v>
      </c>
      <c r="D314" s="145"/>
      <c r="E314" s="29"/>
      <c r="F314" s="22" t="str">
        <f>IF(E314="Yes",1,"0")</f>
        <v>0</v>
      </c>
      <c r="G314" s="8"/>
      <c r="H314" s="155"/>
      <c r="I314" s="13"/>
      <c r="J314" s="1"/>
      <c r="K314" s="1"/>
      <c r="L314" s="1"/>
      <c r="M314" s="1"/>
      <c r="N314" s="1"/>
      <c r="O314" s="1"/>
      <c r="P314" s="1"/>
      <c r="Q314" s="1"/>
      <c r="R314" s="1"/>
      <c r="S314" s="1"/>
      <c r="T314" s="1"/>
      <c r="U314" s="1"/>
      <c r="V314" s="1"/>
      <c r="W314" s="1"/>
      <c r="X314" s="1"/>
    </row>
    <row r="315" spans="2:24" ht="12.75" customHeight="1" x14ac:dyDescent="0.15">
      <c r="B315" s="165"/>
      <c r="C315" s="24" t="s">
        <v>384</v>
      </c>
      <c r="D315" s="25" t="s">
        <v>284</v>
      </c>
      <c r="E315" s="37"/>
      <c r="F315" s="32"/>
      <c r="G315" s="45"/>
      <c r="H315" s="156"/>
      <c r="I315" s="13"/>
      <c r="J315" s="1"/>
      <c r="K315" s="1"/>
      <c r="L315" s="1"/>
      <c r="M315" s="1"/>
      <c r="N315" s="1"/>
      <c r="O315" s="1"/>
      <c r="P315" s="1"/>
      <c r="Q315" s="1"/>
      <c r="R315" s="1"/>
      <c r="S315" s="1"/>
      <c r="T315" s="1"/>
      <c r="U315" s="1"/>
      <c r="V315" s="1"/>
      <c r="W315" s="1"/>
      <c r="X315" s="1"/>
    </row>
    <row r="316" spans="2:24" ht="12.75" customHeight="1" x14ac:dyDescent="0.15">
      <c r="B316" s="165"/>
      <c r="C316" s="26" t="s">
        <v>384</v>
      </c>
      <c r="D316" s="23" t="s">
        <v>285</v>
      </c>
      <c r="E316" s="38"/>
      <c r="F316" s="33"/>
      <c r="G316" s="43"/>
      <c r="H316" s="156"/>
      <c r="I316" s="13"/>
      <c r="J316" s="1"/>
      <c r="K316" s="1"/>
      <c r="L316" s="1"/>
      <c r="M316" s="1"/>
      <c r="N316" s="1"/>
      <c r="O316" s="1"/>
      <c r="P316" s="1"/>
      <c r="Q316" s="1"/>
      <c r="R316" s="1"/>
      <c r="S316" s="1"/>
      <c r="T316" s="1"/>
      <c r="U316" s="1"/>
      <c r="V316" s="1"/>
      <c r="W316" s="1"/>
      <c r="X316" s="1"/>
    </row>
    <row r="317" spans="2:24" ht="12.75" customHeight="1" x14ac:dyDescent="0.15">
      <c r="B317" s="165"/>
      <c r="C317" s="26" t="s">
        <v>384</v>
      </c>
      <c r="D317" s="23" t="s">
        <v>286</v>
      </c>
      <c r="E317" s="38"/>
      <c r="F317" s="33"/>
      <c r="G317" s="43"/>
      <c r="H317" s="156"/>
      <c r="I317" s="13"/>
      <c r="J317" s="1"/>
      <c r="K317" s="1"/>
      <c r="L317" s="1"/>
      <c r="M317" s="1"/>
      <c r="N317" s="1"/>
      <c r="O317" s="1"/>
      <c r="P317" s="1"/>
      <c r="Q317" s="1"/>
      <c r="R317" s="1"/>
      <c r="S317" s="1"/>
      <c r="T317" s="1"/>
      <c r="U317" s="1"/>
      <c r="V317" s="1"/>
      <c r="W317" s="1"/>
      <c r="X317" s="1"/>
    </row>
    <row r="318" spans="2:24" ht="12.75" customHeight="1" x14ac:dyDescent="0.15">
      <c r="B318" s="166"/>
      <c r="C318" s="27"/>
      <c r="D318" s="28"/>
      <c r="E318" s="39"/>
      <c r="F318" s="34"/>
      <c r="G318" s="44"/>
      <c r="H318" s="157"/>
      <c r="I318" s="13"/>
      <c r="J318" s="1"/>
      <c r="K318" s="1"/>
      <c r="L318" s="1"/>
      <c r="M318" s="1"/>
      <c r="N318" s="1"/>
      <c r="O318" s="1"/>
      <c r="P318" s="1"/>
      <c r="Q318" s="1"/>
      <c r="R318" s="1"/>
      <c r="S318" s="1"/>
      <c r="T318" s="1"/>
      <c r="U318" s="1"/>
      <c r="V318" s="1"/>
      <c r="W318" s="1"/>
      <c r="X318" s="1"/>
    </row>
    <row r="319" spans="2:24" ht="12.75" customHeight="1" x14ac:dyDescent="0.15">
      <c r="B319" s="161"/>
      <c r="C319" s="162"/>
      <c r="D319" s="162"/>
      <c r="E319" s="162"/>
      <c r="F319" s="162"/>
      <c r="G319" s="162"/>
      <c r="H319" s="163"/>
      <c r="I319" s="13"/>
      <c r="J319" s="1"/>
      <c r="K319" s="1"/>
      <c r="L319" s="1"/>
      <c r="M319" s="1"/>
      <c r="N319" s="1"/>
      <c r="O319" s="1"/>
      <c r="P319" s="1"/>
      <c r="Q319" s="1"/>
      <c r="R319" s="1"/>
      <c r="S319" s="1"/>
      <c r="T319" s="1"/>
      <c r="U319" s="1"/>
      <c r="V319" s="1"/>
      <c r="W319" s="1"/>
      <c r="X319" s="1"/>
    </row>
    <row r="320" spans="2:24" ht="12.75" customHeight="1" x14ac:dyDescent="0.15">
      <c r="B320" s="164" t="s">
        <v>287</v>
      </c>
      <c r="C320" s="152" t="s">
        <v>363</v>
      </c>
      <c r="D320" s="151"/>
      <c r="E320" s="7"/>
      <c r="F320" s="22" t="str">
        <f>IF(E320="Yes",1,"0")</f>
        <v>0</v>
      </c>
      <c r="G320" s="8">
        <f>IF(SUM(F320:F327)&gt;0,IF(SUM(F320:F327)=2,2,1),0)</f>
        <v>0</v>
      </c>
      <c r="H320" s="155"/>
      <c r="I320" s="13"/>
      <c r="J320" s="1"/>
      <c r="K320" s="1"/>
      <c r="L320" s="1"/>
      <c r="M320" s="1"/>
      <c r="N320" s="1"/>
      <c r="O320" s="1"/>
      <c r="P320" s="1"/>
      <c r="Q320" s="1"/>
      <c r="R320" s="1"/>
      <c r="S320" s="1"/>
      <c r="T320" s="1"/>
      <c r="U320" s="1"/>
      <c r="V320" s="1"/>
      <c r="W320" s="1"/>
      <c r="X320" s="1"/>
    </row>
    <row r="321" spans="2:24" ht="12.75" customHeight="1" x14ac:dyDescent="0.15">
      <c r="B321" s="165"/>
      <c r="C321" s="24" t="s">
        <v>384</v>
      </c>
      <c r="D321" s="25" t="s">
        <v>288</v>
      </c>
      <c r="E321" s="37"/>
      <c r="F321" s="32"/>
      <c r="G321" s="45"/>
      <c r="H321" s="156"/>
      <c r="I321" s="13"/>
      <c r="J321" s="1"/>
      <c r="K321" s="1"/>
      <c r="L321" s="1"/>
      <c r="M321" s="1"/>
      <c r="N321" s="1"/>
      <c r="O321" s="1"/>
      <c r="P321" s="1"/>
      <c r="Q321" s="1"/>
      <c r="R321" s="1"/>
      <c r="S321" s="1"/>
      <c r="T321" s="1"/>
      <c r="U321" s="1"/>
      <c r="V321" s="1"/>
      <c r="W321" s="1"/>
      <c r="X321" s="1"/>
    </row>
    <row r="322" spans="2:24" ht="12.75" customHeight="1" x14ac:dyDescent="0.15">
      <c r="B322" s="165"/>
      <c r="C322" s="26" t="s">
        <v>384</v>
      </c>
      <c r="D322" s="23" t="s">
        <v>289</v>
      </c>
      <c r="E322" s="38"/>
      <c r="F322" s="33"/>
      <c r="G322" s="43"/>
      <c r="H322" s="156"/>
      <c r="I322" s="13"/>
      <c r="J322" s="1"/>
      <c r="K322" s="1"/>
      <c r="L322" s="1"/>
      <c r="M322" s="1"/>
      <c r="N322" s="1"/>
      <c r="O322" s="1"/>
      <c r="P322" s="1"/>
      <c r="Q322" s="1"/>
      <c r="R322" s="1"/>
      <c r="S322" s="1"/>
      <c r="T322" s="1"/>
      <c r="U322" s="1"/>
      <c r="V322" s="1"/>
      <c r="W322" s="1"/>
      <c r="X322" s="1"/>
    </row>
    <row r="323" spans="2:24" ht="12.75" customHeight="1" x14ac:dyDescent="0.15">
      <c r="B323" s="165"/>
      <c r="C323" s="27"/>
      <c r="D323" s="28"/>
      <c r="E323" s="39"/>
      <c r="F323" s="34"/>
      <c r="G323" s="44"/>
      <c r="H323" s="157"/>
      <c r="I323" s="13"/>
      <c r="J323" s="1"/>
      <c r="K323" s="1"/>
      <c r="L323" s="1"/>
      <c r="M323" s="1"/>
      <c r="N323" s="1"/>
      <c r="O323" s="1"/>
      <c r="P323" s="1"/>
      <c r="Q323" s="1"/>
      <c r="R323" s="1"/>
      <c r="S323" s="1"/>
      <c r="T323" s="1"/>
      <c r="U323" s="1"/>
      <c r="V323" s="1"/>
      <c r="W323" s="1"/>
      <c r="X323" s="1"/>
    </row>
    <row r="324" spans="2:24" ht="12.75" customHeight="1" x14ac:dyDescent="0.15">
      <c r="B324" s="165"/>
      <c r="C324" s="149" t="s">
        <v>364</v>
      </c>
      <c r="D324" s="145"/>
      <c r="E324" s="29"/>
      <c r="F324" s="22" t="str">
        <f>IF(E324="Yes",1,"0")</f>
        <v>0</v>
      </c>
      <c r="G324" s="8"/>
      <c r="H324" s="155"/>
      <c r="I324" s="13"/>
      <c r="J324" s="1"/>
      <c r="K324" s="1"/>
      <c r="L324" s="1"/>
      <c r="M324" s="1"/>
      <c r="N324" s="1"/>
      <c r="O324" s="1"/>
      <c r="P324" s="1"/>
      <c r="Q324" s="1"/>
      <c r="R324" s="1"/>
      <c r="S324" s="1"/>
      <c r="T324" s="1"/>
      <c r="U324" s="1"/>
      <c r="V324" s="1"/>
      <c r="W324" s="1"/>
      <c r="X324" s="1"/>
    </row>
    <row r="325" spans="2:24" ht="12.75" customHeight="1" x14ac:dyDescent="0.15">
      <c r="B325" s="165"/>
      <c r="C325" s="24" t="s">
        <v>384</v>
      </c>
      <c r="D325" s="25" t="s">
        <v>290</v>
      </c>
      <c r="E325" s="37"/>
      <c r="F325" s="32"/>
      <c r="G325" s="45"/>
      <c r="H325" s="156"/>
      <c r="I325" s="13"/>
      <c r="J325" s="1"/>
      <c r="K325" s="1"/>
      <c r="L325" s="1"/>
      <c r="M325" s="1"/>
      <c r="N325" s="1"/>
      <c r="O325" s="1"/>
      <c r="P325" s="1"/>
      <c r="Q325" s="1"/>
      <c r="R325" s="1"/>
      <c r="S325" s="1"/>
      <c r="T325" s="1"/>
      <c r="U325" s="1"/>
      <c r="V325" s="1"/>
      <c r="W325" s="1"/>
      <c r="X325" s="1"/>
    </row>
    <row r="326" spans="2:24" ht="12.75" customHeight="1" x14ac:dyDescent="0.15">
      <c r="B326" s="165"/>
      <c r="C326" s="26" t="s">
        <v>384</v>
      </c>
      <c r="D326" s="23" t="s">
        <v>291</v>
      </c>
      <c r="E326" s="38"/>
      <c r="F326" s="33"/>
      <c r="G326" s="43"/>
      <c r="H326" s="156"/>
      <c r="I326" s="13"/>
      <c r="J326" s="1"/>
      <c r="K326" s="1"/>
      <c r="L326" s="1"/>
      <c r="M326" s="1"/>
      <c r="N326" s="1"/>
      <c r="O326" s="1"/>
      <c r="P326" s="1"/>
      <c r="Q326" s="1"/>
      <c r="R326" s="1"/>
      <c r="S326" s="1"/>
      <c r="T326" s="1"/>
      <c r="U326" s="1"/>
      <c r="V326" s="1"/>
      <c r="W326" s="1"/>
      <c r="X326" s="1"/>
    </row>
    <row r="327" spans="2:24" ht="12.75" customHeight="1" x14ac:dyDescent="0.15">
      <c r="B327" s="166"/>
      <c r="C327" s="27"/>
      <c r="D327" s="28"/>
      <c r="E327" s="39"/>
      <c r="F327" s="34"/>
      <c r="G327" s="44"/>
      <c r="H327" s="157"/>
      <c r="I327" s="13"/>
      <c r="J327" s="1"/>
      <c r="K327" s="1"/>
      <c r="L327" s="1"/>
      <c r="M327" s="1"/>
      <c r="N327" s="1"/>
      <c r="O327" s="1"/>
      <c r="P327" s="1"/>
      <c r="Q327" s="1"/>
      <c r="R327" s="1"/>
      <c r="S327" s="1"/>
      <c r="T327" s="1"/>
      <c r="U327" s="1"/>
      <c r="V327" s="1"/>
      <c r="W327" s="1"/>
      <c r="X327" s="1"/>
    </row>
    <row r="328" spans="2:24" ht="12.75" customHeight="1" x14ac:dyDescent="0.15">
      <c r="B328" s="161"/>
      <c r="C328" s="162"/>
      <c r="D328" s="162"/>
      <c r="E328" s="162"/>
      <c r="F328" s="162"/>
      <c r="G328" s="162"/>
      <c r="H328" s="163"/>
      <c r="I328" s="13"/>
      <c r="J328" s="1"/>
      <c r="K328" s="1"/>
      <c r="L328" s="1"/>
      <c r="M328" s="1"/>
      <c r="N328" s="1"/>
      <c r="O328" s="1"/>
      <c r="P328" s="1"/>
      <c r="Q328" s="1"/>
      <c r="R328" s="1"/>
      <c r="S328" s="1"/>
      <c r="T328" s="1"/>
      <c r="U328" s="1"/>
      <c r="V328" s="1"/>
      <c r="W328" s="1"/>
      <c r="X328" s="1"/>
    </row>
    <row r="329" spans="2:24" ht="12.75" customHeight="1" x14ac:dyDescent="0.15">
      <c r="B329" s="164" t="s">
        <v>292</v>
      </c>
      <c r="C329" s="152" t="s">
        <v>293</v>
      </c>
      <c r="D329" s="151"/>
      <c r="E329" s="7"/>
      <c r="F329" s="22" t="str">
        <f>IF(E329="Yes",1,"0")</f>
        <v>0</v>
      </c>
      <c r="G329" s="8">
        <f>IF(SUM(F329:F335)&gt;0,IF(SUM(F329:F335)=2,2,1),0)</f>
        <v>0</v>
      </c>
      <c r="H329" s="155"/>
      <c r="I329" s="13"/>
      <c r="J329" s="1"/>
      <c r="K329" s="1"/>
      <c r="L329" s="1"/>
      <c r="M329" s="1"/>
      <c r="N329" s="1"/>
      <c r="O329" s="1"/>
      <c r="P329" s="1"/>
      <c r="Q329" s="1"/>
      <c r="R329" s="1"/>
      <c r="S329" s="1"/>
      <c r="T329" s="1"/>
      <c r="U329" s="1"/>
      <c r="V329" s="1"/>
      <c r="W329" s="1"/>
      <c r="X329" s="1"/>
    </row>
    <row r="330" spans="2:24" ht="12.75" customHeight="1" x14ac:dyDescent="0.15">
      <c r="B330" s="165"/>
      <c r="C330" s="24" t="s">
        <v>384</v>
      </c>
      <c r="D330" s="25" t="s">
        <v>294</v>
      </c>
      <c r="E330" s="37"/>
      <c r="F330" s="32"/>
      <c r="G330" s="45"/>
      <c r="H330" s="156"/>
      <c r="I330" s="13"/>
      <c r="J330" s="1"/>
      <c r="K330" s="1"/>
      <c r="L330" s="1"/>
      <c r="M330" s="1"/>
      <c r="N330" s="1"/>
      <c r="O330" s="1"/>
      <c r="P330" s="1"/>
      <c r="Q330" s="1"/>
      <c r="R330" s="1"/>
      <c r="S330" s="1"/>
      <c r="T330" s="1"/>
      <c r="U330" s="1"/>
      <c r="V330" s="1"/>
      <c r="W330" s="1"/>
      <c r="X330" s="1"/>
    </row>
    <row r="331" spans="2:24" ht="12.75" customHeight="1" x14ac:dyDescent="0.15">
      <c r="B331" s="165"/>
      <c r="C331" s="27"/>
      <c r="D331" s="28"/>
      <c r="E331" s="39"/>
      <c r="F331" s="34"/>
      <c r="G331" s="44"/>
      <c r="H331" s="157"/>
      <c r="I331" s="13"/>
      <c r="J331" s="1"/>
      <c r="K331" s="1"/>
      <c r="L331" s="1"/>
      <c r="M331" s="1"/>
      <c r="N331" s="1"/>
      <c r="O331" s="1"/>
      <c r="P331" s="1"/>
      <c r="Q331" s="1"/>
      <c r="R331" s="1"/>
      <c r="S331" s="1"/>
      <c r="T331" s="1"/>
      <c r="U331" s="1"/>
      <c r="V331" s="1"/>
      <c r="W331" s="1"/>
      <c r="X331" s="1"/>
    </row>
    <row r="332" spans="2:24" ht="12.75" customHeight="1" x14ac:dyDescent="0.15">
      <c r="B332" s="165"/>
      <c r="C332" s="149" t="s">
        <v>365</v>
      </c>
      <c r="D332" s="145"/>
      <c r="E332" s="29"/>
      <c r="F332" s="22" t="str">
        <f>IF(E332="Yes",1,"0")</f>
        <v>0</v>
      </c>
      <c r="G332" s="8"/>
      <c r="H332" s="155"/>
      <c r="I332" s="13"/>
      <c r="J332" s="1"/>
      <c r="K332" s="1"/>
      <c r="L332" s="1"/>
      <c r="M332" s="1"/>
      <c r="N332" s="1"/>
      <c r="O332" s="1"/>
      <c r="P332" s="1"/>
      <c r="Q332" s="1"/>
      <c r="R332" s="1"/>
      <c r="S332" s="1"/>
      <c r="T332" s="1"/>
      <c r="U332" s="1"/>
      <c r="V332" s="1"/>
      <c r="W332" s="1"/>
      <c r="X332" s="1"/>
    </row>
    <row r="333" spans="2:24" ht="12.75" customHeight="1" x14ac:dyDescent="0.15">
      <c r="B333" s="165"/>
      <c r="C333" s="24" t="s">
        <v>384</v>
      </c>
      <c r="D333" s="25" t="s">
        <v>295</v>
      </c>
      <c r="E333" s="37"/>
      <c r="F333" s="32"/>
      <c r="G333" s="45"/>
      <c r="H333" s="156"/>
      <c r="I333" s="13"/>
      <c r="J333" s="1"/>
      <c r="K333" s="1"/>
      <c r="L333" s="1"/>
      <c r="M333" s="1"/>
      <c r="N333" s="1"/>
      <c r="O333" s="1"/>
      <c r="P333" s="1"/>
      <c r="Q333" s="1"/>
      <c r="R333" s="1"/>
      <c r="S333" s="1"/>
      <c r="T333" s="1"/>
      <c r="U333" s="1"/>
      <c r="V333" s="1"/>
      <c r="W333" s="1"/>
      <c r="X333" s="1"/>
    </row>
    <row r="334" spans="2:24" ht="12.75" customHeight="1" x14ac:dyDescent="0.15">
      <c r="B334" s="165"/>
      <c r="C334" s="26" t="s">
        <v>384</v>
      </c>
      <c r="D334" s="23" t="s">
        <v>296</v>
      </c>
      <c r="E334" s="38"/>
      <c r="F334" s="33"/>
      <c r="G334" s="43"/>
      <c r="H334" s="156"/>
      <c r="I334" s="13"/>
      <c r="J334" s="1"/>
      <c r="K334" s="1"/>
      <c r="L334" s="1"/>
      <c r="M334" s="1"/>
      <c r="N334" s="1"/>
      <c r="O334" s="1"/>
      <c r="P334" s="1"/>
      <c r="Q334" s="1"/>
      <c r="R334" s="1"/>
      <c r="S334" s="1"/>
      <c r="T334" s="1"/>
      <c r="U334" s="1"/>
      <c r="V334" s="1"/>
      <c r="W334" s="1"/>
      <c r="X334" s="1"/>
    </row>
    <row r="335" spans="2:24" ht="12.75" customHeight="1" x14ac:dyDescent="0.15">
      <c r="B335" s="166"/>
      <c r="C335" s="27"/>
      <c r="D335" s="28"/>
      <c r="E335" s="39"/>
      <c r="F335" s="34"/>
      <c r="G335" s="44"/>
      <c r="H335" s="157"/>
      <c r="I335" s="13"/>
      <c r="J335" s="1"/>
      <c r="K335" s="1"/>
      <c r="L335" s="1"/>
      <c r="M335" s="1"/>
      <c r="N335" s="1"/>
      <c r="O335" s="1"/>
      <c r="P335" s="1"/>
      <c r="Q335" s="1"/>
      <c r="R335" s="1"/>
      <c r="S335" s="1"/>
      <c r="T335" s="1"/>
      <c r="U335" s="1"/>
      <c r="V335" s="1"/>
      <c r="W335" s="1"/>
      <c r="X335" s="1"/>
    </row>
    <row r="336" spans="2:24" ht="12.75" customHeight="1" x14ac:dyDescent="0.15">
      <c r="B336" s="153" t="s">
        <v>387</v>
      </c>
      <c r="C336" s="154"/>
      <c r="D336" s="154"/>
      <c r="E336" s="154"/>
      <c r="F336" s="154"/>
      <c r="G336" s="154"/>
      <c r="H336" s="153"/>
      <c r="I336" s="12"/>
      <c r="J336" s="1"/>
      <c r="K336" s="1"/>
      <c r="L336" s="1"/>
      <c r="M336" s="1"/>
      <c r="N336" s="1"/>
      <c r="O336" s="1"/>
      <c r="P336" s="1"/>
      <c r="Q336" s="1"/>
      <c r="R336" s="1"/>
      <c r="S336" s="1"/>
      <c r="T336" s="1"/>
      <c r="U336" s="1"/>
      <c r="V336" s="1"/>
      <c r="W336" s="1"/>
      <c r="X336" s="1"/>
    </row>
    <row r="337" spans="2:24" ht="12.75" customHeight="1" x14ac:dyDescent="0.15">
      <c r="B337" s="233" t="s">
        <v>388</v>
      </c>
      <c r="C337" s="234"/>
      <c r="D337" s="235"/>
      <c r="E337" s="120" t="s">
        <v>69</v>
      </c>
      <c r="F337" s="120"/>
      <c r="G337" s="120"/>
      <c r="H337" s="121" t="s">
        <v>70</v>
      </c>
      <c r="I337" s="121" t="s">
        <v>382</v>
      </c>
      <c r="J337" s="1"/>
      <c r="K337" s="1"/>
      <c r="L337" s="1"/>
      <c r="M337" s="1"/>
      <c r="N337" s="1"/>
      <c r="O337" s="1"/>
      <c r="P337" s="1"/>
      <c r="Q337" s="1"/>
      <c r="R337" s="1"/>
      <c r="S337" s="1"/>
      <c r="T337" s="1"/>
      <c r="U337" s="1"/>
      <c r="V337" s="1"/>
      <c r="W337" s="1"/>
      <c r="X337" s="1"/>
    </row>
    <row r="338" spans="2:24" ht="12.75" customHeight="1" x14ac:dyDescent="0.15">
      <c r="B338" s="209" t="s">
        <v>389</v>
      </c>
      <c r="C338" s="152" t="s">
        <v>453</v>
      </c>
      <c r="D338" s="151"/>
      <c r="E338" s="7"/>
      <c r="F338" s="22" t="str">
        <f>IF(E338="Yes",1,"0")</f>
        <v>0</v>
      </c>
      <c r="G338" s="8">
        <f>IF(SUM(F338:F348)&gt;0,IF(SUM(F338:F348)=3,2,1),0)</f>
        <v>0</v>
      </c>
      <c r="H338" s="155"/>
      <c r="I338" s="218">
        <f>IF(AND(G338=2,G350=2,G364=2),3,IF(AND(G338=2,G350=2,G364=1),"2+",IF(AND(G338=2,G350=2,G364=0),2,IF(AND(G338=2,OR(G350=1,G364&gt;0)),"1+",IF(G338=2,1,IF(G338=1,"0+",IF(OR(G350&gt;0,G364&gt;0),"0+",0)))))))</f>
        <v>0</v>
      </c>
      <c r="J338" s="1"/>
      <c r="K338" s="1"/>
      <c r="L338" s="1"/>
      <c r="M338" s="1"/>
      <c r="N338" s="1"/>
      <c r="O338" s="1"/>
      <c r="P338" s="1"/>
      <c r="Q338" s="1"/>
      <c r="R338" s="1"/>
      <c r="S338" s="1"/>
      <c r="T338" s="1"/>
      <c r="U338" s="1"/>
      <c r="V338" s="1"/>
      <c r="W338" s="1"/>
      <c r="X338" s="1"/>
    </row>
    <row r="339" spans="2:24" ht="12.75" customHeight="1" x14ac:dyDescent="0.15">
      <c r="B339" s="210"/>
      <c r="C339" s="24" t="s">
        <v>384</v>
      </c>
      <c r="D339" s="25" t="s">
        <v>297</v>
      </c>
      <c r="E339" s="37"/>
      <c r="F339" s="32"/>
      <c r="G339" s="45"/>
      <c r="H339" s="156"/>
      <c r="I339" s="219"/>
      <c r="J339" s="1"/>
      <c r="K339" s="1"/>
      <c r="L339" s="1"/>
      <c r="M339" s="1"/>
      <c r="N339" s="1"/>
      <c r="O339" s="1"/>
      <c r="P339" s="1"/>
      <c r="Q339" s="1"/>
      <c r="R339" s="1"/>
      <c r="S339" s="1"/>
      <c r="T339" s="1"/>
      <c r="U339" s="1"/>
      <c r="V339" s="1"/>
      <c r="W339" s="1"/>
      <c r="X339" s="1"/>
    </row>
    <row r="340" spans="2:24" ht="12.75" customHeight="1" x14ac:dyDescent="0.15">
      <c r="B340" s="210"/>
      <c r="C340" s="26" t="s">
        <v>384</v>
      </c>
      <c r="D340" s="23" t="s">
        <v>298</v>
      </c>
      <c r="E340" s="38"/>
      <c r="F340" s="33"/>
      <c r="G340" s="43"/>
      <c r="H340" s="156"/>
      <c r="I340" s="219"/>
      <c r="J340" s="1"/>
      <c r="K340" s="1"/>
      <c r="L340" s="1"/>
      <c r="M340" s="1"/>
      <c r="N340" s="1"/>
      <c r="O340" s="1"/>
      <c r="P340" s="1"/>
      <c r="Q340" s="1"/>
      <c r="R340" s="1"/>
      <c r="S340" s="1"/>
      <c r="T340" s="1"/>
      <c r="U340" s="1"/>
      <c r="V340" s="1"/>
      <c r="W340" s="1"/>
      <c r="X340" s="1"/>
    </row>
    <row r="341" spans="2:24" ht="12.75" customHeight="1" x14ac:dyDescent="0.15">
      <c r="B341" s="210"/>
      <c r="C341" s="27"/>
      <c r="D341" s="28"/>
      <c r="E341" s="39"/>
      <c r="F341" s="34"/>
      <c r="G341" s="44"/>
      <c r="H341" s="157"/>
      <c r="I341" s="219"/>
      <c r="J341" s="1"/>
      <c r="K341" s="1"/>
      <c r="L341" s="1"/>
      <c r="M341" s="1"/>
      <c r="N341" s="1"/>
      <c r="O341" s="1"/>
      <c r="P341" s="1"/>
      <c r="Q341" s="1"/>
      <c r="R341" s="1"/>
      <c r="S341" s="1"/>
      <c r="T341" s="1"/>
      <c r="U341" s="1"/>
      <c r="V341" s="1"/>
      <c r="W341" s="1"/>
      <c r="X341" s="1"/>
    </row>
    <row r="342" spans="2:24" ht="12.75" customHeight="1" x14ac:dyDescent="0.15">
      <c r="B342" s="210"/>
      <c r="C342" s="149" t="s">
        <v>299</v>
      </c>
      <c r="D342" s="145"/>
      <c r="E342" s="29"/>
      <c r="F342" s="22" t="str">
        <f>IF(E342="Yes",1,"0")</f>
        <v>0</v>
      </c>
      <c r="G342" s="8"/>
      <c r="H342" s="155"/>
      <c r="I342" s="220"/>
      <c r="J342" s="1"/>
      <c r="K342" s="1"/>
      <c r="L342" s="1"/>
      <c r="M342" s="1"/>
      <c r="N342" s="1"/>
      <c r="O342" s="1"/>
      <c r="P342" s="1"/>
      <c r="Q342" s="1"/>
      <c r="R342" s="1"/>
      <c r="S342" s="1"/>
      <c r="T342" s="1"/>
      <c r="U342" s="1"/>
      <c r="V342" s="1"/>
      <c r="W342" s="1"/>
      <c r="X342" s="1"/>
    </row>
    <row r="343" spans="2:24" ht="12.75" customHeight="1" x14ac:dyDescent="0.15">
      <c r="B343" s="210"/>
      <c r="C343" s="24" t="s">
        <v>384</v>
      </c>
      <c r="D343" s="25" t="s">
        <v>300</v>
      </c>
      <c r="E343" s="37"/>
      <c r="F343" s="32"/>
      <c r="G343" s="45"/>
      <c r="H343" s="156"/>
      <c r="I343" s="13"/>
      <c r="J343" s="1"/>
      <c r="K343" s="1"/>
      <c r="L343" s="1"/>
      <c r="M343" s="1"/>
      <c r="N343" s="1"/>
      <c r="O343" s="1"/>
      <c r="P343" s="1"/>
      <c r="Q343" s="1"/>
      <c r="R343" s="1"/>
      <c r="S343" s="1"/>
      <c r="T343" s="1"/>
      <c r="U343" s="1"/>
      <c r="V343" s="1"/>
      <c r="W343" s="1"/>
      <c r="X343" s="1"/>
    </row>
    <row r="344" spans="2:24" ht="12.75" customHeight="1" x14ac:dyDescent="0.15">
      <c r="B344" s="210"/>
      <c r="C344" s="26" t="s">
        <v>384</v>
      </c>
      <c r="D344" s="23" t="s">
        <v>301</v>
      </c>
      <c r="E344" s="38"/>
      <c r="F344" s="33"/>
      <c r="G344" s="43"/>
      <c r="H344" s="156"/>
      <c r="I344" s="13"/>
      <c r="J344" s="1"/>
      <c r="K344" s="1"/>
      <c r="L344" s="1"/>
      <c r="M344" s="1"/>
      <c r="N344" s="1"/>
      <c r="O344" s="1"/>
      <c r="P344" s="1"/>
      <c r="Q344" s="1"/>
      <c r="R344" s="1"/>
      <c r="S344" s="1"/>
      <c r="T344" s="1"/>
      <c r="U344" s="1"/>
      <c r="V344" s="1"/>
      <c r="W344" s="1"/>
      <c r="X344" s="1"/>
    </row>
    <row r="345" spans="2:24" ht="12.75" customHeight="1" x14ac:dyDescent="0.15">
      <c r="B345" s="210"/>
      <c r="C345" s="27"/>
      <c r="D345" s="28"/>
      <c r="E345" s="39"/>
      <c r="F345" s="34"/>
      <c r="G345" s="44"/>
      <c r="H345" s="157"/>
      <c r="I345" s="13"/>
      <c r="J345" s="1"/>
      <c r="K345" s="1"/>
      <c r="L345" s="1"/>
      <c r="M345" s="1"/>
      <c r="N345" s="1"/>
      <c r="O345" s="1"/>
      <c r="P345" s="1"/>
      <c r="Q345" s="1"/>
      <c r="R345" s="1"/>
      <c r="S345" s="1"/>
      <c r="T345" s="1"/>
      <c r="U345" s="1"/>
      <c r="V345" s="1"/>
      <c r="W345" s="1"/>
      <c r="X345" s="1"/>
    </row>
    <row r="346" spans="2:24" ht="12.75" customHeight="1" x14ac:dyDescent="0.15">
      <c r="B346" s="210"/>
      <c r="C346" s="149" t="s">
        <v>366</v>
      </c>
      <c r="D346" s="145"/>
      <c r="E346" s="29"/>
      <c r="F346" s="22" t="str">
        <f>IF(E346="Yes",1,"0")</f>
        <v>0</v>
      </c>
      <c r="G346" s="8"/>
      <c r="H346" s="155"/>
      <c r="I346" s="13"/>
      <c r="J346" s="1"/>
      <c r="K346" s="1"/>
      <c r="L346" s="1"/>
      <c r="M346" s="1"/>
      <c r="N346" s="1"/>
      <c r="O346" s="1"/>
      <c r="P346" s="1"/>
      <c r="Q346" s="1"/>
      <c r="R346" s="1"/>
      <c r="S346" s="1"/>
      <c r="T346" s="1"/>
      <c r="U346" s="1"/>
      <c r="V346" s="1"/>
      <c r="W346" s="1"/>
      <c r="X346" s="1"/>
    </row>
    <row r="347" spans="2:24" ht="12.75" customHeight="1" x14ac:dyDescent="0.15">
      <c r="B347" s="210"/>
      <c r="C347" s="24" t="s">
        <v>384</v>
      </c>
      <c r="D347" s="25" t="s">
        <v>302</v>
      </c>
      <c r="E347" s="37"/>
      <c r="F347" s="32"/>
      <c r="G347" s="45"/>
      <c r="H347" s="156"/>
      <c r="I347" s="13"/>
      <c r="J347" s="1"/>
      <c r="K347" s="1"/>
      <c r="L347" s="1"/>
      <c r="M347" s="1"/>
      <c r="N347" s="1"/>
      <c r="O347" s="1"/>
      <c r="P347" s="1"/>
      <c r="Q347" s="1"/>
      <c r="R347" s="1"/>
      <c r="S347" s="1"/>
      <c r="T347" s="1"/>
      <c r="U347" s="1"/>
      <c r="V347" s="1"/>
      <c r="W347" s="1"/>
      <c r="X347" s="1"/>
    </row>
    <row r="348" spans="2:24" ht="12.75" customHeight="1" x14ac:dyDescent="0.15">
      <c r="B348" s="211"/>
      <c r="C348" s="27"/>
      <c r="D348" s="28"/>
      <c r="E348" s="39"/>
      <c r="F348" s="34"/>
      <c r="G348" s="44"/>
      <c r="H348" s="157"/>
      <c r="I348" s="13"/>
      <c r="J348" s="1"/>
      <c r="K348" s="1"/>
      <c r="L348" s="1"/>
      <c r="M348" s="1"/>
      <c r="N348" s="1"/>
      <c r="O348" s="1"/>
      <c r="P348" s="1"/>
      <c r="Q348" s="1"/>
      <c r="R348" s="1"/>
      <c r="S348" s="1"/>
      <c r="T348" s="1"/>
      <c r="U348" s="1"/>
      <c r="V348" s="1"/>
      <c r="W348" s="1"/>
      <c r="X348" s="1"/>
    </row>
    <row r="349" spans="2:24" ht="12.75" customHeight="1" x14ac:dyDescent="0.15">
      <c r="B349" s="161"/>
      <c r="C349" s="162"/>
      <c r="D349" s="162"/>
      <c r="E349" s="162"/>
      <c r="F349" s="162"/>
      <c r="G349" s="162"/>
      <c r="H349" s="163"/>
      <c r="I349" s="13"/>
      <c r="J349" s="1"/>
      <c r="K349" s="1"/>
      <c r="L349" s="1"/>
      <c r="M349" s="1"/>
      <c r="N349" s="1"/>
      <c r="O349" s="1"/>
      <c r="P349" s="1"/>
      <c r="Q349" s="1"/>
      <c r="R349" s="1"/>
      <c r="S349" s="1"/>
      <c r="T349" s="1"/>
      <c r="U349" s="1"/>
      <c r="V349" s="1"/>
      <c r="W349" s="1"/>
      <c r="X349" s="1"/>
    </row>
    <row r="350" spans="2:24" ht="12.75" customHeight="1" x14ac:dyDescent="0.15">
      <c r="B350" s="209" t="s">
        <v>390</v>
      </c>
      <c r="C350" s="152" t="s">
        <v>303</v>
      </c>
      <c r="D350" s="151"/>
      <c r="E350" s="7"/>
      <c r="F350" s="22" t="str">
        <f>IF(E350="Yes",1,"0")</f>
        <v>0</v>
      </c>
      <c r="G350" s="8">
        <f>IF(SUM(F350:F362)&gt;0,IF(SUM(F350:F362)=2,2,1),0)</f>
        <v>0</v>
      </c>
      <c r="H350" s="155"/>
      <c r="I350" s="13"/>
      <c r="J350" s="1"/>
      <c r="K350" s="1"/>
      <c r="L350" s="1"/>
      <c r="M350" s="1"/>
      <c r="N350" s="1"/>
      <c r="O350" s="1"/>
      <c r="P350" s="1"/>
      <c r="Q350" s="1"/>
      <c r="R350" s="1"/>
      <c r="S350" s="1"/>
      <c r="T350" s="1"/>
      <c r="U350" s="1"/>
      <c r="V350" s="1"/>
      <c r="W350" s="1"/>
      <c r="X350" s="1"/>
    </row>
    <row r="351" spans="2:24" ht="12.75" customHeight="1" x14ac:dyDescent="0.15">
      <c r="B351" s="210"/>
      <c r="C351" s="24" t="s">
        <v>384</v>
      </c>
      <c r="D351" s="25" t="s">
        <v>304</v>
      </c>
      <c r="E351" s="37"/>
      <c r="F351" s="32"/>
      <c r="G351" s="45"/>
      <c r="H351" s="156"/>
      <c r="I351" s="13"/>
      <c r="J351" s="1"/>
      <c r="K351" s="1"/>
      <c r="L351" s="1"/>
      <c r="M351" s="1"/>
      <c r="N351" s="1"/>
      <c r="O351" s="1"/>
      <c r="P351" s="1"/>
      <c r="Q351" s="1"/>
      <c r="R351" s="1"/>
      <c r="S351" s="1"/>
      <c r="T351" s="1"/>
      <c r="U351" s="1"/>
      <c r="V351" s="1"/>
      <c r="W351" s="1"/>
      <c r="X351" s="1"/>
    </row>
    <row r="352" spans="2:24" ht="12.75" customHeight="1" x14ac:dyDescent="0.15">
      <c r="B352" s="210"/>
      <c r="C352" s="26" t="s">
        <v>384</v>
      </c>
      <c r="D352" s="23" t="s">
        <v>305</v>
      </c>
      <c r="E352" s="38"/>
      <c r="F352" s="33"/>
      <c r="G352" s="43"/>
      <c r="H352" s="156"/>
      <c r="I352" s="13"/>
      <c r="J352" s="1"/>
      <c r="K352" s="1"/>
      <c r="L352" s="1"/>
      <c r="M352" s="1"/>
      <c r="N352" s="1"/>
      <c r="O352" s="1"/>
      <c r="P352" s="1"/>
      <c r="Q352" s="1"/>
      <c r="R352" s="1"/>
      <c r="S352" s="1"/>
      <c r="T352" s="1"/>
      <c r="U352" s="1"/>
      <c r="V352" s="1"/>
      <c r="W352" s="1"/>
      <c r="X352" s="1"/>
    </row>
    <row r="353" spans="2:24" ht="12.75" customHeight="1" x14ac:dyDescent="0.15">
      <c r="B353" s="210"/>
      <c r="C353" s="26" t="s">
        <v>384</v>
      </c>
      <c r="D353" s="23" t="s">
        <v>306</v>
      </c>
      <c r="E353" s="38"/>
      <c r="F353" s="33"/>
      <c r="G353" s="43"/>
      <c r="H353" s="156"/>
      <c r="I353" s="13"/>
      <c r="J353" s="1"/>
      <c r="K353" s="1"/>
      <c r="L353" s="1"/>
      <c r="M353" s="1"/>
      <c r="N353" s="1"/>
      <c r="O353" s="1"/>
      <c r="P353" s="1"/>
      <c r="Q353" s="1"/>
      <c r="R353" s="1"/>
      <c r="S353" s="1"/>
      <c r="T353" s="1"/>
      <c r="U353" s="1"/>
      <c r="V353" s="1"/>
      <c r="W353" s="1"/>
      <c r="X353" s="1"/>
    </row>
    <row r="354" spans="2:24" ht="12.75" customHeight="1" x14ac:dyDescent="0.15">
      <c r="B354" s="210"/>
      <c r="C354" s="26" t="s">
        <v>384</v>
      </c>
      <c r="D354" s="23" t="s">
        <v>307</v>
      </c>
      <c r="E354" s="38"/>
      <c r="F354" s="33"/>
      <c r="G354" s="43"/>
      <c r="H354" s="156"/>
      <c r="I354" s="13"/>
      <c r="J354" s="1"/>
      <c r="K354" s="1"/>
      <c r="L354" s="1"/>
      <c r="M354" s="1"/>
      <c r="N354" s="1"/>
      <c r="O354" s="1"/>
      <c r="P354" s="1"/>
      <c r="Q354" s="1"/>
      <c r="R354" s="1"/>
      <c r="S354" s="1"/>
      <c r="T354" s="1"/>
      <c r="U354" s="1"/>
      <c r="V354" s="1"/>
      <c r="W354" s="1"/>
      <c r="X354" s="1"/>
    </row>
    <row r="355" spans="2:24" ht="12.75" customHeight="1" x14ac:dyDescent="0.15">
      <c r="B355" s="210"/>
      <c r="C355" s="26" t="s">
        <v>384</v>
      </c>
      <c r="D355" s="23" t="s">
        <v>308</v>
      </c>
      <c r="E355" s="38"/>
      <c r="F355" s="33"/>
      <c r="G355" s="43"/>
      <c r="H355" s="156"/>
      <c r="I355" s="13"/>
      <c r="J355" s="1"/>
      <c r="K355" s="1"/>
      <c r="L355" s="1"/>
      <c r="M355" s="1"/>
      <c r="N355" s="1"/>
      <c r="O355" s="1"/>
      <c r="P355" s="1"/>
      <c r="Q355" s="1"/>
      <c r="R355" s="1"/>
      <c r="S355" s="1"/>
      <c r="T355" s="1"/>
      <c r="U355" s="1"/>
      <c r="V355" s="1"/>
      <c r="W355" s="1"/>
      <c r="X355" s="1"/>
    </row>
    <row r="356" spans="2:24" ht="12.75" customHeight="1" x14ac:dyDescent="0.15">
      <c r="B356" s="210"/>
      <c r="C356" s="26" t="s">
        <v>384</v>
      </c>
      <c r="D356" s="23" t="s">
        <v>309</v>
      </c>
      <c r="E356" s="38"/>
      <c r="F356" s="33"/>
      <c r="G356" s="43"/>
      <c r="H356" s="156"/>
      <c r="I356" s="13"/>
      <c r="J356" s="1"/>
      <c r="K356" s="1"/>
      <c r="L356" s="1"/>
      <c r="M356" s="1"/>
      <c r="N356" s="1"/>
      <c r="O356" s="1"/>
      <c r="P356" s="1"/>
      <c r="Q356" s="1"/>
      <c r="R356" s="1"/>
      <c r="S356" s="1"/>
      <c r="T356" s="1"/>
      <c r="U356" s="1"/>
      <c r="V356" s="1"/>
      <c r="W356" s="1"/>
      <c r="X356" s="1"/>
    </row>
    <row r="357" spans="2:24" ht="12.75" customHeight="1" x14ac:dyDescent="0.15">
      <c r="B357" s="210"/>
      <c r="C357" s="26" t="s">
        <v>384</v>
      </c>
      <c r="D357" s="23" t="s">
        <v>310</v>
      </c>
      <c r="E357" s="38"/>
      <c r="F357" s="33"/>
      <c r="G357" s="43"/>
      <c r="H357" s="156"/>
      <c r="I357" s="13"/>
      <c r="J357" s="1"/>
      <c r="K357" s="1"/>
      <c r="L357" s="1"/>
      <c r="M357" s="1"/>
      <c r="N357" s="1"/>
      <c r="O357" s="1"/>
      <c r="P357" s="1"/>
      <c r="Q357" s="1"/>
      <c r="R357" s="1"/>
      <c r="S357" s="1"/>
      <c r="T357" s="1"/>
      <c r="U357" s="1"/>
      <c r="V357" s="1"/>
      <c r="W357" s="1"/>
      <c r="X357" s="1"/>
    </row>
    <row r="358" spans="2:24" ht="12.75" customHeight="1" x14ac:dyDescent="0.15">
      <c r="B358" s="210"/>
      <c r="C358" s="26" t="s">
        <v>384</v>
      </c>
      <c r="D358" s="23" t="s">
        <v>311</v>
      </c>
      <c r="E358" s="38"/>
      <c r="F358" s="33"/>
      <c r="G358" s="43"/>
      <c r="H358" s="156"/>
      <c r="I358" s="13"/>
      <c r="J358" s="1"/>
      <c r="K358" s="1"/>
      <c r="L358" s="1"/>
      <c r="M358" s="1"/>
      <c r="N358" s="1"/>
      <c r="O358" s="1"/>
      <c r="P358" s="1"/>
      <c r="Q358" s="1"/>
      <c r="R358" s="1"/>
      <c r="S358" s="1"/>
      <c r="T358" s="1"/>
      <c r="U358" s="1"/>
      <c r="V358" s="1"/>
      <c r="W358" s="1"/>
      <c r="X358" s="1"/>
    </row>
    <row r="359" spans="2:24" ht="12.75" customHeight="1" x14ac:dyDescent="0.15">
      <c r="B359" s="210"/>
      <c r="C359" s="27"/>
      <c r="D359" s="28"/>
      <c r="E359" s="39"/>
      <c r="F359" s="34"/>
      <c r="G359" s="44"/>
      <c r="H359" s="157"/>
      <c r="I359" s="13"/>
      <c r="J359" s="1"/>
      <c r="K359" s="1"/>
      <c r="L359" s="1"/>
      <c r="M359" s="1"/>
      <c r="N359" s="1"/>
      <c r="O359" s="1"/>
      <c r="P359" s="1"/>
      <c r="Q359" s="1"/>
      <c r="R359" s="1"/>
      <c r="S359" s="1"/>
      <c r="T359" s="1"/>
      <c r="U359" s="1"/>
      <c r="V359" s="1"/>
      <c r="W359" s="1"/>
      <c r="X359" s="1"/>
    </row>
    <row r="360" spans="2:24" ht="12.75" customHeight="1" x14ac:dyDescent="0.15">
      <c r="B360" s="210"/>
      <c r="C360" s="149" t="s">
        <v>367</v>
      </c>
      <c r="D360" s="145"/>
      <c r="E360" s="29"/>
      <c r="F360" s="22" t="str">
        <f>IF(E360="Yes",1,"0")</f>
        <v>0</v>
      </c>
      <c r="G360" s="8"/>
      <c r="H360" s="155"/>
      <c r="I360" s="13"/>
      <c r="J360" s="1"/>
      <c r="K360" s="1"/>
      <c r="L360" s="1"/>
      <c r="M360" s="1"/>
      <c r="N360" s="1"/>
      <c r="O360" s="1"/>
      <c r="P360" s="1"/>
      <c r="Q360" s="1"/>
      <c r="R360" s="1"/>
      <c r="S360" s="1"/>
      <c r="T360" s="1"/>
      <c r="U360" s="1"/>
      <c r="V360" s="1"/>
      <c r="W360" s="1"/>
      <c r="X360" s="1"/>
    </row>
    <row r="361" spans="2:24" ht="12.75" customHeight="1" x14ac:dyDescent="0.15">
      <c r="B361" s="210"/>
      <c r="C361" s="24" t="s">
        <v>384</v>
      </c>
      <c r="D361" s="25" t="s">
        <v>312</v>
      </c>
      <c r="E361" s="37"/>
      <c r="F361" s="32"/>
      <c r="G361" s="45"/>
      <c r="H361" s="156"/>
      <c r="I361" s="13"/>
      <c r="J361" s="1"/>
      <c r="K361" s="1"/>
      <c r="L361" s="1"/>
      <c r="M361" s="1"/>
      <c r="N361" s="1"/>
      <c r="O361" s="1"/>
      <c r="P361" s="1"/>
      <c r="Q361" s="1"/>
      <c r="R361" s="1"/>
      <c r="S361" s="1"/>
      <c r="T361" s="1"/>
      <c r="U361" s="1"/>
      <c r="V361" s="1"/>
      <c r="W361" s="1"/>
      <c r="X361" s="1"/>
    </row>
    <row r="362" spans="2:24" ht="12.75" customHeight="1" x14ac:dyDescent="0.15">
      <c r="B362" s="211"/>
      <c r="C362" s="27"/>
      <c r="D362" s="28"/>
      <c r="E362" s="39"/>
      <c r="F362" s="34"/>
      <c r="G362" s="44"/>
      <c r="H362" s="157"/>
      <c r="I362" s="13"/>
      <c r="J362" s="1"/>
      <c r="K362" s="1"/>
      <c r="L362" s="1"/>
      <c r="M362" s="1"/>
      <c r="N362" s="1"/>
      <c r="O362" s="1"/>
      <c r="P362" s="1"/>
      <c r="Q362" s="1"/>
      <c r="R362" s="1"/>
      <c r="S362" s="1"/>
      <c r="T362" s="1"/>
      <c r="U362" s="1"/>
      <c r="V362" s="1"/>
      <c r="W362" s="1"/>
      <c r="X362" s="1"/>
    </row>
    <row r="363" spans="2:24" ht="12.75" customHeight="1" x14ac:dyDescent="0.15">
      <c r="B363" s="161"/>
      <c r="C363" s="162"/>
      <c r="D363" s="162"/>
      <c r="E363" s="162"/>
      <c r="F363" s="162"/>
      <c r="G363" s="162"/>
      <c r="H363" s="163"/>
      <c r="I363" s="13"/>
      <c r="J363" s="1"/>
      <c r="K363" s="1"/>
      <c r="L363" s="1"/>
      <c r="M363" s="1"/>
      <c r="N363" s="1"/>
      <c r="O363" s="1"/>
      <c r="P363" s="1"/>
      <c r="Q363" s="1"/>
      <c r="R363" s="1"/>
      <c r="S363" s="1"/>
      <c r="T363" s="1"/>
      <c r="U363" s="1"/>
      <c r="V363" s="1"/>
      <c r="W363" s="1"/>
      <c r="X363" s="1"/>
    </row>
    <row r="364" spans="2:24" ht="12.75" customHeight="1" x14ac:dyDescent="0.15">
      <c r="B364" s="209" t="s">
        <v>391</v>
      </c>
      <c r="C364" s="150" t="s">
        <v>368</v>
      </c>
      <c r="D364" s="151"/>
      <c r="E364" s="7"/>
      <c r="F364" s="22" t="str">
        <f>IF(E364="Yes",1,"0")</f>
        <v>0</v>
      </c>
      <c r="G364" s="8">
        <f>IF(SUM(F364:F374)&gt;0,IF(SUM(F364:F374)=2,2,1),0)</f>
        <v>0</v>
      </c>
      <c r="H364" s="155"/>
      <c r="I364" s="13"/>
      <c r="J364" s="1"/>
      <c r="K364" s="1"/>
      <c r="L364" s="1"/>
      <c r="M364" s="1"/>
      <c r="N364" s="1"/>
      <c r="O364" s="1"/>
      <c r="P364" s="1"/>
      <c r="Q364" s="1"/>
      <c r="R364" s="1"/>
      <c r="S364" s="1"/>
      <c r="T364" s="1"/>
      <c r="U364" s="1"/>
      <c r="V364" s="1"/>
      <c r="W364" s="1"/>
      <c r="X364" s="1"/>
    </row>
    <row r="365" spans="2:24" ht="12.75" customHeight="1" x14ac:dyDescent="0.15">
      <c r="B365" s="210"/>
      <c r="C365" s="24" t="s">
        <v>384</v>
      </c>
      <c r="D365" s="25" t="s">
        <v>313</v>
      </c>
      <c r="E365" s="37"/>
      <c r="F365" s="32"/>
      <c r="G365" s="45"/>
      <c r="H365" s="156"/>
      <c r="I365" s="13"/>
      <c r="J365" s="1"/>
      <c r="K365" s="1"/>
      <c r="L365" s="1"/>
      <c r="M365" s="1"/>
      <c r="N365" s="1"/>
      <c r="O365" s="1"/>
      <c r="P365" s="1"/>
      <c r="Q365" s="1"/>
      <c r="R365" s="1"/>
      <c r="S365" s="1"/>
      <c r="T365" s="1"/>
      <c r="U365" s="1"/>
      <c r="V365" s="1"/>
      <c r="W365" s="1"/>
      <c r="X365" s="1"/>
    </row>
    <row r="366" spans="2:24" ht="12.75" customHeight="1" x14ac:dyDescent="0.15">
      <c r="B366" s="210"/>
      <c r="C366" s="26" t="s">
        <v>384</v>
      </c>
      <c r="D366" s="23" t="s">
        <v>314</v>
      </c>
      <c r="E366" s="38"/>
      <c r="F366" s="33"/>
      <c r="G366" s="43"/>
      <c r="H366" s="156"/>
      <c r="I366" s="13"/>
      <c r="J366" s="1"/>
      <c r="K366" s="1"/>
      <c r="L366" s="1"/>
      <c r="M366" s="1"/>
      <c r="N366" s="1"/>
      <c r="O366" s="1"/>
      <c r="P366" s="1"/>
      <c r="Q366" s="1"/>
      <c r="R366" s="1"/>
      <c r="S366" s="1"/>
      <c r="T366" s="1"/>
      <c r="U366" s="1"/>
      <c r="V366" s="1"/>
      <c r="W366" s="1"/>
      <c r="X366" s="1"/>
    </row>
    <row r="367" spans="2:24" ht="12.75" customHeight="1" x14ac:dyDescent="0.15">
      <c r="B367" s="210"/>
      <c r="C367" s="26" t="s">
        <v>384</v>
      </c>
      <c r="D367" s="23" t="s">
        <v>315</v>
      </c>
      <c r="E367" s="38"/>
      <c r="F367" s="33"/>
      <c r="G367" s="43"/>
      <c r="H367" s="156"/>
      <c r="I367" s="13"/>
      <c r="J367" s="1"/>
      <c r="K367" s="1"/>
      <c r="L367" s="1"/>
      <c r="M367" s="1"/>
      <c r="N367" s="1"/>
      <c r="O367" s="1"/>
      <c r="P367" s="1"/>
      <c r="Q367" s="1"/>
      <c r="R367" s="1"/>
      <c r="S367" s="1"/>
      <c r="T367" s="1"/>
      <c r="U367" s="1"/>
      <c r="V367" s="1"/>
      <c r="W367" s="1"/>
      <c r="X367" s="1"/>
    </row>
    <row r="368" spans="2:24" ht="12.75" customHeight="1" x14ac:dyDescent="0.15">
      <c r="B368" s="210"/>
      <c r="C368" s="26" t="s">
        <v>384</v>
      </c>
      <c r="D368" s="23" t="s">
        <v>316</v>
      </c>
      <c r="E368" s="38"/>
      <c r="F368" s="33"/>
      <c r="G368" s="43"/>
      <c r="H368" s="156"/>
      <c r="I368" s="13"/>
      <c r="J368" s="1"/>
      <c r="K368" s="1"/>
      <c r="L368" s="1"/>
      <c r="M368" s="1"/>
      <c r="N368" s="1"/>
      <c r="O368" s="1"/>
      <c r="P368" s="1"/>
      <c r="Q368" s="1"/>
      <c r="R368" s="1"/>
      <c r="S368" s="1"/>
      <c r="T368" s="1"/>
      <c r="U368" s="1"/>
      <c r="V368" s="1"/>
      <c r="W368" s="1"/>
      <c r="X368" s="1"/>
    </row>
    <row r="369" spans="2:24" ht="12.75" customHeight="1" x14ac:dyDescent="0.15">
      <c r="B369" s="210"/>
      <c r="C369" s="27"/>
      <c r="D369" s="28"/>
      <c r="E369" s="39"/>
      <c r="F369" s="34"/>
      <c r="G369" s="44"/>
      <c r="H369" s="157"/>
      <c r="I369" s="13"/>
      <c r="J369" s="1"/>
      <c r="K369" s="1"/>
      <c r="L369" s="1"/>
      <c r="M369" s="1"/>
      <c r="N369" s="1"/>
      <c r="O369" s="1"/>
      <c r="P369" s="1"/>
      <c r="Q369" s="1"/>
      <c r="R369" s="1"/>
      <c r="S369" s="1"/>
      <c r="T369" s="1"/>
      <c r="U369" s="1"/>
      <c r="V369" s="1"/>
      <c r="W369" s="1"/>
      <c r="X369" s="1"/>
    </row>
    <row r="370" spans="2:24" ht="12.75" customHeight="1" x14ac:dyDescent="0.15">
      <c r="B370" s="210"/>
      <c r="C370" s="144" t="s">
        <v>369</v>
      </c>
      <c r="D370" s="145"/>
      <c r="E370" s="29"/>
      <c r="F370" s="22" t="str">
        <f>IF(E370="Yes",1,"0")</f>
        <v>0</v>
      </c>
      <c r="G370" s="8"/>
      <c r="H370" s="155"/>
      <c r="I370" s="13"/>
      <c r="J370" s="1"/>
      <c r="K370" s="1"/>
      <c r="L370" s="1"/>
      <c r="M370" s="1"/>
      <c r="N370" s="1"/>
      <c r="O370" s="1"/>
      <c r="P370" s="1"/>
      <c r="Q370" s="1"/>
      <c r="R370" s="1"/>
      <c r="S370" s="1"/>
      <c r="T370" s="1"/>
      <c r="U370" s="1"/>
      <c r="V370" s="1"/>
      <c r="W370" s="1"/>
      <c r="X370" s="1"/>
    </row>
    <row r="371" spans="2:24" ht="12.75" customHeight="1" x14ac:dyDescent="0.15">
      <c r="B371" s="210"/>
      <c r="C371" s="24" t="s">
        <v>384</v>
      </c>
      <c r="D371" s="25" t="s">
        <v>317</v>
      </c>
      <c r="E371" s="37"/>
      <c r="F371" s="32"/>
      <c r="G371" s="45"/>
      <c r="H371" s="156"/>
      <c r="I371" s="13"/>
      <c r="J371" s="1"/>
      <c r="K371" s="1"/>
      <c r="L371" s="1"/>
      <c r="M371" s="1"/>
      <c r="N371" s="1"/>
      <c r="O371" s="1"/>
      <c r="P371" s="1"/>
      <c r="Q371" s="1"/>
      <c r="R371" s="1"/>
      <c r="S371" s="1"/>
      <c r="T371" s="1"/>
      <c r="U371" s="1"/>
      <c r="V371" s="1"/>
      <c r="W371" s="1"/>
      <c r="X371" s="1"/>
    </row>
    <row r="372" spans="2:24" ht="12.75" customHeight="1" x14ac:dyDescent="0.15">
      <c r="B372" s="210"/>
      <c r="C372" s="26" t="s">
        <v>384</v>
      </c>
      <c r="D372" s="23" t="s">
        <v>318</v>
      </c>
      <c r="E372" s="38"/>
      <c r="F372" s="33"/>
      <c r="G372" s="43"/>
      <c r="H372" s="156"/>
      <c r="I372" s="13"/>
      <c r="J372" s="1"/>
      <c r="K372" s="1"/>
      <c r="L372" s="1"/>
      <c r="M372" s="1"/>
      <c r="N372" s="1"/>
      <c r="O372" s="1"/>
      <c r="P372" s="1"/>
      <c r="Q372" s="1"/>
      <c r="R372" s="1"/>
      <c r="S372" s="1"/>
      <c r="T372" s="1"/>
      <c r="U372" s="1"/>
      <c r="V372" s="1"/>
      <c r="W372" s="1"/>
      <c r="X372" s="1"/>
    </row>
    <row r="373" spans="2:24" ht="12.75" customHeight="1" x14ac:dyDescent="0.15">
      <c r="B373" s="210"/>
      <c r="C373" s="26" t="s">
        <v>384</v>
      </c>
      <c r="D373" s="23" t="s">
        <v>319</v>
      </c>
      <c r="E373" s="38"/>
      <c r="F373" s="33"/>
      <c r="G373" s="43"/>
      <c r="H373" s="156"/>
      <c r="I373" s="13"/>
      <c r="J373" s="1"/>
      <c r="K373" s="1"/>
      <c r="L373" s="1"/>
      <c r="M373" s="1"/>
      <c r="N373" s="1"/>
      <c r="O373" s="1"/>
      <c r="P373" s="1"/>
      <c r="Q373" s="1"/>
      <c r="R373" s="1"/>
      <c r="S373" s="1"/>
      <c r="T373" s="1"/>
      <c r="U373" s="1"/>
      <c r="V373" s="1"/>
      <c r="W373" s="1"/>
      <c r="X373" s="1"/>
    </row>
    <row r="374" spans="2:24" ht="12.75" customHeight="1" x14ac:dyDescent="0.15">
      <c r="B374" s="211"/>
      <c r="C374" s="27"/>
      <c r="D374" s="28"/>
      <c r="E374" s="39"/>
      <c r="F374" s="34"/>
      <c r="G374" s="44"/>
      <c r="H374" s="157"/>
      <c r="I374" s="13"/>
      <c r="J374" s="1"/>
      <c r="K374" s="1"/>
      <c r="L374" s="1"/>
      <c r="M374" s="1"/>
      <c r="N374" s="1"/>
      <c r="O374" s="1"/>
      <c r="P374" s="1"/>
      <c r="Q374" s="1"/>
      <c r="R374" s="1"/>
      <c r="S374" s="1"/>
      <c r="T374" s="1"/>
      <c r="U374" s="1"/>
      <c r="V374" s="1"/>
      <c r="W374" s="1"/>
      <c r="X374" s="1"/>
    </row>
    <row r="375" spans="2:24" ht="12.75" customHeight="1" x14ac:dyDescent="0.15">
      <c r="B375" s="212" t="s">
        <v>320</v>
      </c>
      <c r="C375" s="213"/>
      <c r="D375" s="214"/>
      <c r="E375" s="122" t="s">
        <v>69</v>
      </c>
      <c r="F375" s="122"/>
      <c r="G375" s="122"/>
      <c r="H375" s="121" t="s">
        <v>70</v>
      </c>
      <c r="I375" s="121" t="s">
        <v>382</v>
      </c>
      <c r="J375" s="1"/>
      <c r="K375" s="1"/>
      <c r="L375" s="1"/>
      <c r="M375" s="1"/>
      <c r="N375" s="1"/>
      <c r="O375" s="1"/>
      <c r="P375" s="1"/>
      <c r="Q375" s="1"/>
      <c r="R375" s="1"/>
      <c r="S375" s="1"/>
      <c r="T375" s="1"/>
      <c r="U375" s="1"/>
      <c r="V375" s="1"/>
      <c r="W375" s="1"/>
      <c r="X375" s="1"/>
    </row>
    <row r="376" spans="2:24" ht="12.75" customHeight="1" x14ac:dyDescent="0.15">
      <c r="B376" s="209" t="s">
        <v>321</v>
      </c>
      <c r="C376" s="150" t="s">
        <v>370</v>
      </c>
      <c r="D376" s="151"/>
      <c r="E376" s="7"/>
      <c r="F376" s="22" t="str">
        <f>IF(E376="Yes",1,"0")</f>
        <v>0</v>
      </c>
      <c r="G376" s="8">
        <f>IF(SUM(F376:F385)&gt;0,IF(SUM(F376:F385)=2,2,1),0)</f>
        <v>1</v>
      </c>
      <c r="H376" s="155"/>
      <c r="I376" s="218" t="str">
        <f>IF(AND(G376=2,G387=2,G400=2),3,IF(AND(G376=2,G387=2,G400=1),"2+",IF(AND(G376=2,G387=2,G400=0),2,IF(AND(G376=2,OR(G387=1,G400&gt;0)),"1+",IF(G376=2,1,IF(G376=1,"0+",IF(OR(G387&gt;0,G400&gt;0),"0+",0)))))))</f>
        <v>0+</v>
      </c>
      <c r="J376" s="1"/>
      <c r="K376" s="1"/>
      <c r="L376" s="1"/>
      <c r="M376" s="1"/>
      <c r="N376" s="1"/>
      <c r="O376" s="1"/>
      <c r="P376" s="1"/>
      <c r="Q376" s="1"/>
      <c r="R376" s="1"/>
      <c r="S376" s="1"/>
      <c r="T376" s="1"/>
      <c r="U376" s="1"/>
      <c r="V376" s="1"/>
      <c r="W376" s="1"/>
      <c r="X376" s="1"/>
    </row>
    <row r="377" spans="2:24" ht="12.75" customHeight="1" x14ac:dyDescent="0.15">
      <c r="B377" s="210"/>
      <c r="C377" s="24" t="s">
        <v>384</v>
      </c>
      <c r="D377" s="25" t="s">
        <v>322</v>
      </c>
      <c r="E377" s="37"/>
      <c r="F377" s="32"/>
      <c r="G377" s="45"/>
      <c r="H377" s="156"/>
      <c r="I377" s="219"/>
      <c r="J377" s="1"/>
      <c r="K377" s="1"/>
      <c r="L377" s="1"/>
      <c r="M377" s="1"/>
      <c r="N377" s="1"/>
      <c r="O377" s="1"/>
      <c r="P377" s="1"/>
      <c r="Q377" s="1"/>
      <c r="R377" s="1"/>
      <c r="S377" s="1"/>
      <c r="T377" s="1"/>
      <c r="U377" s="1"/>
      <c r="V377" s="1"/>
      <c r="W377" s="1"/>
      <c r="X377" s="1"/>
    </row>
    <row r="378" spans="2:24" ht="12.75" customHeight="1" x14ac:dyDescent="0.15">
      <c r="B378" s="210"/>
      <c r="C378" s="26" t="s">
        <v>384</v>
      </c>
      <c r="D378" s="23" t="s">
        <v>323</v>
      </c>
      <c r="E378" s="38"/>
      <c r="F378" s="33"/>
      <c r="G378" s="43"/>
      <c r="H378" s="156"/>
      <c r="I378" s="219"/>
      <c r="J378" s="1"/>
      <c r="K378" s="1"/>
      <c r="L378" s="1"/>
      <c r="M378" s="1"/>
      <c r="N378" s="1"/>
      <c r="O378" s="1"/>
      <c r="P378" s="1"/>
      <c r="Q378" s="1"/>
      <c r="R378" s="1"/>
      <c r="S378" s="1"/>
      <c r="T378" s="1"/>
      <c r="U378" s="1"/>
      <c r="V378" s="1"/>
      <c r="W378" s="1"/>
      <c r="X378" s="1"/>
    </row>
    <row r="379" spans="2:24" ht="12.75" customHeight="1" x14ac:dyDescent="0.15">
      <c r="B379" s="210"/>
      <c r="C379" s="26" t="s">
        <v>384</v>
      </c>
      <c r="D379" s="23" t="s">
        <v>324</v>
      </c>
      <c r="E379" s="38"/>
      <c r="F379" s="33"/>
      <c r="G379" s="43"/>
      <c r="H379" s="156"/>
      <c r="I379" s="219"/>
      <c r="J379" s="1"/>
      <c r="K379" s="1"/>
      <c r="L379" s="1"/>
      <c r="M379" s="1"/>
      <c r="N379" s="1"/>
      <c r="O379" s="1"/>
      <c r="P379" s="1"/>
      <c r="Q379" s="1"/>
      <c r="R379" s="1"/>
      <c r="S379" s="1"/>
      <c r="T379" s="1"/>
      <c r="U379" s="1"/>
      <c r="V379" s="1"/>
      <c r="W379" s="1"/>
      <c r="X379" s="1"/>
    </row>
    <row r="380" spans="2:24" ht="12.75" customHeight="1" x14ac:dyDescent="0.15">
      <c r="B380" s="210"/>
      <c r="C380" s="26" t="s">
        <v>384</v>
      </c>
      <c r="D380" s="23" t="s">
        <v>325</v>
      </c>
      <c r="E380" s="38"/>
      <c r="F380" s="33"/>
      <c r="G380" s="43"/>
      <c r="H380" s="156"/>
      <c r="I380" s="220"/>
      <c r="J380" s="1"/>
      <c r="K380" s="1"/>
      <c r="L380" s="1"/>
      <c r="M380" s="1"/>
      <c r="N380" s="1"/>
      <c r="O380" s="1"/>
      <c r="P380" s="1"/>
      <c r="Q380" s="1"/>
      <c r="R380" s="1"/>
      <c r="S380" s="1"/>
      <c r="T380" s="1"/>
      <c r="U380" s="1"/>
      <c r="V380" s="1"/>
      <c r="W380" s="1"/>
      <c r="X380" s="1"/>
    </row>
    <row r="381" spans="2:24" ht="12.75" customHeight="1" x14ac:dyDescent="0.15">
      <c r="B381" s="210"/>
      <c r="C381" s="27"/>
      <c r="D381" s="28"/>
      <c r="E381" s="39"/>
      <c r="F381" s="34"/>
      <c r="G381" s="44"/>
      <c r="H381" s="157"/>
      <c r="I381" s="13"/>
      <c r="J381" s="1"/>
      <c r="K381" s="1"/>
      <c r="L381" s="1"/>
      <c r="M381" s="1"/>
      <c r="N381" s="1"/>
      <c r="O381" s="1"/>
      <c r="P381" s="1"/>
      <c r="Q381" s="1"/>
      <c r="R381" s="1"/>
      <c r="S381" s="1"/>
      <c r="T381" s="1"/>
      <c r="U381" s="1"/>
      <c r="V381" s="1"/>
      <c r="W381" s="1"/>
      <c r="X381" s="1"/>
    </row>
    <row r="382" spans="2:24" ht="12.75" customHeight="1" x14ac:dyDescent="0.15">
      <c r="B382" s="210"/>
      <c r="C382" s="144" t="s">
        <v>371</v>
      </c>
      <c r="D382" s="145"/>
      <c r="E382" s="29" t="s">
        <v>383</v>
      </c>
      <c r="F382" s="22">
        <f>IF(E382="Yes",1,"0")</f>
        <v>1</v>
      </c>
      <c r="G382" s="8"/>
      <c r="H382" s="155"/>
      <c r="I382" s="13"/>
      <c r="J382" s="1"/>
      <c r="K382" s="1"/>
      <c r="L382" s="1"/>
      <c r="M382" s="1"/>
      <c r="N382" s="1"/>
      <c r="O382" s="1"/>
      <c r="P382" s="1"/>
      <c r="Q382" s="1"/>
      <c r="R382" s="1"/>
      <c r="S382" s="1"/>
      <c r="T382" s="1"/>
      <c r="U382" s="1"/>
      <c r="V382" s="1"/>
      <c r="W382" s="1"/>
      <c r="X382" s="1"/>
    </row>
    <row r="383" spans="2:24" ht="12.75" customHeight="1" x14ac:dyDescent="0.15">
      <c r="B383" s="210"/>
      <c r="C383" s="24" t="s">
        <v>384</v>
      </c>
      <c r="D383" s="25" t="s">
        <v>326</v>
      </c>
      <c r="E383" s="37"/>
      <c r="F383" s="32"/>
      <c r="G383" s="45"/>
      <c r="H383" s="156"/>
      <c r="I383" s="13"/>
      <c r="J383" s="1"/>
      <c r="K383" s="1"/>
      <c r="L383" s="1"/>
      <c r="M383" s="1"/>
      <c r="N383" s="1"/>
      <c r="O383" s="1"/>
      <c r="P383" s="1"/>
      <c r="Q383" s="1"/>
      <c r="R383" s="1"/>
      <c r="S383" s="1"/>
      <c r="T383" s="1"/>
      <c r="U383" s="1"/>
      <c r="V383" s="1"/>
      <c r="W383" s="1"/>
      <c r="X383" s="1"/>
    </row>
    <row r="384" spans="2:24" ht="12.75" customHeight="1" x14ac:dyDescent="0.15">
      <c r="B384" s="210"/>
      <c r="C384" s="26" t="s">
        <v>384</v>
      </c>
      <c r="D384" s="23" t="s">
        <v>327</v>
      </c>
      <c r="E384" s="38"/>
      <c r="F384" s="33"/>
      <c r="G384" s="43"/>
      <c r="H384" s="156"/>
      <c r="I384" s="13"/>
      <c r="J384" s="1"/>
      <c r="K384" s="1"/>
      <c r="L384" s="1"/>
      <c r="M384" s="1"/>
      <c r="N384" s="1"/>
      <c r="O384" s="1"/>
      <c r="P384" s="1"/>
      <c r="Q384" s="1"/>
      <c r="R384" s="1"/>
      <c r="S384" s="1"/>
      <c r="T384" s="1"/>
      <c r="U384" s="1"/>
      <c r="V384" s="1"/>
      <c r="W384" s="1"/>
      <c r="X384" s="1"/>
    </row>
    <row r="385" spans="2:24" ht="12.75" customHeight="1" x14ac:dyDescent="0.15">
      <c r="B385" s="211"/>
      <c r="C385" s="27"/>
      <c r="D385" s="28"/>
      <c r="E385" s="39"/>
      <c r="F385" s="34"/>
      <c r="G385" s="44"/>
      <c r="H385" s="157"/>
      <c r="I385" s="13"/>
      <c r="J385" s="1"/>
      <c r="K385" s="1"/>
      <c r="L385" s="1"/>
      <c r="M385" s="1"/>
      <c r="N385" s="1"/>
      <c r="O385" s="1"/>
      <c r="P385" s="1"/>
      <c r="Q385" s="1"/>
      <c r="R385" s="1"/>
      <c r="S385" s="1"/>
      <c r="T385" s="1"/>
      <c r="U385" s="1"/>
      <c r="V385" s="1"/>
      <c r="W385" s="1"/>
      <c r="X385" s="1"/>
    </row>
    <row r="386" spans="2:24" ht="12.75" customHeight="1" x14ac:dyDescent="0.15">
      <c r="B386" s="161"/>
      <c r="C386" s="162"/>
      <c r="D386" s="162"/>
      <c r="E386" s="162"/>
      <c r="F386" s="162"/>
      <c r="G386" s="162"/>
      <c r="H386" s="163"/>
      <c r="I386" s="13"/>
      <c r="J386" s="1"/>
      <c r="K386" s="1"/>
      <c r="L386" s="1"/>
      <c r="M386" s="1"/>
      <c r="N386" s="1"/>
      <c r="O386" s="1"/>
      <c r="P386" s="1"/>
      <c r="Q386" s="1"/>
      <c r="R386" s="1"/>
      <c r="S386" s="1"/>
      <c r="T386" s="1"/>
      <c r="U386" s="1"/>
      <c r="V386" s="1"/>
      <c r="W386" s="1"/>
      <c r="X386" s="1"/>
    </row>
    <row r="387" spans="2:24" ht="12.75" customHeight="1" x14ac:dyDescent="0.15">
      <c r="B387" s="209" t="s">
        <v>328</v>
      </c>
      <c r="C387" s="152" t="s">
        <v>329</v>
      </c>
      <c r="D387" s="151"/>
      <c r="E387" s="7"/>
      <c r="F387" s="22" t="str">
        <f>IF(E387="Yes",1,"0")</f>
        <v>0</v>
      </c>
      <c r="G387" s="8">
        <f>IF(SUM(F387:F398)&gt;0,IF(SUM(F387:F398)=2,2,1),0)</f>
        <v>0</v>
      </c>
      <c r="H387" s="155"/>
      <c r="I387" s="13"/>
      <c r="J387" s="1"/>
      <c r="K387" s="1"/>
      <c r="L387" s="1"/>
      <c r="M387" s="1"/>
      <c r="N387" s="1"/>
      <c r="O387" s="1"/>
      <c r="P387" s="1"/>
      <c r="Q387" s="1"/>
      <c r="R387" s="1"/>
      <c r="S387" s="1"/>
      <c r="T387" s="1"/>
      <c r="U387" s="1"/>
      <c r="V387" s="1"/>
      <c r="W387" s="1"/>
      <c r="X387" s="1"/>
    </row>
    <row r="388" spans="2:24" ht="12.75" customHeight="1" x14ac:dyDescent="0.15">
      <c r="B388" s="210"/>
      <c r="C388" s="24" t="s">
        <v>384</v>
      </c>
      <c r="D388" s="25" t="s">
        <v>330</v>
      </c>
      <c r="E388" s="37"/>
      <c r="F388" s="32"/>
      <c r="G388" s="45"/>
      <c r="H388" s="156"/>
      <c r="I388" s="13"/>
      <c r="J388" s="1"/>
      <c r="K388" s="1"/>
      <c r="L388" s="1"/>
      <c r="M388" s="1"/>
      <c r="N388" s="1"/>
      <c r="O388" s="1"/>
      <c r="P388" s="1"/>
      <c r="Q388" s="1"/>
      <c r="R388" s="1"/>
      <c r="S388" s="1"/>
      <c r="T388" s="1"/>
      <c r="U388" s="1"/>
      <c r="V388" s="1"/>
      <c r="W388" s="1"/>
      <c r="X388" s="1"/>
    </row>
    <row r="389" spans="2:24" ht="12.75" customHeight="1" x14ac:dyDescent="0.15">
      <c r="B389" s="210"/>
      <c r="C389" s="26" t="s">
        <v>384</v>
      </c>
      <c r="D389" s="23" t="s">
        <v>331</v>
      </c>
      <c r="E389" s="38"/>
      <c r="F389" s="33"/>
      <c r="G389" s="43"/>
      <c r="H389" s="156"/>
      <c r="I389" s="13"/>
      <c r="J389" s="1"/>
      <c r="K389" s="1"/>
      <c r="L389" s="1"/>
      <c r="M389" s="1"/>
      <c r="N389" s="1"/>
      <c r="O389" s="1"/>
      <c r="P389" s="1"/>
      <c r="Q389" s="1"/>
      <c r="R389" s="1"/>
      <c r="S389" s="1"/>
      <c r="T389" s="1"/>
      <c r="U389" s="1"/>
      <c r="V389" s="1"/>
      <c r="W389" s="1"/>
      <c r="X389" s="1"/>
    </row>
    <row r="390" spans="2:24" ht="12.75" customHeight="1" x14ac:dyDescent="0.15">
      <c r="B390" s="210"/>
      <c r="C390" s="26" t="s">
        <v>384</v>
      </c>
      <c r="D390" s="23" t="s">
        <v>332</v>
      </c>
      <c r="E390" s="38"/>
      <c r="F390" s="33"/>
      <c r="G390" s="43"/>
      <c r="H390" s="156"/>
      <c r="I390" s="13"/>
      <c r="J390" s="1"/>
      <c r="K390" s="1"/>
      <c r="L390" s="1"/>
      <c r="M390" s="1"/>
      <c r="N390" s="1"/>
      <c r="O390" s="1"/>
      <c r="P390" s="1"/>
      <c r="Q390" s="1"/>
      <c r="R390" s="1"/>
      <c r="S390" s="1"/>
      <c r="T390" s="1"/>
      <c r="U390" s="1"/>
      <c r="V390" s="1"/>
      <c r="W390" s="1"/>
      <c r="X390" s="1"/>
    </row>
    <row r="391" spans="2:24" ht="12.75" customHeight="1" x14ac:dyDescent="0.15">
      <c r="B391" s="210"/>
      <c r="C391" s="27"/>
      <c r="D391" s="28"/>
      <c r="E391" s="39"/>
      <c r="F391" s="34"/>
      <c r="G391" s="44"/>
      <c r="H391" s="157"/>
      <c r="I391" s="13"/>
      <c r="J391" s="1"/>
      <c r="K391" s="1"/>
      <c r="L391" s="1"/>
      <c r="M391" s="1"/>
      <c r="N391" s="1"/>
      <c r="O391" s="1"/>
      <c r="P391" s="1"/>
      <c r="Q391" s="1"/>
      <c r="R391" s="1"/>
      <c r="S391" s="1"/>
      <c r="T391" s="1"/>
      <c r="U391" s="1"/>
      <c r="V391" s="1"/>
      <c r="W391" s="1"/>
      <c r="X391" s="1"/>
    </row>
    <row r="392" spans="2:24" ht="12.75" customHeight="1" x14ac:dyDescent="0.15">
      <c r="B392" s="210"/>
      <c r="C392" s="144" t="s">
        <v>372</v>
      </c>
      <c r="D392" s="145"/>
      <c r="E392" s="29"/>
      <c r="F392" s="22" t="str">
        <f>IF(E392="Yes",1,"0")</f>
        <v>0</v>
      </c>
      <c r="G392" s="8"/>
      <c r="H392" s="155"/>
      <c r="I392" s="13"/>
      <c r="J392" s="1"/>
      <c r="K392" s="1"/>
      <c r="L392" s="1"/>
      <c r="M392" s="1"/>
      <c r="N392" s="1"/>
      <c r="O392" s="1"/>
      <c r="P392" s="1"/>
      <c r="Q392" s="1"/>
      <c r="R392" s="1"/>
      <c r="S392" s="1"/>
      <c r="T392" s="1"/>
      <c r="U392" s="1"/>
      <c r="V392" s="1"/>
      <c r="W392" s="1"/>
      <c r="X392" s="1"/>
    </row>
    <row r="393" spans="2:24" ht="12.75" customHeight="1" x14ac:dyDescent="0.15">
      <c r="B393" s="210"/>
      <c r="C393" s="24" t="s">
        <v>384</v>
      </c>
      <c r="D393" s="25" t="s">
        <v>333</v>
      </c>
      <c r="E393" s="37"/>
      <c r="F393" s="32"/>
      <c r="G393" s="45"/>
      <c r="H393" s="156"/>
      <c r="I393" s="13"/>
      <c r="J393" s="1"/>
      <c r="K393" s="1"/>
      <c r="L393" s="1"/>
      <c r="M393" s="1"/>
      <c r="N393" s="1"/>
      <c r="O393" s="1"/>
      <c r="P393" s="1"/>
      <c r="Q393" s="1"/>
      <c r="R393" s="1"/>
      <c r="S393" s="1"/>
      <c r="T393" s="1"/>
      <c r="U393" s="1"/>
      <c r="V393" s="1"/>
      <c r="W393" s="1"/>
      <c r="X393" s="1"/>
    </row>
    <row r="394" spans="2:24" ht="12.75" customHeight="1" x14ac:dyDescent="0.15">
      <c r="B394" s="210"/>
      <c r="C394" s="26" t="s">
        <v>384</v>
      </c>
      <c r="D394" s="23" t="s">
        <v>334</v>
      </c>
      <c r="E394" s="38"/>
      <c r="F394" s="33"/>
      <c r="G394" s="43"/>
      <c r="H394" s="156"/>
      <c r="I394" s="13"/>
      <c r="J394" s="1"/>
      <c r="K394" s="1"/>
      <c r="L394" s="1"/>
      <c r="M394" s="1"/>
      <c r="N394" s="1"/>
      <c r="O394" s="1"/>
      <c r="P394" s="1"/>
      <c r="Q394" s="1"/>
      <c r="R394" s="1"/>
      <c r="S394" s="1"/>
      <c r="T394" s="1"/>
      <c r="U394" s="1"/>
      <c r="V394" s="1"/>
      <c r="W394" s="1"/>
      <c r="X394" s="1"/>
    </row>
    <row r="395" spans="2:24" ht="12.75" customHeight="1" x14ac:dyDescent="0.15">
      <c r="B395" s="210"/>
      <c r="C395" s="26" t="s">
        <v>384</v>
      </c>
      <c r="D395" s="23" t="s">
        <v>335</v>
      </c>
      <c r="E395" s="38"/>
      <c r="F395" s="33"/>
      <c r="G395" s="43"/>
      <c r="H395" s="156"/>
      <c r="I395" s="13"/>
      <c r="J395" s="1"/>
      <c r="K395" s="1"/>
      <c r="L395" s="1"/>
      <c r="M395" s="1"/>
      <c r="N395" s="1"/>
      <c r="O395" s="1"/>
      <c r="P395" s="1"/>
      <c r="Q395" s="1"/>
      <c r="R395" s="1"/>
      <c r="S395" s="1"/>
      <c r="T395" s="1"/>
      <c r="U395" s="1"/>
      <c r="V395" s="1"/>
      <c r="W395" s="1"/>
      <c r="X395" s="1"/>
    </row>
    <row r="396" spans="2:24" ht="12.75" customHeight="1" x14ac:dyDescent="0.15">
      <c r="B396" s="210"/>
      <c r="C396" s="26" t="s">
        <v>384</v>
      </c>
      <c r="D396" s="23" t="s">
        <v>336</v>
      </c>
      <c r="E396" s="38"/>
      <c r="F396" s="33"/>
      <c r="G396" s="43"/>
      <c r="H396" s="156"/>
      <c r="I396" s="13"/>
      <c r="J396" s="1"/>
      <c r="K396" s="1"/>
      <c r="L396" s="1"/>
      <c r="M396" s="1"/>
      <c r="N396" s="1"/>
      <c r="O396" s="1"/>
      <c r="P396" s="1"/>
      <c r="Q396" s="1"/>
      <c r="R396" s="1"/>
      <c r="S396" s="1"/>
      <c r="T396" s="1"/>
      <c r="U396" s="1"/>
      <c r="V396" s="1"/>
      <c r="W396" s="1"/>
      <c r="X396" s="1"/>
    </row>
    <row r="397" spans="2:24" ht="12.75" customHeight="1" x14ac:dyDescent="0.15">
      <c r="B397" s="210"/>
      <c r="C397" s="26" t="s">
        <v>384</v>
      </c>
      <c r="D397" s="23" t="s">
        <v>337</v>
      </c>
      <c r="E397" s="38"/>
      <c r="F397" s="33"/>
      <c r="G397" s="43"/>
      <c r="H397" s="156"/>
      <c r="I397" s="13"/>
      <c r="J397" s="1"/>
      <c r="K397" s="1"/>
      <c r="L397" s="1"/>
      <c r="M397" s="1"/>
      <c r="N397" s="1"/>
      <c r="O397" s="1"/>
      <c r="P397" s="1"/>
      <c r="Q397" s="1"/>
      <c r="R397" s="1"/>
      <c r="S397" s="1"/>
      <c r="T397" s="1"/>
      <c r="U397" s="1"/>
      <c r="V397" s="1"/>
      <c r="W397" s="1"/>
      <c r="X397" s="1"/>
    </row>
    <row r="398" spans="2:24" ht="12.75" customHeight="1" x14ac:dyDescent="0.15">
      <c r="B398" s="211"/>
      <c r="C398" s="27"/>
      <c r="D398" s="28"/>
      <c r="E398" s="39"/>
      <c r="F398" s="34"/>
      <c r="G398" s="44"/>
      <c r="H398" s="157"/>
      <c r="I398" s="13"/>
      <c r="J398" s="1"/>
      <c r="K398" s="1"/>
      <c r="L398" s="1"/>
      <c r="M398" s="1"/>
      <c r="N398" s="1"/>
      <c r="O398" s="1"/>
      <c r="P398" s="1"/>
      <c r="Q398" s="1"/>
      <c r="R398" s="1"/>
      <c r="S398" s="1"/>
      <c r="T398" s="1"/>
      <c r="U398" s="1"/>
      <c r="V398" s="1"/>
      <c r="W398" s="1"/>
      <c r="X398" s="1"/>
    </row>
    <row r="399" spans="2:24" ht="12.75" customHeight="1" x14ac:dyDescent="0.15">
      <c r="B399" s="161"/>
      <c r="C399" s="162"/>
      <c r="D399" s="162"/>
      <c r="E399" s="162"/>
      <c r="F399" s="162"/>
      <c r="G399" s="162"/>
      <c r="H399" s="163"/>
      <c r="I399" s="13"/>
      <c r="J399" s="1"/>
      <c r="K399" s="1"/>
      <c r="L399" s="1"/>
      <c r="M399" s="1"/>
      <c r="N399" s="1"/>
      <c r="O399" s="1"/>
      <c r="P399" s="1"/>
      <c r="Q399" s="1"/>
      <c r="R399" s="1"/>
      <c r="S399" s="1"/>
      <c r="T399" s="1"/>
      <c r="U399" s="1"/>
      <c r="V399" s="1"/>
      <c r="W399" s="1"/>
      <c r="X399" s="1"/>
    </row>
    <row r="400" spans="2:24" ht="12.75" customHeight="1" x14ac:dyDescent="0.15">
      <c r="B400" s="209" t="s">
        <v>338</v>
      </c>
      <c r="C400" s="152" t="s">
        <v>0</v>
      </c>
      <c r="D400" s="151"/>
      <c r="E400" s="7"/>
      <c r="F400" s="22" t="str">
        <f>IF(E400="Yes",1,"0")</f>
        <v>0</v>
      </c>
      <c r="G400" s="8">
        <f>IF(SUM(F400:F409)&gt;0,IF(SUM(F400:F409)=2,2,1),0)</f>
        <v>0</v>
      </c>
      <c r="H400" s="155"/>
      <c r="I400" s="13"/>
      <c r="J400" s="1"/>
      <c r="K400" s="1"/>
      <c r="L400" s="1"/>
      <c r="M400" s="1"/>
      <c r="N400" s="1"/>
      <c r="O400" s="1"/>
      <c r="P400" s="1"/>
      <c r="Q400" s="1"/>
      <c r="R400" s="1"/>
      <c r="S400" s="1"/>
      <c r="T400" s="1"/>
      <c r="U400" s="1"/>
      <c r="V400" s="1"/>
      <c r="W400" s="1"/>
      <c r="X400" s="1"/>
    </row>
    <row r="401" spans="2:24" ht="12.75" customHeight="1" x14ac:dyDescent="0.15">
      <c r="B401" s="210"/>
      <c r="C401" s="24" t="s">
        <v>384</v>
      </c>
      <c r="D401" s="25" t="s">
        <v>1</v>
      </c>
      <c r="E401" s="37"/>
      <c r="F401" s="32"/>
      <c r="G401" s="45"/>
      <c r="H401" s="156"/>
      <c r="I401" s="13"/>
      <c r="J401" s="1"/>
      <c r="K401" s="1"/>
      <c r="L401" s="1"/>
      <c r="M401" s="1"/>
      <c r="N401" s="1"/>
      <c r="O401" s="1"/>
      <c r="P401" s="1"/>
      <c r="Q401" s="1"/>
      <c r="R401" s="1"/>
      <c r="S401" s="1"/>
      <c r="T401" s="1"/>
      <c r="U401" s="1"/>
      <c r="V401" s="1"/>
      <c r="W401" s="1"/>
      <c r="X401" s="1"/>
    </row>
    <row r="402" spans="2:24" ht="12.75" customHeight="1" x14ac:dyDescent="0.15">
      <c r="B402" s="210"/>
      <c r="C402" s="26" t="s">
        <v>384</v>
      </c>
      <c r="D402" s="23" t="s">
        <v>2</v>
      </c>
      <c r="E402" s="38"/>
      <c r="F402" s="33"/>
      <c r="G402" s="43"/>
      <c r="H402" s="156"/>
      <c r="I402" s="13"/>
      <c r="J402" s="1"/>
      <c r="K402" s="1"/>
      <c r="L402" s="1"/>
      <c r="M402" s="1"/>
      <c r="N402" s="1"/>
      <c r="O402" s="1"/>
      <c r="P402" s="1"/>
      <c r="Q402" s="1"/>
      <c r="R402" s="1"/>
      <c r="S402" s="1"/>
      <c r="T402" s="1"/>
      <c r="U402" s="1"/>
      <c r="V402" s="1"/>
      <c r="W402" s="1"/>
      <c r="X402" s="1"/>
    </row>
    <row r="403" spans="2:24" ht="12.75" customHeight="1" x14ac:dyDescent="0.15">
      <c r="B403" s="210"/>
      <c r="C403" s="27"/>
      <c r="D403" s="28"/>
      <c r="E403" s="39"/>
      <c r="F403" s="34"/>
      <c r="G403" s="44"/>
      <c r="H403" s="157"/>
      <c r="I403" s="13"/>
      <c r="J403" s="1"/>
      <c r="K403" s="1"/>
      <c r="L403" s="1"/>
      <c r="M403" s="1"/>
      <c r="N403" s="1"/>
      <c r="O403" s="1"/>
      <c r="P403" s="1"/>
      <c r="Q403" s="1"/>
      <c r="R403" s="1"/>
      <c r="S403" s="1"/>
      <c r="T403" s="1"/>
      <c r="U403" s="1"/>
      <c r="V403" s="1"/>
      <c r="W403" s="1"/>
      <c r="X403" s="1"/>
    </row>
    <row r="404" spans="2:24" ht="12.75" customHeight="1" x14ac:dyDescent="0.15">
      <c r="B404" s="210"/>
      <c r="C404" s="149" t="s">
        <v>454</v>
      </c>
      <c r="D404" s="145"/>
      <c r="E404" s="29"/>
      <c r="F404" s="22" t="str">
        <f>IF(E404="Yes",1,"0")</f>
        <v>0</v>
      </c>
      <c r="G404" s="8"/>
      <c r="H404" s="155"/>
      <c r="I404" s="13"/>
      <c r="J404" s="1"/>
      <c r="K404" s="1"/>
      <c r="L404" s="1"/>
      <c r="M404" s="1"/>
      <c r="N404" s="1"/>
      <c r="O404" s="1"/>
      <c r="P404" s="1"/>
      <c r="Q404" s="1"/>
      <c r="R404" s="1"/>
      <c r="S404" s="1"/>
      <c r="T404" s="1"/>
      <c r="U404" s="1"/>
      <c r="V404" s="1"/>
      <c r="W404" s="1"/>
      <c r="X404" s="1"/>
    </row>
    <row r="405" spans="2:24" ht="12.75" customHeight="1" x14ac:dyDescent="0.15">
      <c r="B405" s="210"/>
      <c r="C405" s="24" t="s">
        <v>384</v>
      </c>
      <c r="D405" s="25" t="s">
        <v>3</v>
      </c>
      <c r="E405" s="37"/>
      <c r="F405" s="32"/>
      <c r="G405" s="45"/>
      <c r="H405" s="156"/>
      <c r="I405" s="13"/>
      <c r="J405" s="1"/>
      <c r="K405" s="1"/>
      <c r="L405" s="1"/>
      <c r="M405" s="1"/>
      <c r="N405" s="1"/>
      <c r="O405" s="1"/>
      <c r="P405" s="1"/>
      <c r="Q405" s="1"/>
      <c r="R405" s="1"/>
      <c r="S405" s="1"/>
      <c r="T405" s="1"/>
      <c r="U405" s="1"/>
      <c r="V405" s="1"/>
      <c r="W405" s="1"/>
      <c r="X405" s="1"/>
    </row>
    <row r="406" spans="2:24" ht="12.75" customHeight="1" x14ac:dyDescent="0.15">
      <c r="B406" s="210"/>
      <c r="C406" s="26" t="s">
        <v>384</v>
      </c>
      <c r="D406" s="23" t="s">
        <v>4</v>
      </c>
      <c r="E406" s="38"/>
      <c r="F406" s="33"/>
      <c r="G406" s="43"/>
      <c r="H406" s="156"/>
      <c r="I406" s="13"/>
      <c r="J406" s="1"/>
      <c r="K406" s="1"/>
      <c r="L406" s="1"/>
      <c r="M406" s="1"/>
      <c r="N406" s="1"/>
      <c r="O406" s="1"/>
      <c r="P406" s="1"/>
      <c r="Q406" s="1"/>
      <c r="R406" s="1"/>
      <c r="S406" s="1"/>
      <c r="T406" s="1"/>
      <c r="U406" s="1"/>
      <c r="V406" s="1"/>
      <c r="W406" s="1"/>
      <c r="X406" s="1"/>
    </row>
    <row r="407" spans="2:24" ht="12.75" customHeight="1" x14ac:dyDescent="0.15">
      <c r="B407" s="210"/>
      <c r="C407" s="26" t="s">
        <v>384</v>
      </c>
      <c r="D407" s="23" t="s">
        <v>5</v>
      </c>
      <c r="E407" s="38"/>
      <c r="F407" s="33"/>
      <c r="G407" s="43"/>
      <c r="H407" s="156"/>
      <c r="I407" s="13"/>
      <c r="J407" s="1"/>
      <c r="K407" s="1"/>
      <c r="L407" s="1"/>
      <c r="M407" s="1"/>
      <c r="N407" s="1"/>
      <c r="O407" s="1"/>
      <c r="P407" s="1"/>
      <c r="Q407" s="1"/>
      <c r="R407" s="1"/>
      <c r="S407" s="1"/>
      <c r="T407" s="1"/>
      <c r="U407" s="1"/>
      <c r="V407" s="1"/>
      <c r="W407" s="1"/>
      <c r="X407" s="1"/>
    </row>
    <row r="408" spans="2:24" ht="12.75" customHeight="1" x14ac:dyDescent="0.15">
      <c r="B408" s="210"/>
      <c r="C408" s="26" t="s">
        <v>384</v>
      </c>
      <c r="D408" s="23" t="s">
        <v>6</v>
      </c>
      <c r="E408" s="38"/>
      <c r="F408" s="33"/>
      <c r="G408" s="43"/>
      <c r="H408" s="156"/>
      <c r="I408" s="13"/>
      <c r="J408" s="1"/>
      <c r="K408" s="1"/>
      <c r="L408" s="1"/>
      <c r="M408" s="1"/>
      <c r="N408" s="1"/>
      <c r="O408" s="1"/>
      <c r="P408" s="1"/>
      <c r="Q408" s="1"/>
      <c r="R408" s="1"/>
      <c r="S408" s="1"/>
      <c r="T408" s="1"/>
      <c r="U408" s="1"/>
      <c r="V408" s="1"/>
      <c r="W408" s="1"/>
      <c r="X408" s="1"/>
    </row>
    <row r="409" spans="2:24" ht="12.75" customHeight="1" x14ac:dyDescent="0.15">
      <c r="B409" s="211"/>
      <c r="C409" s="27"/>
      <c r="D409" s="28"/>
      <c r="E409" s="39"/>
      <c r="F409" s="34"/>
      <c r="G409" s="44"/>
      <c r="H409" s="157"/>
      <c r="I409" s="13"/>
      <c r="J409" s="1"/>
      <c r="K409" s="1"/>
      <c r="L409" s="1"/>
      <c r="M409" s="1"/>
      <c r="N409" s="1"/>
      <c r="O409" s="1"/>
      <c r="P409" s="1"/>
      <c r="Q409" s="1"/>
      <c r="R409" s="1"/>
      <c r="S409" s="1"/>
      <c r="T409" s="1"/>
      <c r="U409" s="1"/>
      <c r="V409" s="1"/>
      <c r="W409" s="1"/>
      <c r="X409" s="1"/>
    </row>
    <row r="410" spans="2:24" ht="12.75" customHeight="1" x14ac:dyDescent="0.15">
      <c r="B410" s="212" t="s">
        <v>7</v>
      </c>
      <c r="C410" s="213"/>
      <c r="D410" s="214"/>
      <c r="E410" s="122" t="s">
        <v>69</v>
      </c>
      <c r="F410" s="122"/>
      <c r="G410" s="122"/>
      <c r="H410" s="121" t="s">
        <v>70</v>
      </c>
      <c r="I410" s="121" t="s">
        <v>382</v>
      </c>
      <c r="J410" s="1"/>
      <c r="K410" s="1"/>
      <c r="L410" s="1"/>
      <c r="M410" s="1"/>
      <c r="N410" s="1"/>
      <c r="O410" s="1"/>
      <c r="P410" s="1"/>
      <c r="Q410" s="1"/>
      <c r="R410" s="1"/>
      <c r="S410" s="1"/>
      <c r="T410" s="1"/>
      <c r="U410" s="1"/>
      <c r="V410" s="1"/>
      <c r="W410" s="1"/>
      <c r="X410" s="1"/>
    </row>
    <row r="411" spans="2:24" ht="12.75" customHeight="1" x14ac:dyDescent="0.15">
      <c r="B411" s="209" t="s">
        <v>8</v>
      </c>
      <c r="C411" s="150" t="s">
        <v>373</v>
      </c>
      <c r="D411" s="151"/>
      <c r="E411" s="7"/>
      <c r="F411" s="22" t="str">
        <f>IF(E411="Yes",1,"0")</f>
        <v>0</v>
      </c>
      <c r="G411" s="8">
        <f>IF(SUM(F411:F422)&gt;0,IF(SUM(F411:F422)=2,2,1),0)</f>
        <v>0</v>
      </c>
      <c r="H411" s="155"/>
      <c r="I411" s="218" t="str">
        <f>IF(AND(G411=2,G424=2,G439=2),3,IF(AND(G411=2,G424=2,G439=1),"2+",IF(AND(G411=2,G424=2,G439=0),2,IF(AND(G411=2,OR(G424=1,G439&gt;0)),"1+",IF(G411=2,1,IF(G411=1,"0+",IF(OR(G424&gt;0,G439&gt;0),"0+",0)))))))</f>
        <v>0+</v>
      </c>
      <c r="J411" s="1"/>
      <c r="K411" s="1"/>
      <c r="L411" s="1"/>
      <c r="M411" s="1"/>
      <c r="N411" s="1"/>
      <c r="O411" s="1"/>
      <c r="P411" s="1"/>
      <c r="Q411" s="1"/>
      <c r="R411" s="1"/>
      <c r="S411" s="1"/>
      <c r="T411" s="1"/>
      <c r="U411" s="1"/>
      <c r="V411" s="1"/>
      <c r="W411" s="1"/>
      <c r="X411" s="1"/>
    </row>
    <row r="412" spans="2:24" ht="12.75" customHeight="1" x14ac:dyDescent="0.15">
      <c r="B412" s="210"/>
      <c r="C412" s="24" t="s">
        <v>384</v>
      </c>
      <c r="D412" s="25" t="s">
        <v>9</v>
      </c>
      <c r="E412" s="37"/>
      <c r="F412" s="32"/>
      <c r="G412" s="45"/>
      <c r="H412" s="156"/>
      <c r="I412" s="219"/>
      <c r="J412" s="1"/>
      <c r="K412" s="1"/>
      <c r="L412" s="1"/>
      <c r="M412" s="1"/>
      <c r="N412" s="1"/>
      <c r="O412" s="1"/>
      <c r="P412" s="1"/>
      <c r="Q412" s="1"/>
      <c r="R412" s="1"/>
      <c r="S412" s="1"/>
      <c r="T412" s="1"/>
      <c r="U412" s="1"/>
      <c r="V412" s="1"/>
      <c r="W412" s="1"/>
      <c r="X412" s="1"/>
    </row>
    <row r="413" spans="2:24" ht="12.75" customHeight="1" x14ac:dyDescent="0.15">
      <c r="B413" s="210"/>
      <c r="C413" s="26" t="s">
        <v>384</v>
      </c>
      <c r="D413" s="23" t="s">
        <v>10</v>
      </c>
      <c r="E413" s="38"/>
      <c r="F413" s="33"/>
      <c r="G413" s="43"/>
      <c r="H413" s="156"/>
      <c r="I413" s="219"/>
      <c r="J413" s="1"/>
      <c r="K413" s="1"/>
      <c r="L413" s="1"/>
      <c r="M413" s="1"/>
      <c r="N413" s="1"/>
      <c r="O413" s="1"/>
      <c r="P413" s="1"/>
      <c r="Q413" s="1"/>
      <c r="R413" s="1"/>
      <c r="S413" s="1"/>
      <c r="T413" s="1"/>
      <c r="U413" s="1"/>
      <c r="V413" s="1"/>
      <c r="W413" s="1"/>
      <c r="X413" s="1"/>
    </row>
    <row r="414" spans="2:24" ht="12.75" customHeight="1" x14ac:dyDescent="0.15">
      <c r="B414" s="210"/>
      <c r="C414" s="26" t="s">
        <v>384</v>
      </c>
      <c r="D414" s="23" t="s">
        <v>11</v>
      </c>
      <c r="E414" s="38"/>
      <c r="F414" s="33"/>
      <c r="G414" s="43"/>
      <c r="H414" s="156"/>
      <c r="I414" s="219"/>
      <c r="J414" s="1"/>
      <c r="K414" s="1"/>
      <c r="L414" s="1"/>
      <c r="M414" s="1"/>
      <c r="N414" s="1"/>
      <c r="O414" s="1"/>
      <c r="P414" s="1"/>
      <c r="Q414" s="1"/>
      <c r="R414" s="1"/>
      <c r="S414" s="1"/>
      <c r="T414" s="1"/>
      <c r="U414" s="1"/>
      <c r="V414" s="1"/>
      <c r="W414" s="1"/>
      <c r="X414" s="1"/>
    </row>
    <row r="415" spans="2:24" ht="12.75" customHeight="1" x14ac:dyDescent="0.15">
      <c r="B415" s="210"/>
      <c r="C415" s="26" t="s">
        <v>384</v>
      </c>
      <c r="D415" s="23" t="s">
        <v>12</v>
      </c>
      <c r="E415" s="38"/>
      <c r="F415" s="33"/>
      <c r="G415" s="43"/>
      <c r="H415" s="156"/>
      <c r="I415" s="220"/>
      <c r="J415" s="1"/>
      <c r="K415" s="1"/>
      <c r="L415" s="1"/>
      <c r="M415" s="1"/>
      <c r="N415" s="1"/>
      <c r="O415" s="1"/>
      <c r="P415" s="1"/>
      <c r="Q415" s="1"/>
      <c r="R415" s="1"/>
      <c r="S415" s="1"/>
      <c r="T415" s="1"/>
      <c r="U415" s="1"/>
      <c r="V415" s="1"/>
      <c r="W415" s="1"/>
      <c r="X415" s="1"/>
    </row>
    <row r="416" spans="2:24" ht="12.75" customHeight="1" x14ac:dyDescent="0.15">
      <c r="B416" s="210"/>
      <c r="C416" s="27"/>
      <c r="D416" s="28"/>
      <c r="E416" s="39"/>
      <c r="F416" s="34"/>
      <c r="G416" s="44"/>
      <c r="H416" s="157"/>
      <c r="I416" s="13"/>
      <c r="J416" s="1"/>
      <c r="K416" s="1"/>
      <c r="L416" s="1"/>
      <c r="M416" s="1"/>
      <c r="N416" s="1"/>
      <c r="O416" s="1"/>
      <c r="P416" s="1"/>
      <c r="Q416" s="1"/>
      <c r="R416" s="1"/>
      <c r="S416" s="1"/>
      <c r="T416" s="1"/>
      <c r="U416" s="1"/>
      <c r="V416" s="1"/>
      <c r="W416" s="1"/>
      <c r="X416" s="1"/>
    </row>
    <row r="417" spans="2:24" ht="12.75" customHeight="1" x14ac:dyDescent="0.15">
      <c r="B417" s="210"/>
      <c r="C417" s="144" t="s">
        <v>374</v>
      </c>
      <c r="D417" s="145"/>
      <c r="E417" s="29"/>
      <c r="F417" s="22" t="str">
        <f>IF(E417="Yes",1,"0")</f>
        <v>0</v>
      </c>
      <c r="G417" s="8"/>
      <c r="H417" s="155"/>
      <c r="I417" s="13"/>
      <c r="J417" s="1"/>
      <c r="K417" s="1"/>
      <c r="L417" s="1"/>
      <c r="M417" s="1"/>
      <c r="N417" s="1"/>
      <c r="O417" s="1"/>
      <c r="P417" s="1"/>
      <c r="Q417" s="1"/>
      <c r="R417" s="1"/>
      <c r="S417" s="1"/>
      <c r="T417" s="1"/>
      <c r="U417" s="1"/>
      <c r="V417" s="1"/>
      <c r="W417" s="1"/>
      <c r="X417" s="1"/>
    </row>
    <row r="418" spans="2:24" ht="12.75" customHeight="1" x14ac:dyDescent="0.15">
      <c r="B418" s="210"/>
      <c r="C418" s="24" t="s">
        <v>384</v>
      </c>
      <c r="D418" s="25" t="s">
        <v>13</v>
      </c>
      <c r="E418" s="37"/>
      <c r="F418" s="32"/>
      <c r="G418" s="45"/>
      <c r="H418" s="156"/>
      <c r="I418" s="13"/>
      <c r="J418" s="1"/>
      <c r="K418" s="1"/>
      <c r="L418" s="1"/>
      <c r="M418" s="1"/>
      <c r="N418" s="1"/>
      <c r="O418" s="1"/>
      <c r="P418" s="1"/>
      <c r="Q418" s="1"/>
      <c r="R418" s="1"/>
      <c r="S418" s="1"/>
      <c r="T418" s="1"/>
      <c r="U418" s="1"/>
      <c r="V418" s="1"/>
      <c r="W418" s="1"/>
      <c r="X418" s="1"/>
    </row>
    <row r="419" spans="2:24" ht="12.75" customHeight="1" x14ac:dyDescent="0.15">
      <c r="B419" s="210"/>
      <c r="C419" s="26" t="s">
        <v>384</v>
      </c>
      <c r="D419" s="23" t="s">
        <v>14</v>
      </c>
      <c r="E419" s="38"/>
      <c r="F419" s="33"/>
      <c r="G419" s="43"/>
      <c r="H419" s="156"/>
      <c r="I419" s="13"/>
      <c r="J419" s="1"/>
      <c r="K419" s="1"/>
      <c r="L419" s="1"/>
      <c r="M419" s="1"/>
      <c r="N419" s="1"/>
      <c r="O419" s="1"/>
      <c r="P419" s="1"/>
      <c r="Q419" s="1"/>
      <c r="R419" s="1"/>
      <c r="S419" s="1"/>
      <c r="T419" s="1"/>
      <c r="U419" s="1"/>
      <c r="V419" s="1"/>
      <c r="W419" s="1"/>
      <c r="X419" s="1"/>
    </row>
    <row r="420" spans="2:24" ht="12.75" customHeight="1" x14ac:dyDescent="0.15">
      <c r="B420" s="210"/>
      <c r="C420" s="26" t="s">
        <v>384</v>
      </c>
      <c r="D420" s="23" t="s">
        <v>15</v>
      </c>
      <c r="E420" s="38"/>
      <c r="F420" s="33"/>
      <c r="G420" s="43"/>
      <c r="H420" s="156"/>
      <c r="I420" s="13"/>
      <c r="J420" s="1"/>
      <c r="K420" s="1"/>
      <c r="L420" s="1"/>
      <c r="M420" s="1"/>
      <c r="N420" s="1"/>
      <c r="O420" s="1"/>
      <c r="P420" s="1"/>
      <c r="Q420" s="1"/>
      <c r="R420" s="1"/>
      <c r="S420" s="1"/>
      <c r="T420" s="1"/>
      <c r="U420" s="1"/>
      <c r="V420" s="1"/>
      <c r="W420" s="1"/>
      <c r="X420" s="1"/>
    </row>
    <row r="421" spans="2:24" ht="12.75" customHeight="1" x14ac:dyDescent="0.15">
      <c r="B421" s="210"/>
      <c r="C421" s="26" t="s">
        <v>384</v>
      </c>
      <c r="D421" s="23" t="s">
        <v>16</v>
      </c>
      <c r="E421" s="38"/>
      <c r="F421" s="33"/>
      <c r="G421" s="43"/>
      <c r="H421" s="156"/>
      <c r="I421" s="13"/>
      <c r="J421" s="1"/>
      <c r="K421" s="1"/>
      <c r="L421" s="1"/>
      <c r="M421" s="1"/>
      <c r="N421" s="1"/>
      <c r="O421" s="1"/>
      <c r="P421" s="1"/>
      <c r="Q421" s="1"/>
      <c r="R421" s="1"/>
      <c r="S421" s="1"/>
      <c r="T421" s="1"/>
      <c r="U421" s="1"/>
      <c r="V421" s="1"/>
      <c r="W421" s="1"/>
      <c r="X421" s="1"/>
    </row>
    <row r="422" spans="2:24" ht="12.75" customHeight="1" x14ac:dyDescent="0.15">
      <c r="B422" s="211"/>
      <c r="C422" s="27"/>
      <c r="D422" s="28"/>
      <c r="E422" s="39"/>
      <c r="F422" s="34"/>
      <c r="G422" s="44"/>
      <c r="H422" s="157"/>
      <c r="I422" s="13"/>
      <c r="J422" s="1"/>
      <c r="K422" s="1"/>
      <c r="L422" s="1"/>
      <c r="M422" s="1"/>
      <c r="N422" s="1"/>
      <c r="O422" s="1"/>
      <c r="P422" s="1"/>
      <c r="Q422" s="1"/>
      <c r="R422" s="1"/>
      <c r="S422" s="1"/>
      <c r="T422" s="1"/>
      <c r="U422" s="1"/>
      <c r="V422" s="1"/>
      <c r="W422" s="1"/>
      <c r="X422" s="1"/>
    </row>
    <row r="423" spans="2:24" ht="12.75" customHeight="1" x14ac:dyDescent="0.15">
      <c r="B423" s="161"/>
      <c r="C423" s="162"/>
      <c r="D423" s="162"/>
      <c r="E423" s="162"/>
      <c r="F423" s="162"/>
      <c r="G423" s="162"/>
      <c r="H423" s="163"/>
      <c r="I423" s="13"/>
      <c r="J423" s="1"/>
      <c r="K423" s="1"/>
      <c r="L423" s="1"/>
      <c r="M423" s="1"/>
      <c r="N423" s="1"/>
      <c r="O423" s="1"/>
      <c r="P423" s="1"/>
      <c r="Q423" s="1"/>
      <c r="R423" s="1"/>
      <c r="S423" s="1"/>
      <c r="T423" s="1"/>
      <c r="U423" s="1"/>
      <c r="V423" s="1"/>
      <c r="W423" s="1"/>
      <c r="X423" s="1"/>
    </row>
    <row r="424" spans="2:24" ht="12.75" customHeight="1" x14ac:dyDescent="0.15">
      <c r="B424" s="209" t="s">
        <v>17</v>
      </c>
      <c r="C424" s="150" t="s">
        <v>375</v>
      </c>
      <c r="D424" s="151"/>
      <c r="E424" s="7" t="s">
        <v>383</v>
      </c>
      <c r="F424" s="22">
        <f>IF(E424="Yes",1,"0")</f>
        <v>1</v>
      </c>
      <c r="G424" s="8">
        <f>IF(SUM(F424:F437)&gt;0,IF(SUM(F424:F437)=2,2,1),0)</f>
        <v>1</v>
      </c>
      <c r="H424" s="155"/>
      <c r="I424" s="13"/>
      <c r="J424" s="1"/>
      <c r="K424" s="1"/>
      <c r="L424" s="1"/>
      <c r="M424" s="1"/>
      <c r="N424" s="1"/>
      <c r="O424" s="1"/>
      <c r="P424" s="1"/>
      <c r="Q424" s="1"/>
      <c r="R424" s="1"/>
      <c r="S424" s="1"/>
      <c r="T424" s="1"/>
      <c r="U424" s="1"/>
      <c r="V424" s="1"/>
      <c r="W424" s="1"/>
      <c r="X424" s="1"/>
    </row>
    <row r="425" spans="2:24" ht="12.75" customHeight="1" x14ac:dyDescent="0.15">
      <c r="B425" s="210"/>
      <c r="C425" s="24" t="s">
        <v>384</v>
      </c>
      <c r="D425" s="25" t="s">
        <v>18</v>
      </c>
      <c r="E425" s="37"/>
      <c r="F425" s="32"/>
      <c r="G425" s="45"/>
      <c r="H425" s="156"/>
      <c r="I425" s="13"/>
      <c r="J425" s="1"/>
      <c r="K425" s="1"/>
      <c r="L425" s="1"/>
      <c r="M425" s="1"/>
      <c r="N425" s="1"/>
      <c r="O425" s="1"/>
      <c r="P425" s="1"/>
      <c r="Q425" s="1"/>
      <c r="R425" s="1"/>
      <c r="S425" s="1"/>
      <c r="T425" s="1"/>
      <c r="U425" s="1"/>
      <c r="V425" s="1"/>
      <c r="W425" s="1"/>
      <c r="X425" s="1"/>
    </row>
    <row r="426" spans="2:24" ht="12.75" customHeight="1" x14ac:dyDescent="0.15">
      <c r="B426" s="210"/>
      <c r="C426" s="26" t="s">
        <v>384</v>
      </c>
      <c r="D426" s="23" t="s">
        <v>19</v>
      </c>
      <c r="E426" s="38"/>
      <c r="F426" s="33"/>
      <c r="G426" s="43"/>
      <c r="H426" s="156"/>
      <c r="I426" s="13"/>
      <c r="J426" s="1"/>
      <c r="K426" s="1"/>
      <c r="L426" s="1"/>
      <c r="M426" s="1"/>
      <c r="N426" s="1"/>
      <c r="O426" s="1"/>
      <c r="P426" s="1"/>
      <c r="Q426" s="1"/>
      <c r="R426" s="1"/>
      <c r="S426" s="1"/>
      <c r="T426" s="1"/>
      <c r="U426" s="1"/>
      <c r="V426" s="1"/>
      <c r="W426" s="1"/>
      <c r="X426" s="1"/>
    </row>
    <row r="427" spans="2:24" ht="12.75" customHeight="1" x14ac:dyDescent="0.15">
      <c r="B427" s="210"/>
      <c r="C427" s="26" t="s">
        <v>384</v>
      </c>
      <c r="D427" s="23" t="s">
        <v>20</v>
      </c>
      <c r="E427" s="38"/>
      <c r="F427" s="33"/>
      <c r="G427" s="43"/>
      <c r="H427" s="156"/>
      <c r="I427" s="13"/>
      <c r="J427" s="1"/>
      <c r="K427" s="1"/>
      <c r="L427" s="1"/>
      <c r="M427" s="1"/>
      <c r="N427" s="1"/>
      <c r="O427" s="1"/>
      <c r="P427" s="1"/>
      <c r="Q427" s="1"/>
      <c r="R427" s="1"/>
      <c r="S427" s="1"/>
      <c r="T427" s="1"/>
      <c r="U427" s="1"/>
      <c r="V427" s="1"/>
      <c r="W427" s="1"/>
      <c r="X427" s="1"/>
    </row>
    <row r="428" spans="2:24" ht="12.75" customHeight="1" x14ac:dyDescent="0.15">
      <c r="B428" s="210"/>
      <c r="C428" s="26" t="s">
        <v>384</v>
      </c>
      <c r="D428" s="23" t="s">
        <v>21</v>
      </c>
      <c r="E428" s="38"/>
      <c r="F428" s="33"/>
      <c r="G428" s="43"/>
      <c r="H428" s="156"/>
      <c r="I428" s="13"/>
      <c r="J428" s="1"/>
      <c r="K428" s="1"/>
      <c r="L428" s="1"/>
      <c r="M428" s="1"/>
      <c r="N428" s="1"/>
      <c r="O428" s="1"/>
      <c r="P428" s="1"/>
      <c r="Q428" s="1"/>
      <c r="R428" s="1"/>
      <c r="S428" s="1"/>
      <c r="T428" s="1"/>
      <c r="U428" s="1"/>
      <c r="V428" s="1"/>
      <c r="W428" s="1"/>
      <c r="X428" s="1"/>
    </row>
    <row r="429" spans="2:24" ht="12.75" customHeight="1" x14ac:dyDescent="0.15">
      <c r="B429" s="210"/>
      <c r="C429" s="26" t="s">
        <v>384</v>
      </c>
      <c r="D429" s="23" t="s">
        <v>22</v>
      </c>
      <c r="E429" s="38"/>
      <c r="F429" s="33"/>
      <c r="G429" s="43"/>
      <c r="H429" s="156"/>
      <c r="I429" s="13"/>
      <c r="J429" s="1"/>
      <c r="K429" s="1"/>
      <c r="L429" s="1"/>
      <c r="M429" s="1"/>
      <c r="N429" s="1"/>
      <c r="O429" s="1"/>
      <c r="P429" s="1"/>
      <c r="Q429" s="1"/>
      <c r="R429" s="1"/>
      <c r="S429" s="1"/>
      <c r="T429" s="1"/>
      <c r="U429" s="1"/>
      <c r="V429" s="1"/>
      <c r="W429" s="1"/>
      <c r="X429" s="1"/>
    </row>
    <row r="430" spans="2:24" ht="12.75" customHeight="1" x14ac:dyDescent="0.15">
      <c r="B430" s="210"/>
      <c r="C430" s="27"/>
      <c r="D430" s="28"/>
      <c r="E430" s="39"/>
      <c r="F430" s="34"/>
      <c r="G430" s="44"/>
      <c r="H430" s="157"/>
      <c r="I430" s="13"/>
      <c r="J430" s="1"/>
      <c r="K430" s="1"/>
      <c r="L430" s="1"/>
      <c r="M430" s="1"/>
      <c r="N430" s="1"/>
      <c r="O430" s="1"/>
      <c r="P430" s="1"/>
      <c r="Q430" s="1"/>
      <c r="R430" s="1"/>
      <c r="S430" s="1"/>
      <c r="T430" s="1"/>
      <c r="U430" s="1"/>
      <c r="V430" s="1"/>
      <c r="W430" s="1"/>
      <c r="X430" s="1"/>
    </row>
    <row r="431" spans="2:24" ht="12.75" customHeight="1" x14ac:dyDescent="0.15">
      <c r="B431" s="210"/>
      <c r="C431" s="149" t="s">
        <v>23</v>
      </c>
      <c r="D431" s="145"/>
      <c r="E431" s="29" t="s">
        <v>377</v>
      </c>
      <c r="F431" s="22" t="str">
        <f>IF(E431="Yes",1,"0")</f>
        <v>0</v>
      </c>
      <c r="G431" s="8"/>
      <c r="H431" s="155"/>
      <c r="I431" s="13"/>
      <c r="J431" s="1"/>
      <c r="K431" s="1"/>
      <c r="L431" s="1"/>
      <c r="M431" s="1"/>
      <c r="N431" s="1"/>
      <c r="O431" s="1"/>
      <c r="P431" s="1"/>
      <c r="Q431" s="1"/>
      <c r="R431" s="1"/>
      <c r="S431" s="1"/>
      <c r="T431" s="1"/>
      <c r="U431" s="1"/>
      <c r="V431" s="1"/>
      <c r="W431" s="1"/>
      <c r="X431" s="1"/>
    </row>
    <row r="432" spans="2:24" ht="12.75" customHeight="1" x14ac:dyDescent="0.15">
      <c r="B432" s="210"/>
      <c r="C432" s="24" t="s">
        <v>384</v>
      </c>
      <c r="D432" s="25" t="s">
        <v>24</v>
      </c>
      <c r="E432" s="37"/>
      <c r="F432" s="32"/>
      <c r="G432" s="45"/>
      <c r="H432" s="156"/>
      <c r="I432" s="13"/>
      <c r="J432" s="1"/>
      <c r="K432" s="1"/>
      <c r="L432" s="1"/>
      <c r="M432" s="1"/>
      <c r="N432" s="1"/>
      <c r="O432" s="1"/>
      <c r="P432" s="1"/>
      <c r="Q432" s="1"/>
      <c r="R432" s="1"/>
      <c r="S432" s="1"/>
      <c r="T432" s="1"/>
      <c r="U432" s="1"/>
      <c r="V432" s="1"/>
      <c r="W432" s="1"/>
      <c r="X432" s="1"/>
    </row>
    <row r="433" spans="2:24" ht="12.75" customHeight="1" x14ac:dyDescent="0.15">
      <c r="B433" s="210"/>
      <c r="C433" s="26" t="s">
        <v>384</v>
      </c>
      <c r="D433" s="23" t="s">
        <v>25</v>
      </c>
      <c r="E433" s="38"/>
      <c r="F433" s="33"/>
      <c r="G433" s="43"/>
      <c r="H433" s="156"/>
      <c r="I433" s="13"/>
      <c r="J433" s="1"/>
      <c r="K433" s="1"/>
      <c r="L433" s="1"/>
      <c r="M433" s="1"/>
      <c r="N433" s="1"/>
      <c r="O433" s="1"/>
      <c r="P433" s="1"/>
      <c r="Q433" s="1"/>
      <c r="R433" s="1"/>
      <c r="S433" s="1"/>
      <c r="T433" s="1"/>
      <c r="U433" s="1"/>
      <c r="V433" s="1"/>
      <c r="W433" s="1"/>
      <c r="X433" s="1"/>
    </row>
    <row r="434" spans="2:24" ht="12.75" customHeight="1" x14ac:dyDescent="0.15">
      <c r="B434" s="210"/>
      <c r="C434" s="26" t="s">
        <v>384</v>
      </c>
      <c r="D434" s="23" t="s">
        <v>26</v>
      </c>
      <c r="E434" s="38"/>
      <c r="F434" s="33"/>
      <c r="G434" s="43"/>
      <c r="H434" s="156"/>
      <c r="I434" s="13"/>
      <c r="J434" s="1"/>
      <c r="K434" s="1"/>
      <c r="L434" s="1"/>
      <c r="M434" s="1"/>
      <c r="N434" s="1"/>
      <c r="O434" s="1"/>
      <c r="P434" s="1"/>
      <c r="Q434" s="1"/>
      <c r="R434" s="1"/>
      <c r="S434" s="1"/>
      <c r="T434" s="1"/>
      <c r="U434" s="1"/>
      <c r="V434" s="1"/>
      <c r="W434" s="1"/>
      <c r="X434" s="1"/>
    </row>
    <row r="435" spans="2:24" ht="12.75" customHeight="1" x14ac:dyDescent="0.15">
      <c r="B435" s="210"/>
      <c r="C435" s="26" t="s">
        <v>384</v>
      </c>
      <c r="D435" s="23" t="s">
        <v>27</v>
      </c>
      <c r="E435" s="38"/>
      <c r="F435" s="33"/>
      <c r="G435" s="43"/>
      <c r="H435" s="156"/>
      <c r="I435" s="13"/>
      <c r="J435" s="1"/>
      <c r="K435" s="1"/>
      <c r="L435" s="1"/>
      <c r="M435" s="1"/>
      <c r="N435" s="1"/>
      <c r="O435" s="1"/>
      <c r="P435" s="1"/>
      <c r="Q435" s="1"/>
      <c r="R435" s="1"/>
      <c r="S435" s="1"/>
      <c r="T435" s="1"/>
      <c r="U435" s="1"/>
      <c r="V435" s="1"/>
      <c r="W435" s="1"/>
      <c r="X435" s="1"/>
    </row>
    <row r="436" spans="2:24" ht="12.75" customHeight="1" x14ac:dyDescent="0.15">
      <c r="B436" s="210"/>
      <c r="C436" s="26" t="s">
        <v>384</v>
      </c>
      <c r="D436" s="23" t="s">
        <v>28</v>
      </c>
      <c r="E436" s="38"/>
      <c r="F436" s="33"/>
      <c r="G436" s="43"/>
      <c r="H436" s="156"/>
      <c r="I436" s="13"/>
      <c r="J436" s="1"/>
      <c r="K436" s="1"/>
      <c r="L436" s="1"/>
      <c r="M436" s="1"/>
      <c r="N436" s="1"/>
      <c r="O436" s="1"/>
      <c r="P436" s="1"/>
      <c r="Q436" s="1"/>
      <c r="R436" s="1"/>
      <c r="S436" s="1"/>
      <c r="T436" s="1"/>
      <c r="U436" s="1"/>
      <c r="V436" s="1"/>
      <c r="W436" s="1"/>
      <c r="X436" s="1"/>
    </row>
    <row r="437" spans="2:24" ht="12.75" customHeight="1" x14ac:dyDescent="0.15">
      <c r="B437" s="211"/>
      <c r="C437" s="27"/>
      <c r="D437" s="28"/>
      <c r="E437" s="39"/>
      <c r="F437" s="34"/>
      <c r="G437" s="44"/>
      <c r="H437" s="157"/>
      <c r="I437" s="13"/>
      <c r="J437" s="1"/>
      <c r="K437" s="1"/>
      <c r="L437" s="1"/>
      <c r="M437" s="1"/>
      <c r="N437" s="1"/>
      <c r="O437" s="1"/>
      <c r="P437" s="1"/>
      <c r="Q437" s="1"/>
      <c r="R437" s="1"/>
      <c r="S437" s="1"/>
      <c r="T437" s="1"/>
      <c r="U437" s="1"/>
      <c r="V437" s="1"/>
      <c r="W437" s="1"/>
      <c r="X437" s="1"/>
    </row>
    <row r="438" spans="2:24" ht="12.75" customHeight="1" x14ac:dyDescent="0.15">
      <c r="B438" s="161"/>
      <c r="C438" s="162"/>
      <c r="D438" s="162"/>
      <c r="E438" s="162"/>
      <c r="F438" s="162"/>
      <c r="G438" s="162"/>
      <c r="H438" s="163"/>
      <c r="I438" s="13"/>
      <c r="J438" s="1"/>
      <c r="K438" s="1"/>
      <c r="L438" s="1"/>
      <c r="M438" s="1"/>
      <c r="N438" s="1"/>
      <c r="O438" s="1"/>
      <c r="P438" s="1"/>
      <c r="Q438" s="1"/>
      <c r="R438" s="1"/>
      <c r="S438" s="1"/>
      <c r="T438" s="1"/>
      <c r="U438" s="1"/>
      <c r="V438" s="1"/>
      <c r="W438" s="1"/>
      <c r="X438" s="1"/>
    </row>
    <row r="439" spans="2:24" ht="12.75" customHeight="1" x14ac:dyDescent="0.15">
      <c r="B439" s="209" t="s">
        <v>29</v>
      </c>
      <c r="C439" s="152" t="s">
        <v>455</v>
      </c>
      <c r="D439" s="151"/>
      <c r="E439" s="7"/>
      <c r="F439" s="22" t="str">
        <f>IF(E439="Yes",1,"0")</f>
        <v>0</v>
      </c>
      <c r="G439" s="8">
        <f>IF(SUM(F439:F447)&gt;0,IF(SUM(F439:F447)=2,2,1),0)</f>
        <v>0</v>
      </c>
      <c r="H439" s="155"/>
      <c r="I439" s="13"/>
      <c r="J439" s="1"/>
      <c r="K439" s="1"/>
      <c r="L439" s="1"/>
      <c r="M439" s="1"/>
      <c r="N439" s="1"/>
      <c r="O439" s="1"/>
      <c r="P439" s="1"/>
      <c r="Q439" s="1"/>
      <c r="R439" s="1"/>
      <c r="S439" s="1"/>
      <c r="T439" s="1"/>
      <c r="U439" s="1"/>
      <c r="V439" s="1"/>
      <c r="W439" s="1"/>
      <c r="X439" s="1"/>
    </row>
    <row r="440" spans="2:24" ht="12.75" customHeight="1" x14ac:dyDescent="0.15">
      <c r="B440" s="210"/>
      <c r="C440" s="24" t="s">
        <v>384</v>
      </c>
      <c r="D440" s="25" t="s">
        <v>30</v>
      </c>
      <c r="E440" s="37"/>
      <c r="F440" s="32"/>
      <c r="G440" s="45"/>
      <c r="H440" s="156"/>
      <c r="I440" s="13"/>
      <c r="J440" s="1"/>
      <c r="K440" s="1"/>
      <c r="L440" s="1"/>
      <c r="M440" s="1"/>
      <c r="N440" s="1"/>
      <c r="O440" s="1"/>
      <c r="P440" s="1"/>
      <c r="Q440" s="1"/>
      <c r="R440" s="1"/>
      <c r="S440" s="1"/>
      <c r="T440" s="1"/>
      <c r="U440" s="1"/>
      <c r="V440" s="1"/>
      <c r="W440" s="1"/>
      <c r="X440" s="1"/>
    </row>
    <row r="441" spans="2:24" ht="12.75" customHeight="1" x14ac:dyDescent="0.15">
      <c r="B441" s="210"/>
      <c r="C441" s="26" t="s">
        <v>384</v>
      </c>
      <c r="D441" s="23" t="s">
        <v>31</v>
      </c>
      <c r="E441" s="38"/>
      <c r="F441" s="33"/>
      <c r="G441" s="43"/>
      <c r="H441" s="156"/>
      <c r="I441" s="13"/>
      <c r="J441" s="1"/>
      <c r="K441" s="1"/>
      <c r="L441" s="1"/>
      <c r="M441" s="1"/>
      <c r="N441" s="1"/>
      <c r="O441" s="1"/>
      <c r="P441" s="1"/>
      <c r="Q441" s="1"/>
      <c r="R441" s="1"/>
      <c r="S441" s="1"/>
      <c r="T441" s="1"/>
      <c r="U441" s="1"/>
      <c r="V441" s="1"/>
      <c r="W441" s="1"/>
      <c r="X441" s="1"/>
    </row>
    <row r="442" spans="2:24" ht="12.75" customHeight="1" x14ac:dyDescent="0.15">
      <c r="B442" s="210"/>
      <c r="C442" s="27"/>
      <c r="D442" s="28"/>
      <c r="E442" s="39"/>
      <c r="F442" s="34"/>
      <c r="G442" s="44"/>
      <c r="H442" s="157"/>
      <c r="I442" s="13"/>
      <c r="J442" s="1"/>
      <c r="K442" s="1"/>
      <c r="L442" s="1"/>
      <c r="M442" s="1"/>
      <c r="N442" s="1"/>
      <c r="O442" s="1"/>
      <c r="P442" s="1"/>
      <c r="Q442" s="1"/>
      <c r="R442" s="1"/>
      <c r="S442" s="1"/>
      <c r="T442" s="1"/>
      <c r="U442" s="1"/>
      <c r="V442" s="1"/>
      <c r="W442" s="1"/>
      <c r="X442" s="1"/>
    </row>
    <row r="443" spans="2:24" ht="12.75" customHeight="1" x14ac:dyDescent="0.15">
      <c r="B443" s="210"/>
      <c r="C443" s="149" t="s">
        <v>32</v>
      </c>
      <c r="D443" s="145"/>
      <c r="E443" s="29"/>
      <c r="F443" s="22" t="str">
        <f>IF(E443="Yes",1,"0")</f>
        <v>0</v>
      </c>
      <c r="G443" s="8"/>
      <c r="H443" s="155"/>
      <c r="I443" s="13"/>
      <c r="J443" s="1"/>
      <c r="K443" s="1"/>
      <c r="L443" s="1"/>
      <c r="M443" s="1"/>
      <c r="N443" s="1"/>
      <c r="O443" s="1"/>
      <c r="P443" s="1"/>
      <c r="Q443" s="1"/>
      <c r="R443" s="1"/>
      <c r="S443" s="1"/>
      <c r="T443" s="1"/>
      <c r="U443" s="1"/>
      <c r="V443" s="1"/>
      <c r="W443" s="1"/>
      <c r="X443" s="1"/>
    </row>
    <row r="444" spans="2:24" ht="12.75" customHeight="1" x14ac:dyDescent="0.15">
      <c r="B444" s="210"/>
      <c r="C444" s="24" t="s">
        <v>384</v>
      </c>
      <c r="D444" s="25" t="s">
        <v>33</v>
      </c>
      <c r="E444" s="37"/>
      <c r="F444" s="32"/>
      <c r="G444" s="45"/>
      <c r="H444" s="156"/>
      <c r="I444" s="13"/>
      <c r="J444" s="1"/>
      <c r="K444" s="1"/>
      <c r="L444" s="1"/>
      <c r="M444" s="1"/>
      <c r="N444" s="1"/>
      <c r="O444" s="1"/>
      <c r="P444" s="1"/>
      <c r="Q444" s="1"/>
      <c r="R444" s="1"/>
      <c r="S444" s="1"/>
      <c r="T444" s="1"/>
      <c r="U444" s="1"/>
      <c r="V444" s="1"/>
      <c r="W444" s="1"/>
      <c r="X444" s="1"/>
    </row>
    <row r="445" spans="2:24" ht="12.75" customHeight="1" x14ac:dyDescent="0.15">
      <c r="B445" s="210"/>
      <c r="C445" s="26" t="s">
        <v>384</v>
      </c>
      <c r="D445" s="23" t="s">
        <v>34</v>
      </c>
      <c r="E445" s="38"/>
      <c r="F445" s="33"/>
      <c r="G445" s="43"/>
      <c r="H445" s="156"/>
      <c r="I445" s="13"/>
      <c r="J445" s="1"/>
      <c r="K445" s="1"/>
      <c r="L445" s="1"/>
      <c r="M445" s="1"/>
      <c r="N445" s="1"/>
      <c r="O445" s="1"/>
      <c r="P445" s="1"/>
      <c r="Q445" s="1"/>
      <c r="R445" s="1"/>
      <c r="S445" s="1"/>
      <c r="T445" s="1"/>
      <c r="U445" s="1"/>
      <c r="V445" s="1"/>
      <c r="W445" s="1"/>
      <c r="X445" s="1"/>
    </row>
    <row r="446" spans="2:24" ht="12.75" customHeight="1" x14ac:dyDescent="0.15">
      <c r="B446" s="210"/>
      <c r="C446" s="26" t="s">
        <v>384</v>
      </c>
      <c r="D446" s="23" t="s">
        <v>35</v>
      </c>
      <c r="E446" s="38"/>
      <c r="F446" s="33"/>
      <c r="G446" s="43"/>
      <c r="H446" s="156"/>
      <c r="I446" s="13"/>
      <c r="J446" s="1"/>
      <c r="K446" s="1"/>
      <c r="L446" s="1"/>
      <c r="M446" s="1"/>
      <c r="N446" s="1"/>
      <c r="O446" s="1"/>
      <c r="P446" s="1"/>
      <c r="Q446" s="1"/>
      <c r="R446" s="1"/>
      <c r="S446" s="1"/>
      <c r="T446" s="1"/>
      <c r="U446" s="1"/>
      <c r="V446" s="1"/>
      <c r="W446" s="1"/>
      <c r="X446" s="1"/>
    </row>
    <row r="447" spans="2:24" ht="12.75" customHeight="1" x14ac:dyDescent="0.15">
      <c r="B447" s="210"/>
      <c r="C447" s="30" t="s">
        <v>384</v>
      </c>
      <c r="D447" s="28" t="s">
        <v>36</v>
      </c>
      <c r="E447" s="39"/>
      <c r="F447" s="34"/>
      <c r="G447" s="44"/>
      <c r="H447" s="157"/>
      <c r="I447" s="13"/>
      <c r="J447" s="1"/>
      <c r="K447" s="1"/>
      <c r="L447" s="1"/>
      <c r="M447" s="1"/>
      <c r="N447" s="1"/>
      <c r="O447" s="1"/>
      <c r="P447" s="1"/>
      <c r="Q447" s="1"/>
      <c r="R447" s="1"/>
      <c r="S447" s="1"/>
      <c r="T447" s="1"/>
      <c r="U447" s="1"/>
      <c r="V447" s="1"/>
      <c r="W447" s="1"/>
      <c r="X447" s="1"/>
    </row>
  </sheetData>
  <mergeCells count="254">
    <mergeCell ref="I239:I243"/>
    <mergeCell ref="I277:I281"/>
    <mergeCell ref="I304:I308"/>
    <mergeCell ref="I338:I342"/>
    <mergeCell ref="I376:I380"/>
    <mergeCell ref="I411:I415"/>
    <mergeCell ref="B17:D17"/>
    <mergeCell ref="I62:I66"/>
    <mergeCell ref="I100:I104"/>
    <mergeCell ref="I138:I142"/>
    <mergeCell ref="I173:I177"/>
    <mergeCell ref="I206:I210"/>
    <mergeCell ref="B18:B33"/>
    <mergeCell ref="B276:D276"/>
    <mergeCell ref="B238:D238"/>
    <mergeCell ref="B303:D303"/>
    <mergeCell ref="B337:D337"/>
    <mergeCell ref="B375:D375"/>
    <mergeCell ref="B205:D205"/>
    <mergeCell ref="B172:D172"/>
    <mergeCell ref="B137:D137"/>
    <mergeCell ref="B99:D99"/>
    <mergeCell ref="B138:B148"/>
    <mergeCell ref="B124:B135"/>
    <mergeCell ref="B110:H110"/>
    <mergeCell ref="B123:H123"/>
    <mergeCell ref="B149:H149"/>
    <mergeCell ref="B161:H161"/>
    <mergeCell ref="B184:H184"/>
    <mergeCell ref="B195:H195"/>
    <mergeCell ref="H179:H183"/>
    <mergeCell ref="H185:H191"/>
    <mergeCell ref="H192:H194"/>
    <mergeCell ref="H150:H153"/>
    <mergeCell ref="H154:H157"/>
    <mergeCell ref="H173:H178"/>
    <mergeCell ref="C144:D144"/>
    <mergeCell ref="H138:H143"/>
    <mergeCell ref="H144:H148"/>
    <mergeCell ref="H130:H135"/>
    <mergeCell ref="C138:D138"/>
    <mergeCell ref="C166:D166"/>
    <mergeCell ref="H158:H160"/>
    <mergeCell ref="H162:H165"/>
    <mergeCell ref="H166:H171"/>
    <mergeCell ref="C150:D150"/>
    <mergeCell ref="C154:D154"/>
    <mergeCell ref="C158:D158"/>
    <mergeCell ref="B400:B409"/>
    <mergeCell ref="B439:B447"/>
    <mergeCell ref="B424:B437"/>
    <mergeCell ref="B411:B422"/>
    <mergeCell ref="B349:H349"/>
    <mergeCell ref="B363:H363"/>
    <mergeCell ref="B386:H386"/>
    <mergeCell ref="B399:H399"/>
    <mergeCell ref="B423:H423"/>
    <mergeCell ref="B438:H438"/>
    <mergeCell ref="B410:D410"/>
    <mergeCell ref="H431:H437"/>
    <mergeCell ref="H439:H442"/>
    <mergeCell ref="H443:H447"/>
    <mergeCell ref="H392:H398"/>
    <mergeCell ref="H400:H403"/>
    <mergeCell ref="H404:H409"/>
    <mergeCell ref="H411:H416"/>
    <mergeCell ref="H417:H422"/>
    <mergeCell ref="H424:H430"/>
    <mergeCell ref="H360:H362"/>
    <mergeCell ref="H364:H369"/>
    <mergeCell ref="B350:B362"/>
    <mergeCell ref="B364:B374"/>
    <mergeCell ref="H387:H391"/>
    <mergeCell ref="H320:H323"/>
    <mergeCell ref="H324:H327"/>
    <mergeCell ref="H329:H331"/>
    <mergeCell ref="H332:H335"/>
    <mergeCell ref="H338:H341"/>
    <mergeCell ref="H342:H345"/>
    <mergeCell ref="B376:B385"/>
    <mergeCell ref="B387:B398"/>
    <mergeCell ref="B320:B327"/>
    <mergeCell ref="B329:B335"/>
    <mergeCell ref="B338:B348"/>
    <mergeCell ref="B328:H328"/>
    <mergeCell ref="H370:H374"/>
    <mergeCell ref="C324:D324"/>
    <mergeCell ref="C338:D338"/>
    <mergeCell ref="C342:D342"/>
    <mergeCell ref="C382:D382"/>
    <mergeCell ref="H376:H381"/>
    <mergeCell ref="H382:H385"/>
    <mergeCell ref="C387:D387"/>
    <mergeCell ref="C392:D392"/>
    <mergeCell ref="C360:D360"/>
    <mergeCell ref="C364:D364"/>
    <mergeCell ref="H309:H313"/>
    <mergeCell ref="H314:H318"/>
    <mergeCell ref="H259:H263"/>
    <mergeCell ref="H265:H269"/>
    <mergeCell ref="H270:H275"/>
    <mergeCell ref="H277:H280"/>
    <mergeCell ref="H281:H285"/>
    <mergeCell ref="H287:H290"/>
    <mergeCell ref="C254:D254"/>
    <mergeCell ref="H56:H60"/>
    <mergeCell ref="B34:H34"/>
    <mergeCell ref="B47:H47"/>
    <mergeCell ref="B48:B60"/>
    <mergeCell ref="B35:B46"/>
    <mergeCell ref="C56:D56"/>
    <mergeCell ref="H62:H64"/>
    <mergeCell ref="H65:H71"/>
    <mergeCell ref="H73:H80"/>
    <mergeCell ref="B72:H72"/>
    <mergeCell ref="B62:B71"/>
    <mergeCell ref="C62:D62"/>
    <mergeCell ref="B73:B87"/>
    <mergeCell ref="B61:D61"/>
    <mergeCell ref="B6:H6"/>
    <mergeCell ref="B7:H7"/>
    <mergeCell ref="B8:H8"/>
    <mergeCell ref="B10:C10"/>
    <mergeCell ref="B1:H1"/>
    <mergeCell ref="B3:H3"/>
    <mergeCell ref="B4:H4"/>
    <mergeCell ref="B5:H5"/>
    <mergeCell ref="B16:H16"/>
    <mergeCell ref="C18:D18"/>
    <mergeCell ref="C23:D23"/>
    <mergeCell ref="B11:C11"/>
    <mergeCell ref="B12:C12"/>
    <mergeCell ref="B13:C13"/>
    <mergeCell ref="B14:C14"/>
    <mergeCell ref="H18:H22"/>
    <mergeCell ref="H23:H27"/>
    <mergeCell ref="C48:D48"/>
    <mergeCell ref="C28:D28"/>
    <mergeCell ref="C35:D35"/>
    <mergeCell ref="C41:D41"/>
    <mergeCell ref="C44:D44"/>
    <mergeCell ref="H28:H33"/>
    <mergeCell ref="H35:H40"/>
    <mergeCell ref="H41:H43"/>
    <mergeCell ref="H44:H46"/>
    <mergeCell ref="H48:H55"/>
    <mergeCell ref="C94:D94"/>
    <mergeCell ref="C100:D100"/>
    <mergeCell ref="C105:D105"/>
    <mergeCell ref="C65:D65"/>
    <mergeCell ref="C73:D73"/>
    <mergeCell ref="C81:D81"/>
    <mergeCell ref="C89:D89"/>
    <mergeCell ref="B136:H136"/>
    <mergeCell ref="H81:H87"/>
    <mergeCell ref="H89:H93"/>
    <mergeCell ref="H94:H98"/>
    <mergeCell ref="B88:H88"/>
    <mergeCell ref="B111:B122"/>
    <mergeCell ref="B100:B109"/>
    <mergeCell ref="B89:B98"/>
    <mergeCell ref="C111:D111"/>
    <mergeCell ref="C118:D118"/>
    <mergeCell ref="C124:D124"/>
    <mergeCell ref="C130:D130"/>
    <mergeCell ref="H100:H104"/>
    <mergeCell ref="H105:H109"/>
    <mergeCell ref="H111:H117"/>
    <mergeCell ref="H118:H122"/>
    <mergeCell ref="H124:H129"/>
    <mergeCell ref="C162:D162"/>
    <mergeCell ref="C206:D206"/>
    <mergeCell ref="C211:D211"/>
    <mergeCell ref="C216:D216"/>
    <mergeCell ref="C185:D185"/>
    <mergeCell ref="C192:D192"/>
    <mergeCell ref="C196:D196"/>
    <mergeCell ref="C199:D199"/>
    <mergeCell ref="B215:H215"/>
    <mergeCell ref="B216:B227"/>
    <mergeCell ref="B173:B183"/>
    <mergeCell ref="B162:B171"/>
    <mergeCell ref="B150:B160"/>
    <mergeCell ref="C233:D233"/>
    <mergeCell ref="B237:H237"/>
    <mergeCell ref="B206:B214"/>
    <mergeCell ref="C287:D287"/>
    <mergeCell ref="C291:D291"/>
    <mergeCell ref="H299:H302"/>
    <mergeCell ref="H304:H308"/>
    <mergeCell ref="C173:D173"/>
    <mergeCell ref="C179:D179"/>
    <mergeCell ref="H211:H214"/>
    <mergeCell ref="H216:H222"/>
    <mergeCell ref="H223:H227"/>
    <mergeCell ref="H229:H232"/>
    <mergeCell ref="H233:H236"/>
    <mergeCell ref="H239:H246"/>
    <mergeCell ref="B228:H228"/>
    <mergeCell ref="B239:B252"/>
    <mergeCell ref="C239:D239"/>
    <mergeCell ref="C247:D247"/>
    <mergeCell ref="C223:D223"/>
    <mergeCell ref="C229:D229"/>
    <mergeCell ref="B296:B302"/>
    <mergeCell ref="B304:B318"/>
    <mergeCell ref="B229:B236"/>
    <mergeCell ref="H254:H258"/>
    <mergeCell ref="C277:D277"/>
    <mergeCell ref="C281:D281"/>
    <mergeCell ref="C259:D259"/>
    <mergeCell ref="C265:D265"/>
    <mergeCell ref="C270:D270"/>
    <mergeCell ref="C314:D314"/>
    <mergeCell ref="C320:D320"/>
    <mergeCell ref="C296:D296"/>
    <mergeCell ref="C299:D299"/>
    <mergeCell ref="C304:D304"/>
    <mergeCell ref="C309:D309"/>
    <mergeCell ref="B253:H253"/>
    <mergeCell ref="B264:H264"/>
    <mergeCell ref="B286:H286"/>
    <mergeCell ref="B295:H295"/>
    <mergeCell ref="B319:H319"/>
    <mergeCell ref="B254:B263"/>
    <mergeCell ref="B265:B275"/>
    <mergeCell ref="B277:B285"/>
    <mergeCell ref="B287:B294"/>
    <mergeCell ref="H291:H294"/>
    <mergeCell ref="H296:H298"/>
    <mergeCell ref="C370:D370"/>
    <mergeCell ref="I18:I22"/>
    <mergeCell ref="C443:D443"/>
    <mergeCell ref="C417:D417"/>
    <mergeCell ref="C424:D424"/>
    <mergeCell ref="C431:D431"/>
    <mergeCell ref="C439:D439"/>
    <mergeCell ref="C400:D400"/>
    <mergeCell ref="C404:D404"/>
    <mergeCell ref="C411:D411"/>
    <mergeCell ref="C346:D346"/>
    <mergeCell ref="C350:D350"/>
    <mergeCell ref="C329:D329"/>
    <mergeCell ref="C332:D332"/>
    <mergeCell ref="B336:H336"/>
    <mergeCell ref="H346:H348"/>
    <mergeCell ref="H350:H359"/>
    <mergeCell ref="C376:D376"/>
    <mergeCell ref="B196:B204"/>
    <mergeCell ref="B185:B194"/>
    <mergeCell ref="H196:H198"/>
    <mergeCell ref="H199:H204"/>
    <mergeCell ref="H206:H210"/>
    <mergeCell ref="H247:H252"/>
  </mergeCells>
  <phoneticPr fontId="0" type="noConversion"/>
  <conditionalFormatting sqref="E15">
    <cfRule type="expression" dxfId="72" priority="2">
      <formula>$G$35=1</formula>
    </cfRule>
  </conditionalFormatting>
  <conditionalFormatting sqref="F16">
    <cfRule type="expression" priority="1">
      <formula>$G$89=1</formula>
    </cfRule>
  </conditionalFormatting>
  <pageMargins left="0.75" right="0.75" top="1" bottom="1" header="0.5" footer="0.5"/>
  <pageSetup paperSize="9" scale="10" firstPageNumber="0" fitToWidth="0" fitToHeight="0" orientation="portrait" horizontalDpi="300" verticalDpi="300" r:id="rId1"/>
  <headerFooter alignWithMargins="0"/>
  <extLst>
    <ext xmlns:x14="http://schemas.microsoft.com/office/spreadsheetml/2009/9/main" uri="{CCE6A557-97BC-4b89-ADB6-D9C93CAAB3DF}">
      <x14:dataValidations xmlns:xm="http://schemas.microsoft.com/office/excel/2006/main" count="8">
        <x14:dataValidation type="list" allowBlank="1" showInputMessage="1" showErrorMessage="1">
          <x14:formula1>
            <xm:f>Lookups!$A$2:$A$3</xm:f>
          </x14:formula1>
          <xm:sqref>E346</xm:sqref>
        </x14:dataValidation>
        <x14:dataValidation type="list" allowBlank="1" showInputMessage="1" showErrorMessage="1">
          <x14:formula1>
            <xm:f>Lookups!$A$2:$A$3</xm:f>
          </x14:formula1>
          <xm:sqref>E443 E439 E431 E424 E417 E411 E404 E400 E392 E387 E382 E376 E370 E364 E360 E350 E342 E338 E332 E138 E144 E150 E154 E158 E162 E166 E173 E179 E185 E192 E196 E199 E206 E211 E216 E223 E229 E233 E239 E247 E254 E259 E265 E270 E277 E281 E287 E291 E299 E296 E304 E309 E314 E320 E324 E329</xm:sqref>
        </x14:dataValidation>
        <x14:dataValidation type="list" allowBlank="1" showInputMessage="1" showErrorMessage="1">
          <x14:formula1>
            <xm:f>Lookups!$I$7:$I$10</xm:f>
          </x14:formula1>
          <xm:sqref>E23 E28 E44 E62</xm:sqref>
        </x14:dataValidation>
        <x14:dataValidation type="list" allowBlank="1" showInputMessage="1" showErrorMessage="1">
          <x14:formula1>
            <xm:f>Lookups!$I$2:$I$5</xm:f>
          </x14:formula1>
          <xm:sqref>E18</xm:sqref>
        </x14:dataValidation>
        <x14:dataValidation type="list" allowBlank="1" showInputMessage="1" showErrorMessage="1">
          <x14:formula1>
            <xm:f>Lookups!$I$12:$I$15</xm:f>
          </x14:formula1>
          <xm:sqref>E35 E41 E48 E81 E89 E94 E111 E118</xm:sqref>
        </x14:dataValidation>
        <x14:dataValidation type="list" allowBlank="1" showInputMessage="1" showErrorMessage="1">
          <x14:formula1>
            <xm:f>Lookups!$I$17:$I$20</xm:f>
          </x14:formula1>
          <xm:sqref>E56 E100 E130</xm:sqref>
        </x14:dataValidation>
        <x14:dataValidation type="list" allowBlank="1" showInputMessage="1" showErrorMessage="1">
          <x14:formula1>
            <xm:f>Lookups!$I$22:$I$25</xm:f>
          </x14:formula1>
          <xm:sqref>E65</xm:sqref>
        </x14:dataValidation>
        <x14:dataValidation type="list" allowBlank="1" showInputMessage="1" showErrorMessage="1">
          <x14:formula1>
            <xm:f>Lookups!$I$27:$I$30</xm:f>
          </x14:formula1>
          <xm:sqref>E73 E105 E124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3"/>
  <sheetViews>
    <sheetView topLeftCell="A5" workbookViewId="0">
      <selection activeCell="D15" sqref="D15"/>
    </sheetView>
  </sheetViews>
  <sheetFormatPr baseColWidth="10" defaultColWidth="8.83203125" defaultRowHeight="13" x14ac:dyDescent="0.15"/>
  <cols>
    <col min="1" max="1" width="14.33203125" customWidth="1"/>
    <col min="2" max="2" width="23.83203125" customWidth="1"/>
    <col min="3" max="3" width="9.1640625" customWidth="1"/>
    <col min="4" max="6" width="6.6640625" customWidth="1"/>
    <col min="7" max="7" width="15" hidden="1" customWidth="1"/>
    <col min="8" max="14" width="15" bestFit="1" customWidth="1"/>
  </cols>
  <sheetData>
    <row r="1" spans="1:14" ht="25.5" customHeight="1" x14ac:dyDescent="0.15">
      <c r="A1" s="242" t="str">
        <f>CONCATENATE("SAMM Assessment Scorecard: ",C9," For ",C10)</f>
        <v xml:space="preserve">SAMM Assessment Scorecard:  For </v>
      </c>
      <c r="B1" s="242"/>
      <c r="C1" s="242"/>
      <c r="D1" s="243"/>
      <c r="E1" s="243"/>
      <c r="F1" s="243"/>
      <c r="G1" s="244"/>
      <c r="H1" s="244"/>
      <c r="I1" s="244"/>
      <c r="J1" s="244"/>
      <c r="K1" s="1"/>
      <c r="L1" s="1"/>
      <c r="M1" s="1"/>
      <c r="N1" s="1"/>
    </row>
    <row r="2" spans="1:14" ht="12.75" customHeight="1" x14ac:dyDescent="0.15">
      <c r="A2" s="4"/>
      <c r="B2" s="4"/>
      <c r="C2" s="4"/>
      <c r="D2" s="4"/>
      <c r="E2" s="4"/>
      <c r="F2" s="4"/>
      <c r="G2" s="4"/>
      <c r="H2" s="4"/>
      <c r="I2" s="4"/>
      <c r="J2" s="4"/>
      <c r="K2" s="1"/>
      <c r="L2" s="1"/>
      <c r="M2" s="1"/>
      <c r="N2" s="1"/>
    </row>
    <row r="3" spans="1:14" ht="12.75" customHeight="1" x14ac:dyDescent="0.15">
      <c r="A3" s="245" t="s">
        <v>57</v>
      </c>
      <c r="B3" s="246"/>
      <c r="C3" s="246"/>
      <c r="D3" s="246"/>
      <c r="E3" s="246"/>
      <c r="F3" s="246"/>
      <c r="G3" s="246"/>
      <c r="H3" s="246"/>
      <c r="I3" s="246"/>
      <c r="J3" s="247"/>
      <c r="K3" s="5"/>
      <c r="L3" s="1"/>
      <c r="M3" s="1"/>
      <c r="N3" s="1"/>
    </row>
    <row r="4" spans="1:14" ht="12.75" customHeight="1" x14ac:dyDescent="0.15">
      <c r="A4" s="248" t="s">
        <v>37</v>
      </c>
      <c r="B4" s="196"/>
      <c r="C4" s="196"/>
      <c r="D4" s="196"/>
      <c r="E4" s="196"/>
      <c r="F4" s="196"/>
      <c r="G4" s="196"/>
      <c r="H4" s="196"/>
      <c r="I4" s="196"/>
      <c r="J4" s="249"/>
      <c r="K4" s="5"/>
      <c r="L4" s="1"/>
      <c r="M4" s="1"/>
      <c r="N4" s="1"/>
    </row>
    <row r="5" spans="1:14" ht="12.75" customHeight="1" x14ac:dyDescent="0.15">
      <c r="A5" s="250" t="s">
        <v>38</v>
      </c>
      <c r="B5" s="184"/>
      <c r="C5" s="184"/>
      <c r="D5" s="184"/>
      <c r="E5" s="184"/>
      <c r="F5" s="184"/>
      <c r="G5" s="184"/>
      <c r="H5" s="184"/>
      <c r="I5" s="184"/>
      <c r="J5" s="251"/>
      <c r="K5" s="5"/>
      <c r="L5" s="1"/>
      <c r="M5" s="1"/>
      <c r="N5" s="1"/>
    </row>
    <row r="6" spans="1:14" ht="26.25" customHeight="1" x14ac:dyDescent="0.15">
      <c r="A6" s="253" t="s">
        <v>39</v>
      </c>
      <c r="B6" s="254"/>
      <c r="C6" s="254"/>
      <c r="D6" s="254"/>
      <c r="E6" s="254"/>
      <c r="F6" s="254"/>
      <c r="G6" s="254"/>
      <c r="H6" s="254"/>
      <c r="I6" s="254"/>
      <c r="J6" s="255"/>
      <c r="K6" s="5"/>
      <c r="L6" s="1"/>
      <c r="M6" s="1"/>
      <c r="N6" s="1"/>
    </row>
    <row r="7" spans="1:14" ht="12.75" customHeight="1" x14ac:dyDescent="0.15">
      <c r="A7" s="6"/>
      <c r="B7" s="6"/>
      <c r="C7" s="6"/>
      <c r="D7" s="6"/>
      <c r="E7" s="6"/>
      <c r="F7" s="6"/>
      <c r="G7" s="6"/>
      <c r="H7" s="6"/>
      <c r="I7" s="6"/>
      <c r="J7" s="6"/>
      <c r="K7" s="1"/>
      <c r="L7" s="1"/>
      <c r="M7" s="1"/>
      <c r="N7" s="1"/>
    </row>
    <row r="8" spans="1:14" ht="12.75" customHeight="1" x14ac:dyDescent="0.15">
      <c r="A8" s="252" t="str">
        <f>Interview!B10</f>
        <v>Organization:</v>
      </c>
      <c r="B8" s="142"/>
      <c r="C8" s="142" t="str">
        <f>IF(ISBLANK(Interview!D10),"",Interview!D10)</f>
        <v/>
      </c>
      <c r="D8" s="142"/>
      <c r="E8" s="142"/>
      <c r="F8" s="142"/>
      <c r="G8" s="1"/>
      <c r="H8" s="1"/>
      <c r="I8" s="1"/>
      <c r="J8" s="1"/>
      <c r="K8" s="1"/>
      <c r="L8" s="1"/>
      <c r="M8" s="1"/>
      <c r="N8" s="1"/>
    </row>
    <row r="9" spans="1:14" ht="12.75" customHeight="1" x14ac:dyDescent="0.15">
      <c r="A9" s="252" t="str">
        <f>Interview!B11</f>
        <v>Project:</v>
      </c>
      <c r="B9" s="142"/>
      <c r="C9" s="142" t="str">
        <f>IF(ISBLANK(Interview!D11),"",Interview!D11)</f>
        <v/>
      </c>
      <c r="D9" s="142"/>
      <c r="E9" s="142"/>
      <c r="F9" s="142"/>
      <c r="G9" s="1"/>
      <c r="H9" s="1"/>
      <c r="I9" s="1"/>
      <c r="J9" s="1"/>
      <c r="K9" s="1"/>
      <c r="L9" s="1"/>
      <c r="M9" s="1"/>
      <c r="N9" s="1"/>
    </row>
    <row r="10" spans="1:14" ht="12.75" customHeight="1" x14ac:dyDescent="0.15">
      <c r="A10" s="252" t="str">
        <f>Interview!B12</f>
        <v>Interview Date:</v>
      </c>
      <c r="B10" s="142"/>
      <c r="C10" s="142" t="str">
        <f>IF(ISBLANK(Interview!D12),"",Interview!D12)</f>
        <v/>
      </c>
      <c r="D10" s="142"/>
      <c r="E10" s="142"/>
      <c r="F10" s="142"/>
      <c r="G10" s="1"/>
      <c r="H10" s="1"/>
      <c r="I10" s="1"/>
      <c r="J10" s="1"/>
      <c r="K10" s="1"/>
      <c r="L10" s="1"/>
      <c r="M10" s="1"/>
      <c r="N10" s="1"/>
    </row>
    <row r="11" spans="1:14" ht="12.75" customHeight="1" x14ac:dyDescent="0.15">
      <c r="A11" s="252" t="str">
        <f>Interview!B13</f>
        <v>Interviewer:</v>
      </c>
      <c r="B11" s="142"/>
      <c r="C11" s="142" t="str">
        <f>IF(ISBLANK(Interview!D13),"",Interview!D13)</f>
        <v/>
      </c>
      <c r="D11" s="142"/>
      <c r="E11" s="142"/>
      <c r="F11" s="142"/>
      <c r="G11" s="1"/>
      <c r="H11" s="1"/>
      <c r="I11" s="1"/>
      <c r="J11" s="1"/>
      <c r="K11" s="1"/>
      <c r="L11" s="1"/>
      <c r="M11" s="1"/>
      <c r="N11" s="1"/>
    </row>
    <row r="12" spans="1:14" ht="12.75" customHeight="1" x14ac:dyDescent="0.15">
      <c r="A12" s="252" t="str">
        <f>Interview!B14</f>
        <v>Persons Interviewed:</v>
      </c>
      <c r="B12" s="142"/>
      <c r="C12" s="142" t="str">
        <f>IF(ISBLANK(Interview!D14),"",Interview!D14)</f>
        <v/>
      </c>
      <c r="D12" s="142"/>
      <c r="E12" s="142"/>
      <c r="F12" s="142"/>
      <c r="G12" s="1"/>
      <c r="H12" s="1"/>
      <c r="I12" s="1"/>
      <c r="J12" s="1"/>
      <c r="K12" s="1"/>
      <c r="L12" s="1"/>
      <c r="M12" s="1"/>
      <c r="N12" s="1"/>
    </row>
    <row r="13" spans="1:14" ht="12.75" customHeight="1" x14ac:dyDescent="0.15">
      <c r="A13" s="4"/>
      <c r="B13" s="4"/>
      <c r="C13" s="4"/>
      <c r="D13" s="4"/>
      <c r="E13" s="4"/>
      <c r="F13" s="4"/>
      <c r="G13" s="1"/>
      <c r="H13" s="1"/>
      <c r="I13" s="1"/>
      <c r="J13" s="1"/>
      <c r="K13" s="1"/>
      <c r="L13" s="1"/>
      <c r="M13" s="1"/>
      <c r="N13" s="1"/>
    </row>
    <row r="14" spans="1:14" ht="15" customHeight="1" x14ac:dyDescent="0.15">
      <c r="A14" s="9" t="s">
        <v>40</v>
      </c>
      <c r="B14" s="9" t="s">
        <v>41</v>
      </c>
      <c r="C14" s="9" t="s">
        <v>441</v>
      </c>
      <c r="D14" s="103">
        <v>1</v>
      </c>
      <c r="E14" s="103">
        <v>2</v>
      </c>
      <c r="F14" s="103">
        <v>3</v>
      </c>
      <c r="G14" s="10" t="s">
        <v>45</v>
      </c>
      <c r="H14" s="1"/>
      <c r="I14" s="1"/>
      <c r="J14" s="1"/>
      <c r="K14" s="1"/>
      <c r="L14" s="1"/>
      <c r="M14" s="1"/>
      <c r="N14" s="1"/>
    </row>
    <row r="15" spans="1:14" ht="25" customHeight="1" x14ac:dyDescent="0.15">
      <c r="A15" s="104" t="s">
        <v>67</v>
      </c>
      <c r="B15" s="108" t="s">
        <v>68</v>
      </c>
      <c r="C15" s="140">
        <f>Interview!$I$18</f>
        <v>1.5833333333333333</v>
      </c>
      <c r="D15" s="102"/>
      <c r="E15" s="102"/>
      <c r="F15" s="102"/>
      <c r="G15" s="8">
        <f t="shared" ref="G15:G26" si="0">(((((IF((C15="0+"),0.5,0)+IF((C15=1),1,0))+IF((C15="1+"),1.5,0))+IF((C15=2),2,0))+IF((C15="2+"),2.5,0))+IF((C15=3),3,0))+IF((C15="3+"),3.5,0)</f>
        <v>0</v>
      </c>
      <c r="H15" s="5"/>
      <c r="I15" s="1"/>
      <c r="J15" s="1"/>
      <c r="K15" s="1"/>
      <c r="L15" s="1"/>
      <c r="M15" s="1"/>
      <c r="N15" s="1"/>
    </row>
    <row r="16" spans="1:14" ht="25" customHeight="1" x14ac:dyDescent="0.15">
      <c r="A16" s="104" t="s">
        <v>67</v>
      </c>
      <c r="B16" s="108" t="s">
        <v>100</v>
      </c>
      <c r="C16" s="140">
        <f>Interview!$I$62</f>
        <v>0.6</v>
      </c>
      <c r="D16" s="102"/>
      <c r="E16" s="102"/>
      <c r="F16" s="102"/>
      <c r="G16" s="8">
        <f t="shared" si="0"/>
        <v>0</v>
      </c>
      <c r="H16" s="5"/>
      <c r="I16" s="1"/>
      <c r="J16" s="1"/>
      <c r="K16" s="1"/>
      <c r="L16" s="1"/>
      <c r="M16" s="1"/>
      <c r="N16" s="1"/>
    </row>
    <row r="17" spans="1:14" ht="25" customHeight="1" x14ac:dyDescent="0.15">
      <c r="A17" s="104" t="s">
        <v>67</v>
      </c>
      <c r="B17" s="108" t="s">
        <v>132</v>
      </c>
      <c r="C17" s="140">
        <f>Interview!$I$100</f>
        <v>1.05</v>
      </c>
      <c r="D17" s="102"/>
      <c r="E17" s="102"/>
      <c r="F17" s="102"/>
      <c r="G17" s="8">
        <f t="shared" si="0"/>
        <v>0</v>
      </c>
      <c r="H17" s="5"/>
      <c r="I17" s="1"/>
      <c r="J17" s="1"/>
      <c r="K17" s="1"/>
      <c r="L17" s="1"/>
      <c r="M17" s="1"/>
      <c r="N17" s="1"/>
    </row>
    <row r="18" spans="1:14" ht="25" customHeight="1" x14ac:dyDescent="0.15">
      <c r="A18" s="109" t="s">
        <v>159</v>
      </c>
      <c r="B18" s="113" t="s">
        <v>160</v>
      </c>
      <c r="C18" s="102">
        <f>Interview!$I$138</f>
        <v>0</v>
      </c>
      <c r="D18" s="102"/>
      <c r="E18" s="102"/>
      <c r="F18" s="102"/>
      <c r="G18" s="8">
        <f t="shared" si="0"/>
        <v>0</v>
      </c>
      <c r="H18" s="5"/>
      <c r="I18" s="1"/>
      <c r="J18" s="1"/>
      <c r="K18" s="1"/>
      <c r="L18" s="1"/>
      <c r="M18" s="1"/>
      <c r="N18" s="1"/>
    </row>
    <row r="19" spans="1:14" ht="25" customHeight="1" x14ac:dyDescent="0.15">
      <c r="A19" s="109" t="s">
        <v>159</v>
      </c>
      <c r="B19" s="113" t="s">
        <v>186</v>
      </c>
      <c r="C19" s="102" t="str">
        <f>Interview!$I$173</f>
        <v>0+</v>
      </c>
      <c r="D19" s="102"/>
      <c r="E19" s="102"/>
      <c r="F19" s="102"/>
      <c r="G19" s="8">
        <f t="shared" si="0"/>
        <v>0.5</v>
      </c>
      <c r="H19" s="5"/>
      <c r="I19" s="1"/>
      <c r="J19" s="1"/>
      <c r="K19" s="1"/>
      <c r="L19" s="1"/>
      <c r="M19" s="1"/>
      <c r="N19" s="1"/>
    </row>
    <row r="20" spans="1:14" ht="25" customHeight="1" x14ac:dyDescent="0.15">
      <c r="A20" s="109" t="s">
        <v>159</v>
      </c>
      <c r="B20" s="113" t="s">
        <v>209</v>
      </c>
      <c r="C20" s="102">
        <f>Interview!$I$206</f>
        <v>0</v>
      </c>
      <c r="D20" s="102"/>
      <c r="E20" s="102"/>
      <c r="F20" s="102"/>
      <c r="G20" s="8">
        <f t="shared" si="0"/>
        <v>0</v>
      </c>
      <c r="H20" s="5"/>
      <c r="I20" s="1"/>
      <c r="J20" s="1"/>
      <c r="K20" s="1"/>
      <c r="L20" s="1"/>
      <c r="M20" s="1"/>
      <c r="N20" s="1"/>
    </row>
    <row r="21" spans="1:14" ht="25" customHeight="1" x14ac:dyDescent="0.15">
      <c r="A21" s="114" t="s">
        <v>233</v>
      </c>
      <c r="B21" s="118" t="s">
        <v>46</v>
      </c>
      <c r="C21" s="102">
        <f>Interview!$I$239</f>
        <v>0</v>
      </c>
      <c r="D21" s="102"/>
      <c r="E21" s="102"/>
      <c r="F21" s="102"/>
      <c r="G21" s="8">
        <f t="shared" si="0"/>
        <v>0</v>
      </c>
      <c r="H21" s="5"/>
      <c r="I21" s="1"/>
      <c r="J21" s="1"/>
      <c r="K21" s="1"/>
      <c r="L21" s="1"/>
      <c r="M21" s="1"/>
      <c r="N21" s="1"/>
    </row>
    <row r="22" spans="1:14" ht="25" customHeight="1" x14ac:dyDescent="0.15">
      <c r="A22" s="114" t="s">
        <v>233</v>
      </c>
      <c r="B22" s="118" t="s">
        <v>395</v>
      </c>
      <c r="C22" s="102">
        <f>Interview!$I$277</f>
        <v>0</v>
      </c>
      <c r="D22" s="102"/>
      <c r="E22" s="102"/>
      <c r="F22" s="102"/>
      <c r="G22" s="8">
        <f t="shared" si="0"/>
        <v>0</v>
      </c>
      <c r="H22" s="5"/>
      <c r="I22" s="1"/>
      <c r="J22" s="1"/>
      <c r="K22" s="1"/>
      <c r="L22" s="1"/>
      <c r="M22" s="1"/>
      <c r="N22" s="1"/>
    </row>
    <row r="23" spans="1:14" ht="25" customHeight="1" x14ac:dyDescent="0.15">
      <c r="A23" s="114" t="s">
        <v>233</v>
      </c>
      <c r="B23" s="118" t="s">
        <v>276</v>
      </c>
      <c r="C23" s="102" t="str">
        <f>Interview!$I$304</f>
        <v>0+</v>
      </c>
      <c r="D23" s="102"/>
      <c r="E23" s="102"/>
      <c r="F23" s="102"/>
      <c r="G23" s="8">
        <f t="shared" si="0"/>
        <v>0.5</v>
      </c>
      <c r="H23" s="5"/>
      <c r="I23" s="1"/>
      <c r="J23" s="1"/>
      <c r="K23" s="1"/>
      <c r="L23" s="1"/>
      <c r="M23" s="1"/>
      <c r="N23" s="1"/>
    </row>
    <row r="24" spans="1:14" ht="25" customHeight="1" x14ac:dyDescent="0.15">
      <c r="A24" s="119" t="s">
        <v>387</v>
      </c>
      <c r="B24" s="123" t="s">
        <v>388</v>
      </c>
      <c r="C24" s="102">
        <f>Interview!$I$338</f>
        <v>0</v>
      </c>
      <c r="D24" s="102"/>
      <c r="E24" s="102"/>
      <c r="F24" s="102"/>
      <c r="G24" s="8">
        <f t="shared" si="0"/>
        <v>0</v>
      </c>
      <c r="H24" s="5"/>
      <c r="I24" s="1"/>
      <c r="J24" s="1"/>
      <c r="K24" s="1"/>
      <c r="L24" s="1"/>
      <c r="M24" s="1"/>
      <c r="N24" s="1"/>
    </row>
    <row r="25" spans="1:14" ht="25" customHeight="1" x14ac:dyDescent="0.15">
      <c r="A25" s="119" t="s">
        <v>387</v>
      </c>
      <c r="B25" s="123" t="s">
        <v>320</v>
      </c>
      <c r="C25" s="102" t="str">
        <f>Interview!$I$376</f>
        <v>0+</v>
      </c>
      <c r="D25" s="102"/>
      <c r="E25" s="102"/>
      <c r="F25" s="102"/>
      <c r="G25" s="8">
        <f t="shared" si="0"/>
        <v>0.5</v>
      </c>
      <c r="H25" s="5"/>
      <c r="I25" s="1"/>
      <c r="J25" s="1"/>
      <c r="K25" s="1"/>
      <c r="L25" s="1"/>
      <c r="M25" s="1"/>
      <c r="N25" s="1"/>
    </row>
    <row r="26" spans="1:14" ht="25" customHeight="1" x14ac:dyDescent="0.15">
      <c r="A26" s="119" t="s">
        <v>387</v>
      </c>
      <c r="B26" s="123" t="s">
        <v>7</v>
      </c>
      <c r="C26" s="102" t="str">
        <f>Interview!$I$411</f>
        <v>0+</v>
      </c>
      <c r="D26" s="102"/>
      <c r="E26" s="102"/>
      <c r="F26" s="102"/>
      <c r="G26" s="8">
        <f t="shared" si="0"/>
        <v>0.5</v>
      </c>
      <c r="H26" s="5"/>
      <c r="I26" s="1"/>
      <c r="J26" s="1"/>
      <c r="K26" s="1"/>
      <c r="L26" s="1"/>
      <c r="M26" s="1"/>
      <c r="N26" s="1"/>
    </row>
    <row r="27" spans="1:14" ht="12.75" customHeight="1" x14ac:dyDescent="0.15">
      <c r="A27" s="6"/>
      <c r="B27" s="6"/>
      <c r="C27" s="6"/>
      <c r="D27" s="6"/>
      <c r="E27" s="6"/>
      <c r="F27" s="6"/>
      <c r="G27" s="1"/>
      <c r="H27" s="1"/>
      <c r="I27" s="1"/>
      <c r="J27" s="1"/>
      <c r="K27" s="1"/>
      <c r="L27" s="1"/>
      <c r="M27" s="1"/>
      <c r="N27" s="1"/>
    </row>
    <row r="28" spans="1:14" ht="12.75" customHeight="1" x14ac:dyDescent="0.15">
      <c r="A28" s="1"/>
      <c r="B28" s="1"/>
      <c r="C28" s="1"/>
      <c r="D28" s="1"/>
      <c r="E28" s="1"/>
      <c r="F28" s="1"/>
      <c r="G28" s="1"/>
      <c r="H28" s="1"/>
      <c r="I28" s="1"/>
      <c r="J28" s="1"/>
      <c r="K28" s="1"/>
      <c r="L28" s="1"/>
      <c r="M28" s="1"/>
      <c r="N28" s="1"/>
    </row>
    <row r="29" spans="1:14" ht="12.75" customHeight="1" x14ac:dyDescent="0.15">
      <c r="A29" s="1"/>
      <c r="B29" s="1"/>
      <c r="C29" s="1"/>
      <c r="D29" s="1"/>
      <c r="E29" s="1"/>
      <c r="F29" s="1"/>
      <c r="G29" s="1"/>
      <c r="H29" s="1"/>
      <c r="I29" s="1"/>
      <c r="J29" s="1"/>
      <c r="K29" s="1"/>
      <c r="L29" s="1"/>
      <c r="M29" s="1"/>
      <c r="N29" s="1"/>
    </row>
    <row r="30" spans="1:14" ht="12.75" customHeight="1" x14ac:dyDescent="0.15">
      <c r="A30" s="1"/>
      <c r="B30" s="1"/>
      <c r="C30" s="1"/>
      <c r="D30" s="1"/>
      <c r="E30" s="1"/>
      <c r="F30" s="1"/>
      <c r="G30" s="1"/>
      <c r="H30" s="1"/>
      <c r="I30" s="1"/>
      <c r="J30" s="1"/>
      <c r="K30" s="1"/>
      <c r="L30" s="1"/>
      <c r="M30" s="1"/>
      <c r="N30" s="1"/>
    </row>
    <row r="31" spans="1:14" ht="12.75" customHeight="1" x14ac:dyDescent="0.15">
      <c r="A31" s="1"/>
      <c r="B31" s="1"/>
      <c r="C31" s="1"/>
      <c r="D31" s="1"/>
      <c r="E31" s="1"/>
      <c r="F31" s="1"/>
      <c r="G31" s="1"/>
      <c r="H31" s="1"/>
      <c r="I31" s="1"/>
      <c r="J31" s="1"/>
      <c r="K31" s="1"/>
      <c r="L31" s="1"/>
      <c r="M31" s="1"/>
      <c r="N31" s="1"/>
    </row>
    <row r="32" spans="1:14" ht="12.75" customHeight="1" x14ac:dyDescent="0.15">
      <c r="A32" s="1"/>
      <c r="B32" s="1"/>
      <c r="C32" s="1"/>
      <c r="D32" s="1"/>
      <c r="E32" s="1"/>
      <c r="F32" s="1"/>
      <c r="G32" s="1"/>
      <c r="H32" s="1"/>
      <c r="I32" s="1"/>
      <c r="J32" s="1"/>
      <c r="K32" s="1"/>
      <c r="L32" s="1"/>
      <c r="M32" s="1"/>
      <c r="N32" s="1"/>
    </row>
    <row r="33" spans="1:14" ht="12.75" customHeight="1" x14ac:dyDescent="0.15">
      <c r="A33" s="1"/>
      <c r="B33" s="1"/>
      <c r="C33" s="1"/>
      <c r="D33" s="1"/>
      <c r="E33" s="1"/>
      <c r="F33" s="1"/>
      <c r="G33" s="1"/>
      <c r="H33" s="1"/>
      <c r="I33" s="1"/>
      <c r="J33" s="1"/>
      <c r="K33" s="1"/>
      <c r="L33" s="1"/>
      <c r="M33" s="1"/>
      <c r="N33" s="1"/>
    </row>
    <row r="34" spans="1:14" ht="12.75" customHeight="1" x14ac:dyDescent="0.15">
      <c r="A34" s="1"/>
      <c r="B34" s="1"/>
      <c r="C34" s="1"/>
      <c r="D34" s="1"/>
      <c r="E34" s="1"/>
      <c r="F34" s="1"/>
      <c r="G34" s="1"/>
      <c r="H34" s="1"/>
      <c r="I34" s="1"/>
      <c r="J34" s="1"/>
      <c r="K34" s="1"/>
      <c r="L34" s="1"/>
      <c r="M34" s="1"/>
      <c r="N34" s="1"/>
    </row>
    <row r="35" spans="1:14" ht="12.75" customHeight="1" x14ac:dyDescent="0.15">
      <c r="A35" s="1"/>
      <c r="B35" s="1"/>
      <c r="C35" s="1"/>
      <c r="D35" s="1"/>
      <c r="E35" s="1"/>
      <c r="F35" s="1"/>
      <c r="G35" s="1"/>
      <c r="H35" s="1"/>
      <c r="I35" s="1"/>
      <c r="J35" s="1"/>
      <c r="K35" s="1"/>
      <c r="L35" s="1"/>
      <c r="M35" s="1"/>
      <c r="N35" s="1"/>
    </row>
    <row r="36" spans="1:14" ht="12.75" customHeight="1" x14ac:dyDescent="0.15">
      <c r="A36" s="1"/>
      <c r="B36" s="1"/>
      <c r="C36" s="1"/>
      <c r="D36" s="1"/>
      <c r="E36" s="1"/>
      <c r="F36" s="1"/>
      <c r="G36" s="1"/>
      <c r="H36" s="1"/>
      <c r="I36" s="1"/>
      <c r="J36" s="1"/>
      <c r="K36" s="1"/>
      <c r="L36" s="1"/>
      <c r="M36" s="1"/>
      <c r="N36" s="1"/>
    </row>
    <row r="37" spans="1:14" ht="12.75" customHeight="1" x14ac:dyDescent="0.15">
      <c r="A37" s="1"/>
      <c r="B37" s="1"/>
      <c r="C37" s="1"/>
      <c r="D37" s="1"/>
      <c r="E37" s="1"/>
      <c r="F37" s="1"/>
      <c r="G37" s="1"/>
      <c r="H37" s="1"/>
      <c r="I37" s="1"/>
      <c r="J37" s="1"/>
      <c r="K37" s="1"/>
      <c r="L37" s="1"/>
      <c r="M37" s="1"/>
      <c r="N37" s="1"/>
    </row>
    <row r="38" spans="1:14" ht="12.75" customHeight="1" x14ac:dyDescent="0.15">
      <c r="A38" s="1"/>
      <c r="B38" s="1"/>
      <c r="C38" s="1"/>
      <c r="D38" s="1"/>
      <c r="E38" s="1"/>
      <c r="F38" s="1"/>
      <c r="G38" s="1"/>
      <c r="H38" s="1"/>
      <c r="I38" s="1"/>
      <c r="J38" s="1"/>
      <c r="K38" s="1"/>
      <c r="L38" s="1"/>
      <c r="M38" s="1"/>
      <c r="N38" s="1"/>
    </row>
    <row r="39" spans="1:14" ht="12.75" customHeight="1" x14ac:dyDescent="0.15">
      <c r="A39" s="1"/>
      <c r="B39" s="1"/>
      <c r="C39" s="1"/>
      <c r="D39" s="1"/>
      <c r="E39" s="1"/>
      <c r="F39" s="1"/>
      <c r="G39" s="1"/>
      <c r="H39" s="1"/>
      <c r="I39" s="1"/>
      <c r="J39" s="1"/>
      <c r="K39" s="1"/>
      <c r="L39" s="1"/>
      <c r="M39" s="1"/>
      <c r="N39" s="1"/>
    </row>
    <row r="40" spans="1:14" ht="12.75" customHeight="1" x14ac:dyDescent="0.15">
      <c r="A40" s="1"/>
      <c r="B40" s="1"/>
      <c r="C40" s="1"/>
      <c r="D40" s="1"/>
      <c r="E40" s="1"/>
      <c r="F40" s="1"/>
      <c r="G40" s="1"/>
      <c r="H40" s="1"/>
      <c r="I40" s="1"/>
      <c r="J40" s="1"/>
      <c r="K40" s="1"/>
      <c r="L40" s="1"/>
      <c r="M40" s="1"/>
      <c r="N40" s="1"/>
    </row>
    <row r="41" spans="1:14" ht="12.75" customHeight="1" x14ac:dyDescent="0.15">
      <c r="A41" s="1"/>
      <c r="B41" s="1"/>
      <c r="C41" s="1"/>
      <c r="D41" s="1"/>
      <c r="E41" s="1"/>
      <c r="F41" s="1"/>
      <c r="G41" s="1"/>
      <c r="H41" s="1"/>
      <c r="I41" s="1"/>
      <c r="J41" s="1"/>
      <c r="K41" s="1"/>
      <c r="L41" s="1"/>
      <c r="M41" s="1"/>
      <c r="N41" s="1"/>
    </row>
    <row r="42" spans="1:14" ht="12.75" customHeight="1" x14ac:dyDescent="0.15">
      <c r="A42" s="1"/>
      <c r="B42" s="1"/>
      <c r="C42" s="1"/>
      <c r="D42" s="1"/>
      <c r="E42" s="1"/>
      <c r="F42" s="1"/>
      <c r="G42" s="1"/>
      <c r="H42" s="1"/>
      <c r="I42" s="1"/>
      <c r="J42" s="1"/>
      <c r="K42" s="1"/>
      <c r="L42" s="1"/>
      <c r="M42" s="1"/>
      <c r="N42" s="1"/>
    </row>
    <row r="43" spans="1:14" ht="12.75" customHeight="1" x14ac:dyDescent="0.15">
      <c r="A43" s="1"/>
      <c r="B43" s="1"/>
      <c r="C43" s="1"/>
      <c r="D43" s="1"/>
      <c r="E43" s="1"/>
      <c r="F43" s="1"/>
      <c r="G43" s="1"/>
      <c r="H43" s="1"/>
      <c r="I43" s="1"/>
      <c r="J43" s="1"/>
      <c r="K43" s="1"/>
      <c r="L43" s="1"/>
      <c r="M43" s="1"/>
      <c r="N43" s="1"/>
    </row>
    <row r="44" spans="1:14" ht="12.75" customHeight="1" x14ac:dyDescent="0.15">
      <c r="A44" s="1"/>
      <c r="B44" s="1"/>
      <c r="C44" s="1"/>
      <c r="D44" s="1"/>
      <c r="E44" s="1"/>
      <c r="F44" s="1"/>
      <c r="G44" s="1"/>
      <c r="H44" s="1"/>
      <c r="I44" s="1"/>
      <c r="J44" s="1"/>
      <c r="K44" s="1"/>
      <c r="L44" s="1"/>
      <c r="M44" s="1"/>
      <c r="N44" s="1"/>
    </row>
    <row r="45" spans="1:14" ht="12.75" customHeight="1" x14ac:dyDescent="0.15">
      <c r="A45" s="1"/>
      <c r="B45" s="1"/>
      <c r="C45" s="1"/>
      <c r="D45" s="1"/>
      <c r="E45" s="1"/>
      <c r="F45" s="1"/>
      <c r="G45" s="1"/>
      <c r="H45" s="1"/>
      <c r="I45" s="1"/>
      <c r="J45" s="1"/>
      <c r="K45" s="1"/>
      <c r="L45" s="1"/>
      <c r="M45" s="1"/>
      <c r="N45" s="1"/>
    </row>
    <row r="46" spans="1:14" ht="12.75" customHeight="1" x14ac:dyDescent="0.15">
      <c r="A46" s="1"/>
      <c r="B46" s="1"/>
      <c r="C46" s="1"/>
      <c r="D46" s="1"/>
      <c r="E46" s="1"/>
      <c r="F46" s="1"/>
      <c r="G46" s="1"/>
      <c r="H46" s="1"/>
      <c r="I46" s="1"/>
      <c r="J46" s="1"/>
      <c r="K46" s="1"/>
      <c r="L46" s="1"/>
      <c r="M46" s="1"/>
      <c r="N46" s="1"/>
    </row>
    <row r="47" spans="1:14" ht="12.75" customHeight="1" x14ac:dyDescent="0.15">
      <c r="A47" s="1"/>
      <c r="B47" s="1"/>
      <c r="C47" s="1"/>
      <c r="D47" s="1"/>
      <c r="E47" s="1"/>
      <c r="F47" s="1"/>
      <c r="G47" s="1"/>
      <c r="H47" s="1"/>
      <c r="I47" s="1"/>
      <c r="J47" s="1"/>
      <c r="K47" s="1"/>
      <c r="L47" s="1"/>
      <c r="M47" s="1"/>
      <c r="N47" s="1"/>
    </row>
    <row r="48" spans="1:14" ht="12.75" customHeight="1" x14ac:dyDescent="0.15">
      <c r="A48" s="1"/>
      <c r="B48" s="1"/>
      <c r="C48" s="1"/>
      <c r="D48" s="1"/>
      <c r="E48" s="1"/>
      <c r="F48" s="1"/>
      <c r="G48" s="1"/>
      <c r="H48" s="1"/>
      <c r="I48" s="1"/>
      <c r="J48" s="1"/>
      <c r="K48" s="1"/>
      <c r="L48" s="1"/>
      <c r="M48" s="1"/>
      <c r="N48" s="1"/>
    </row>
    <row r="49" spans="1:14" ht="12.75" customHeight="1" x14ac:dyDescent="0.15">
      <c r="A49" s="1"/>
      <c r="B49" s="1"/>
      <c r="C49" s="1"/>
      <c r="D49" s="1"/>
      <c r="E49" s="1"/>
      <c r="F49" s="1"/>
      <c r="G49" s="1"/>
      <c r="H49" s="1"/>
      <c r="I49" s="1"/>
      <c r="J49" s="1"/>
      <c r="K49" s="1"/>
      <c r="L49" s="1"/>
      <c r="M49" s="1"/>
      <c r="N49" s="1"/>
    </row>
    <row r="50" spans="1:14" ht="12.75" customHeight="1" x14ac:dyDescent="0.15">
      <c r="A50" s="1"/>
      <c r="B50" s="1"/>
      <c r="C50" s="1"/>
      <c r="D50" s="1"/>
      <c r="E50" s="1"/>
      <c r="F50" s="1"/>
      <c r="G50" s="1"/>
      <c r="H50" s="1"/>
      <c r="I50" s="1"/>
      <c r="J50" s="1"/>
      <c r="K50" s="1"/>
      <c r="L50" s="1"/>
      <c r="M50" s="1"/>
      <c r="N50" s="1"/>
    </row>
    <row r="51" spans="1:14" ht="12.75" customHeight="1" x14ac:dyDescent="0.15">
      <c r="A51" s="1"/>
      <c r="B51" s="1"/>
      <c r="C51" s="1"/>
      <c r="D51" s="1"/>
      <c r="E51" s="1"/>
      <c r="F51" s="1"/>
      <c r="G51" s="1"/>
      <c r="H51" s="1"/>
      <c r="I51" s="1"/>
      <c r="J51" s="1"/>
      <c r="K51" s="1"/>
      <c r="L51" s="1"/>
      <c r="M51" s="1"/>
      <c r="N51" s="1"/>
    </row>
    <row r="52" spans="1:14" ht="12.75" customHeight="1" x14ac:dyDescent="0.15">
      <c r="A52" s="1"/>
      <c r="B52" s="1"/>
      <c r="C52" s="1"/>
      <c r="D52" s="1"/>
      <c r="E52" s="1"/>
      <c r="F52" s="1"/>
      <c r="G52" s="1"/>
      <c r="H52" s="1"/>
      <c r="I52" s="1"/>
      <c r="J52" s="1"/>
      <c r="K52" s="1"/>
      <c r="L52" s="1"/>
      <c r="M52" s="1"/>
      <c r="N52" s="1"/>
    </row>
    <row r="53" spans="1:14" ht="12.75" customHeight="1" x14ac:dyDescent="0.15">
      <c r="A53" s="1"/>
      <c r="B53" s="1"/>
      <c r="C53" s="1"/>
      <c r="D53" s="1"/>
      <c r="E53" s="1"/>
      <c r="F53" s="1"/>
      <c r="G53" s="1"/>
      <c r="H53" s="1"/>
      <c r="I53" s="1"/>
      <c r="J53" s="1"/>
      <c r="K53" s="1"/>
      <c r="L53" s="1"/>
      <c r="M53" s="1"/>
      <c r="N53" s="1"/>
    </row>
    <row r="54" spans="1:14" ht="12.75" customHeight="1" x14ac:dyDescent="0.15">
      <c r="A54" s="1"/>
      <c r="B54" s="1"/>
      <c r="C54" s="1"/>
      <c r="D54" s="1"/>
      <c r="E54" s="1"/>
      <c r="F54" s="1"/>
      <c r="G54" s="1"/>
      <c r="H54" s="1"/>
      <c r="I54" s="1"/>
      <c r="J54" s="1"/>
      <c r="K54" s="1"/>
      <c r="L54" s="1"/>
      <c r="M54" s="1"/>
      <c r="N54" s="1"/>
    </row>
    <row r="55" spans="1:14" ht="12.75" customHeight="1" x14ac:dyDescent="0.15">
      <c r="A55" s="1"/>
      <c r="B55" s="1"/>
      <c r="C55" s="1"/>
      <c r="D55" s="1"/>
      <c r="E55" s="1"/>
      <c r="F55" s="1"/>
      <c r="G55" s="1"/>
      <c r="H55" s="1"/>
      <c r="I55" s="1"/>
      <c r="J55" s="1"/>
      <c r="K55" s="1"/>
      <c r="L55" s="1"/>
      <c r="M55" s="1"/>
      <c r="N55" s="1"/>
    </row>
    <row r="56" spans="1:14" ht="12.75" customHeight="1" x14ac:dyDescent="0.15">
      <c r="A56" s="1"/>
      <c r="B56" s="1"/>
      <c r="C56" s="1"/>
      <c r="D56" s="1"/>
      <c r="E56" s="1"/>
      <c r="F56" s="1"/>
      <c r="G56" s="1"/>
      <c r="H56" s="1"/>
      <c r="I56" s="1"/>
      <c r="J56" s="1"/>
      <c r="K56" s="1"/>
      <c r="L56" s="1"/>
      <c r="M56" s="1"/>
      <c r="N56" s="1"/>
    </row>
    <row r="57" spans="1:14" ht="12.75" customHeight="1" x14ac:dyDescent="0.15">
      <c r="A57" s="1"/>
      <c r="B57" s="1"/>
      <c r="C57" s="1"/>
      <c r="D57" s="1"/>
      <c r="E57" s="1"/>
      <c r="F57" s="1"/>
      <c r="G57" s="1"/>
      <c r="H57" s="1"/>
      <c r="I57" s="1"/>
      <c r="J57" s="1"/>
      <c r="K57" s="1"/>
      <c r="L57" s="1"/>
      <c r="M57" s="1"/>
      <c r="N57" s="1"/>
    </row>
    <row r="58" spans="1:14" ht="12.75" customHeight="1" x14ac:dyDescent="0.15">
      <c r="A58" s="1"/>
      <c r="B58" s="1"/>
      <c r="C58" s="1"/>
      <c r="D58" s="1"/>
      <c r="E58" s="1"/>
      <c r="F58" s="1"/>
      <c r="G58" s="1"/>
      <c r="H58" s="1"/>
      <c r="I58" s="1"/>
      <c r="J58" s="1"/>
      <c r="K58" s="1"/>
      <c r="L58" s="1"/>
      <c r="M58" s="1"/>
      <c r="N58" s="1"/>
    </row>
    <row r="59" spans="1:14" ht="12.75" customHeight="1" x14ac:dyDescent="0.15">
      <c r="A59" s="1"/>
      <c r="B59" s="1"/>
      <c r="C59" s="1"/>
      <c r="D59" s="1"/>
      <c r="E59" s="1"/>
      <c r="F59" s="1"/>
      <c r="G59" s="1"/>
      <c r="H59" s="1"/>
      <c r="I59" s="1"/>
      <c r="J59" s="1"/>
      <c r="K59" s="1"/>
      <c r="L59" s="1"/>
      <c r="M59" s="1"/>
      <c r="N59" s="1"/>
    </row>
    <row r="60" spans="1:14" ht="12.75" customHeight="1" x14ac:dyDescent="0.15">
      <c r="A60" s="1"/>
      <c r="B60" s="1"/>
      <c r="C60" s="1"/>
      <c r="D60" s="1"/>
      <c r="E60" s="1"/>
      <c r="F60" s="1"/>
      <c r="G60" s="1"/>
      <c r="H60" s="1"/>
      <c r="I60" s="1"/>
      <c r="J60" s="1"/>
      <c r="K60" s="1"/>
      <c r="L60" s="1"/>
      <c r="M60" s="1"/>
      <c r="N60" s="1"/>
    </row>
    <row r="61" spans="1:14" ht="12.75" customHeight="1" x14ac:dyDescent="0.15">
      <c r="A61" s="1"/>
      <c r="B61" s="1"/>
      <c r="C61" s="1"/>
      <c r="D61" s="1"/>
      <c r="E61" s="1"/>
      <c r="F61" s="1"/>
      <c r="G61" s="1"/>
      <c r="H61" s="1"/>
      <c r="I61" s="1"/>
      <c r="J61" s="1"/>
      <c r="K61" s="1"/>
      <c r="L61" s="1"/>
      <c r="M61" s="1"/>
      <c r="N61" s="1"/>
    </row>
    <row r="62" spans="1:14" ht="12.75" customHeight="1" x14ac:dyDescent="0.15">
      <c r="A62" s="1"/>
      <c r="B62" s="1"/>
      <c r="C62" s="1"/>
      <c r="D62" s="1"/>
      <c r="E62" s="1"/>
      <c r="F62" s="1"/>
      <c r="G62" s="1"/>
      <c r="H62" s="1"/>
      <c r="I62" s="1"/>
      <c r="J62" s="1"/>
      <c r="K62" s="1"/>
      <c r="L62" s="1"/>
      <c r="M62" s="1"/>
      <c r="N62" s="1"/>
    </row>
    <row r="63" spans="1:14" ht="12.75" customHeight="1" x14ac:dyDescent="0.15">
      <c r="A63" s="1"/>
      <c r="B63" s="1"/>
      <c r="C63" s="1"/>
      <c r="D63" s="1"/>
      <c r="E63" s="1"/>
      <c r="F63" s="1"/>
      <c r="G63" s="1"/>
      <c r="H63" s="1"/>
      <c r="I63" s="1"/>
      <c r="J63" s="1"/>
      <c r="K63" s="1"/>
      <c r="L63" s="1"/>
      <c r="M63" s="1"/>
      <c r="N63" s="1"/>
    </row>
    <row r="64" spans="1:14" ht="12.75" customHeight="1" x14ac:dyDescent="0.15">
      <c r="A64" s="1"/>
      <c r="B64" s="1"/>
      <c r="C64" s="1"/>
      <c r="D64" s="1"/>
      <c r="E64" s="1"/>
      <c r="F64" s="1"/>
      <c r="G64" s="1"/>
      <c r="H64" s="1"/>
      <c r="I64" s="1"/>
      <c r="J64" s="1"/>
      <c r="K64" s="1"/>
      <c r="L64" s="1"/>
      <c r="M64" s="1"/>
      <c r="N64" s="1"/>
    </row>
    <row r="65" spans="1:14" ht="12.75" customHeight="1" x14ac:dyDescent="0.15">
      <c r="A65" s="1"/>
      <c r="B65" s="1"/>
      <c r="C65" s="1"/>
      <c r="D65" s="1"/>
      <c r="E65" s="1"/>
      <c r="F65" s="1"/>
      <c r="G65" s="1"/>
      <c r="H65" s="1"/>
      <c r="I65" s="1"/>
      <c r="J65" s="1"/>
      <c r="K65" s="1"/>
      <c r="L65" s="1"/>
      <c r="M65" s="1"/>
      <c r="N65" s="1"/>
    </row>
    <row r="66" spans="1:14" ht="12.75" customHeight="1" x14ac:dyDescent="0.15">
      <c r="A66" s="1"/>
      <c r="B66" s="1"/>
      <c r="C66" s="1"/>
      <c r="D66" s="1"/>
      <c r="E66" s="1"/>
      <c r="F66" s="1"/>
      <c r="G66" s="1"/>
      <c r="H66" s="1"/>
      <c r="I66" s="1"/>
      <c r="J66" s="1"/>
      <c r="K66" s="1"/>
      <c r="L66" s="1"/>
      <c r="M66" s="1"/>
      <c r="N66" s="1"/>
    </row>
    <row r="67" spans="1:14" ht="12.75" customHeight="1" x14ac:dyDescent="0.15">
      <c r="A67" s="1"/>
      <c r="B67" s="1"/>
      <c r="C67" s="1"/>
      <c r="D67" s="1"/>
      <c r="E67" s="1"/>
      <c r="F67" s="1"/>
      <c r="G67" s="1"/>
      <c r="H67" s="1"/>
      <c r="I67" s="1"/>
      <c r="J67" s="1"/>
      <c r="K67" s="1"/>
      <c r="L67" s="1"/>
      <c r="M67" s="1"/>
      <c r="N67" s="1"/>
    </row>
    <row r="68" spans="1:14" ht="12.75" customHeight="1" x14ac:dyDescent="0.15">
      <c r="A68" s="1"/>
      <c r="B68" s="1"/>
      <c r="C68" s="1"/>
      <c r="D68" s="1"/>
      <c r="E68" s="1"/>
      <c r="F68" s="1"/>
      <c r="G68" s="1"/>
      <c r="H68" s="1"/>
      <c r="I68" s="1"/>
      <c r="J68" s="1"/>
      <c r="K68" s="1"/>
      <c r="L68" s="1"/>
      <c r="M68" s="1"/>
      <c r="N68" s="1"/>
    </row>
    <row r="69" spans="1:14" ht="12.75" customHeight="1" x14ac:dyDescent="0.15">
      <c r="A69" s="1"/>
      <c r="B69" s="1"/>
      <c r="C69" s="1"/>
      <c r="D69" s="1"/>
      <c r="E69" s="1"/>
      <c r="F69" s="1"/>
      <c r="G69" s="1"/>
      <c r="H69" s="1"/>
      <c r="I69" s="1"/>
      <c r="J69" s="1"/>
      <c r="K69" s="1"/>
      <c r="L69" s="1"/>
      <c r="M69" s="1"/>
      <c r="N69" s="1"/>
    </row>
    <row r="70" spans="1:14" ht="12.75" customHeight="1" x14ac:dyDescent="0.15">
      <c r="A70" s="1"/>
      <c r="B70" s="1"/>
      <c r="C70" s="1"/>
      <c r="D70" s="1"/>
      <c r="E70" s="1"/>
      <c r="F70" s="1"/>
      <c r="G70" s="1"/>
      <c r="H70" s="1"/>
      <c r="I70" s="1"/>
      <c r="J70" s="1"/>
      <c r="K70" s="1"/>
      <c r="L70" s="1"/>
      <c r="M70" s="1"/>
      <c r="N70" s="1"/>
    </row>
    <row r="71" spans="1:14" ht="12.75" customHeight="1" x14ac:dyDescent="0.15">
      <c r="A71" s="1"/>
      <c r="B71" s="1"/>
      <c r="C71" s="1"/>
      <c r="D71" s="1"/>
      <c r="E71" s="1"/>
      <c r="F71" s="1"/>
      <c r="G71" s="1"/>
      <c r="H71" s="1"/>
      <c r="I71" s="1"/>
      <c r="J71" s="1"/>
      <c r="K71" s="1"/>
      <c r="L71" s="1"/>
      <c r="M71" s="1"/>
      <c r="N71" s="1"/>
    </row>
    <row r="72" spans="1:14" ht="12.75" customHeight="1" x14ac:dyDescent="0.15">
      <c r="A72" s="1"/>
      <c r="B72" s="1"/>
      <c r="C72" s="1"/>
      <c r="D72" s="1"/>
      <c r="E72" s="1"/>
      <c r="F72" s="1"/>
      <c r="G72" s="1"/>
      <c r="H72" s="1"/>
      <c r="I72" s="1"/>
      <c r="J72" s="1"/>
      <c r="K72" s="1"/>
      <c r="L72" s="1"/>
      <c r="M72" s="1"/>
      <c r="N72" s="1"/>
    </row>
    <row r="73" spans="1:14" ht="12.75" customHeight="1" x14ac:dyDescent="0.15">
      <c r="A73" s="1"/>
      <c r="B73" s="1"/>
      <c r="C73" s="1"/>
      <c r="D73" s="1"/>
      <c r="E73" s="1"/>
      <c r="F73" s="1"/>
      <c r="G73" s="1"/>
      <c r="H73" s="1"/>
      <c r="I73" s="1"/>
      <c r="J73" s="1"/>
      <c r="K73" s="1"/>
      <c r="L73" s="1"/>
      <c r="M73" s="1"/>
      <c r="N73" s="1"/>
    </row>
    <row r="74" spans="1:14" ht="12.75" customHeight="1" x14ac:dyDescent="0.15">
      <c r="A74" s="1"/>
      <c r="B74" s="1"/>
      <c r="C74" s="1"/>
      <c r="D74" s="1"/>
      <c r="E74" s="1"/>
      <c r="F74" s="1"/>
      <c r="G74" s="1"/>
      <c r="H74" s="1"/>
      <c r="I74" s="1"/>
      <c r="J74" s="1"/>
      <c r="K74" s="1"/>
      <c r="L74" s="1"/>
      <c r="M74" s="1"/>
      <c r="N74" s="1"/>
    </row>
    <row r="75" spans="1:14" ht="12.75" customHeight="1" x14ac:dyDescent="0.15">
      <c r="A75" s="1"/>
      <c r="B75" s="1"/>
      <c r="C75" s="1"/>
      <c r="D75" s="1"/>
      <c r="E75" s="1"/>
      <c r="F75" s="1"/>
      <c r="G75" s="1"/>
      <c r="H75" s="1"/>
      <c r="I75" s="1"/>
      <c r="J75" s="1"/>
      <c r="K75" s="1"/>
      <c r="L75" s="1"/>
      <c r="M75" s="1"/>
      <c r="N75" s="1"/>
    </row>
    <row r="76" spans="1:14" ht="12.75" customHeight="1" x14ac:dyDescent="0.15">
      <c r="A76" s="1"/>
      <c r="B76" s="1"/>
      <c r="C76" s="1"/>
      <c r="D76" s="1"/>
      <c r="E76" s="1"/>
      <c r="F76" s="1"/>
      <c r="G76" s="1"/>
      <c r="H76" s="1"/>
      <c r="I76" s="1"/>
      <c r="J76" s="1"/>
      <c r="K76" s="1"/>
      <c r="L76" s="1"/>
      <c r="M76" s="1"/>
      <c r="N76" s="1"/>
    </row>
    <row r="77" spans="1:14" ht="12.75" customHeight="1" x14ac:dyDescent="0.15">
      <c r="A77" s="1"/>
      <c r="B77" s="1"/>
      <c r="C77" s="1"/>
      <c r="D77" s="1"/>
      <c r="E77" s="1"/>
      <c r="F77" s="1"/>
      <c r="G77" s="1"/>
      <c r="H77" s="1"/>
      <c r="I77" s="1"/>
      <c r="J77" s="1"/>
      <c r="K77" s="1"/>
      <c r="L77" s="1"/>
      <c r="M77" s="1"/>
      <c r="N77" s="1"/>
    </row>
    <row r="78" spans="1:14" ht="12.75" customHeight="1" x14ac:dyDescent="0.15">
      <c r="A78" s="1"/>
      <c r="B78" s="1"/>
      <c r="C78" s="1"/>
      <c r="D78" s="1"/>
      <c r="E78" s="1"/>
      <c r="F78" s="1"/>
      <c r="G78" s="1"/>
      <c r="H78" s="1"/>
      <c r="I78" s="1"/>
      <c r="J78" s="1"/>
      <c r="K78" s="1"/>
      <c r="L78" s="1"/>
      <c r="M78" s="1"/>
      <c r="N78" s="1"/>
    </row>
    <row r="79" spans="1:14" ht="12.75" customHeight="1" x14ac:dyDescent="0.15">
      <c r="A79" s="1"/>
      <c r="B79" s="1"/>
      <c r="C79" s="1"/>
      <c r="D79" s="1"/>
      <c r="E79" s="1"/>
      <c r="F79" s="1"/>
      <c r="G79" s="1"/>
      <c r="H79" s="1"/>
      <c r="I79" s="1"/>
      <c r="J79" s="1"/>
      <c r="K79" s="1"/>
      <c r="L79" s="1"/>
      <c r="M79" s="1"/>
      <c r="N79" s="1"/>
    </row>
    <row r="80" spans="1:14" ht="12.75" customHeight="1" x14ac:dyDescent="0.15">
      <c r="A80" s="1"/>
      <c r="B80" s="1"/>
      <c r="C80" s="1"/>
      <c r="D80" s="1"/>
      <c r="E80" s="1"/>
      <c r="F80" s="1"/>
      <c r="G80" s="1"/>
      <c r="H80" s="1"/>
      <c r="I80" s="1"/>
      <c r="J80" s="1"/>
      <c r="K80" s="1"/>
      <c r="L80" s="1"/>
      <c r="M80" s="1"/>
      <c r="N80" s="1"/>
    </row>
    <row r="81" spans="1:14" ht="12.75" customHeight="1" x14ac:dyDescent="0.15">
      <c r="A81" s="1"/>
      <c r="B81" s="1"/>
      <c r="C81" s="1"/>
      <c r="D81" s="1"/>
      <c r="E81" s="1"/>
      <c r="F81" s="1"/>
      <c r="G81" s="1"/>
      <c r="H81" s="1"/>
      <c r="I81" s="1"/>
      <c r="J81" s="1"/>
      <c r="K81" s="1"/>
      <c r="L81" s="1"/>
      <c r="M81" s="1"/>
      <c r="N81" s="1"/>
    </row>
    <row r="82" spans="1:14" ht="12.75" customHeight="1" x14ac:dyDescent="0.15">
      <c r="A82" s="1"/>
      <c r="B82" s="1"/>
      <c r="C82" s="1"/>
      <c r="D82" s="1"/>
      <c r="E82" s="1"/>
      <c r="F82" s="1"/>
      <c r="G82" s="1"/>
      <c r="H82" s="1"/>
      <c r="I82" s="1"/>
      <c r="J82" s="1"/>
      <c r="K82" s="1"/>
      <c r="L82" s="1"/>
      <c r="M82" s="1"/>
      <c r="N82" s="1"/>
    </row>
    <row r="83" spans="1:14" ht="12.75" customHeight="1" x14ac:dyDescent="0.15">
      <c r="A83" s="1"/>
      <c r="B83" s="1"/>
      <c r="C83" s="1"/>
      <c r="D83" s="1"/>
      <c r="E83" s="1"/>
      <c r="F83" s="1"/>
      <c r="G83" s="1"/>
      <c r="H83" s="1"/>
      <c r="I83" s="1"/>
      <c r="J83" s="1"/>
      <c r="K83" s="1"/>
      <c r="L83" s="1"/>
      <c r="M83" s="1"/>
      <c r="N83" s="1"/>
    </row>
    <row r="84" spans="1:14" ht="12.75" customHeight="1" x14ac:dyDescent="0.15">
      <c r="A84" s="1"/>
      <c r="B84" s="1"/>
      <c r="C84" s="1"/>
      <c r="D84" s="1"/>
      <c r="E84" s="1"/>
      <c r="F84" s="1"/>
      <c r="G84" s="1"/>
      <c r="H84" s="1"/>
      <c r="I84" s="1"/>
      <c r="J84" s="1"/>
      <c r="K84" s="1"/>
      <c r="L84" s="1"/>
      <c r="M84" s="1"/>
      <c r="N84" s="1"/>
    </row>
    <row r="85" spans="1:14" ht="12.75" customHeight="1" x14ac:dyDescent="0.15">
      <c r="A85" s="1"/>
      <c r="B85" s="1"/>
      <c r="C85" s="1"/>
      <c r="D85" s="1"/>
      <c r="E85" s="1"/>
      <c r="F85" s="1"/>
      <c r="G85" s="1"/>
      <c r="H85" s="1"/>
      <c r="I85" s="1"/>
      <c r="J85" s="1"/>
      <c r="K85" s="1"/>
      <c r="L85" s="1"/>
      <c r="M85" s="1"/>
      <c r="N85" s="1"/>
    </row>
    <row r="86" spans="1:14" ht="12.75" customHeight="1" x14ac:dyDescent="0.15">
      <c r="A86" s="1"/>
      <c r="B86" s="1"/>
      <c r="C86" s="1"/>
      <c r="D86" s="1"/>
      <c r="E86" s="1"/>
      <c r="F86" s="1"/>
      <c r="G86" s="1"/>
      <c r="H86" s="1"/>
      <c r="I86" s="1"/>
      <c r="J86" s="1"/>
      <c r="K86" s="1"/>
      <c r="L86" s="1"/>
      <c r="M86" s="1"/>
      <c r="N86" s="1"/>
    </row>
    <row r="87" spans="1:14" ht="12.75" customHeight="1" x14ac:dyDescent="0.15">
      <c r="A87" s="1"/>
      <c r="B87" s="1"/>
      <c r="C87" s="1"/>
      <c r="D87" s="1"/>
      <c r="E87" s="1"/>
      <c r="F87" s="1"/>
      <c r="G87" s="1"/>
      <c r="H87" s="1"/>
      <c r="I87" s="1"/>
      <c r="J87" s="1"/>
      <c r="K87" s="1"/>
      <c r="L87" s="1"/>
      <c r="M87" s="1"/>
      <c r="N87" s="1"/>
    </row>
    <row r="88" spans="1:14" ht="12.75" customHeight="1" x14ac:dyDescent="0.15">
      <c r="A88" s="1"/>
      <c r="B88" s="1"/>
      <c r="C88" s="1"/>
      <c r="D88" s="1"/>
      <c r="E88" s="1"/>
      <c r="F88" s="1"/>
      <c r="G88" s="1"/>
      <c r="H88" s="1"/>
      <c r="I88" s="1"/>
      <c r="J88" s="1"/>
      <c r="K88" s="1"/>
      <c r="L88" s="1"/>
      <c r="M88" s="1"/>
      <c r="N88" s="1"/>
    </row>
    <row r="89" spans="1:14" ht="12.75" customHeight="1" x14ac:dyDescent="0.15">
      <c r="A89" s="1"/>
      <c r="B89" s="1"/>
      <c r="C89" s="1"/>
      <c r="D89" s="1"/>
      <c r="E89" s="1"/>
      <c r="F89" s="1"/>
      <c r="G89" s="1"/>
      <c r="H89" s="1"/>
      <c r="I89" s="1"/>
      <c r="J89" s="1"/>
      <c r="K89" s="1"/>
      <c r="L89" s="1"/>
      <c r="M89" s="1"/>
      <c r="N89" s="1"/>
    </row>
    <row r="90" spans="1:14" ht="12.75" customHeight="1" x14ac:dyDescent="0.15">
      <c r="A90" s="1"/>
      <c r="B90" s="1"/>
      <c r="C90" s="1"/>
      <c r="D90" s="1"/>
      <c r="E90" s="1"/>
      <c r="F90" s="1"/>
      <c r="G90" s="1"/>
      <c r="H90" s="1"/>
      <c r="I90" s="1"/>
      <c r="J90" s="1"/>
      <c r="K90" s="1"/>
      <c r="L90" s="1"/>
      <c r="M90" s="1"/>
      <c r="N90" s="1"/>
    </row>
    <row r="91" spans="1:14" ht="12.75" customHeight="1" x14ac:dyDescent="0.15">
      <c r="A91" s="1"/>
      <c r="B91" s="1"/>
      <c r="C91" s="1"/>
      <c r="D91" s="1"/>
      <c r="E91" s="1"/>
      <c r="F91" s="1"/>
      <c r="G91" s="1"/>
      <c r="H91" s="1"/>
      <c r="I91" s="1"/>
      <c r="J91" s="1"/>
      <c r="K91" s="1"/>
      <c r="L91" s="1"/>
      <c r="M91" s="1"/>
      <c r="N91" s="1"/>
    </row>
    <row r="92" spans="1:14" ht="12.75" customHeight="1" x14ac:dyDescent="0.15">
      <c r="A92" s="1"/>
      <c r="B92" s="1"/>
      <c r="C92" s="1"/>
      <c r="D92" s="1"/>
      <c r="E92" s="1"/>
      <c r="F92" s="1"/>
      <c r="G92" s="1"/>
      <c r="H92" s="1"/>
      <c r="I92" s="1"/>
      <c r="J92" s="1"/>
      <c r="K92" s="1"/>
      <c r="L92" s="1"/>
      <c r="M92" s="1"/>
      <c r="N92" s="1"/>
    </row>
    <row r="93" spans="1:14" ht="12.75" customHeight="1" x14ac:dyDescent="0.15">
      <c r="A93" s="1"/>
      <c r="B93" s="1"/>
      <c r="C93" s="1"/>
      <c r="D93" s="1"/>
      <c r="E93" s="1"/>
      <c r="F93" s="1"/>
      <c r="G93" s="1"/>
      <c r="H93" s="1"/>
      <c r="I93" s="1"/>
      <c r="J93" s="1"/>
      <c r="K93" s="1"/>
      <c r="L93" s="1"/>
      <c r="M93" s="1"/>
      <c r="N93" s="1"/>
    </row>
    <row r="94" spans="1:14" ht="12.75" customHeight="1" x14ac:dyDescent="0.15">
      <c r="A94" s="1"/>
      <c r="B94" s="1"/>
      <c r="C94" s="1"/>
      <c r="D94" s="1"/>
      <c r="E94" s="1"/>
      <c r="F94" s="1"/>
      <c r="G94" s="1"/>
      <c r="H94" s="1"/>
      <c r="I94" s="1"/>
      <c r="J94" s="1"/>
      <c r="K94" s="1"/>
      <c r="L94" s="1"/>
      <c r="M94" s="1"/>
      <c r="N94" s="1"/>
    </row>
    <row r="95" spans="1:14" ht="12.75" customHeight="1" x14ac:dyDescent="0.15">
      <c r="A95" s="1"/>
      <c r="B95" s="1"/>
      <c r="C95" s="1"/>
      <c r="D95" s="1"/>
      <c r="E95" s="1"/>
      <c r="F95" s="1"/>
      <c r="G95" s="1"/>
      <c r="H95" s="1"/>
      <c r="I95" s="1"/>
      <c r="J95" s="1"/>
      <c r="K95" s="1"/>
      <c r="L95" s="1"/>
      <c r="M95" s="1"/>
      <c r="N95" s="1"/>
    </row>
    <row r="96" spans="1:14" ht="12.75" customHeight="1" x14ac:dyDescent="0.15">
      <c r="A96" s="1"/>
      <c r="B96" s="1"/>
      <c r="C96" s="1"/>
      <c r="D96" s="1"/>
      <c r="E96" s="1"/>
      <c r="F96" s="1"/>
      <c r="G96" s="1"/>
      <c r="H96" s="1"/>
      <c r="I96" s="1"/>
      <c r="J96" s="1"/>
      <c r="K96" s="1"/>
      <c r="L96" s="1"/>
      <c r="M96" s="1"/>
      <c r="N96" s="1"/>
    </row>
    <row r="97" spans="1:14" ht="12.75" customHeight="1" x14ac:dyDescent="0.15">
      <c r="A97" s="1"/>
      <c r="B97" s="1"/>
      <c r="C97" s="1"/>
      <c r="D97" s="1"/>
      <c r="E97" s="1"/>
      <c r="F97" s="1"/>
      <c r="G97" s="1"/>
      <c r="H97" s="1"/>
      <c r="I97" s="1"/>
      <c r="J97" s="1"/>
      <c r="K97" s="1"/>
      <c r="L97" s="1"/>
      <c r="M97" s="1"/>
      <c r="N97" s="1"/>
    </row>
    <row r="98" spans="1:14" ht="12.75" customHeight="1" x14ac:dyDescent="0.15">
      <c r="A98" s="1"/>
      <c r="B98" s="1"/>
      <c r="C98" s="1"/>
      <c r="D98" s="1"/>
      <c r="E98" s="1"/>
      <c r="F98" s="1"/>
      <c r="G98" s="1"/>
      <c r="H98" s="1"/>
      <c r="I98" s="1"/>
      <c r="J98" s="1"/>
      <c r="K98" s="1"/>
      <c r="L98" s="1"/>
      <c r="M98" s="1"/>
      <c r="N98" s="1"/>
    </row>
    <row r="99" spans="1:14" ht="12.75" customHeight="1" x14ac:dyDescent="0.15">
      <c r="A99" s="1"/>
      <c r="B99" s="1"/>
      <c r="C99" s="1"/>
      <c r="D99" s="1"/>
      <c r="E99" s="1"/>
      <c r="F99" s="1"/>
      <c r="G99" s="1"/>
      <c r="H99" s="1"/>
      <c r="I99" s="1"/>
      <c r="J99" s="1"/>
      <c r="K99" s="1"/>
      <c r="L99" s="1"/>
      <c r="M99" s="1"/>
      <c r="N99" s="1"/>
    </row>
    <row r="100" spans="1:14" ht="12.75" customHeight="1" x14ac:dyDescent="0.15">
      <c r="A100" s="1"/>
      <c r="B100" s="1"/>
      <c r="C100" s="1"/>
      <c r="D100" s="1"/>
      <c r="E100" s="1"/>
      <c r="F100" s="1"/>
      <c r="G100" s="1"/>
      <c r="H100" s="1"/>
      <c r="I100" s="1"/>
      <c r="J100" s="1"/>
      <c r="K100" s="1"/>
      <c r="L100" s="1"/>
      <c r="M100" s="1"/>
      <c r="N100" s="1"/>
    </row>
    <row r="101" spans="1:14" ht="12.75" customHeight="1" x14ac:dyDescent="0.15">
      <c r="A101" s="1"/>
      <c r="B101" s="1"/>
      <c r="C101" s="1"/>
      <c r="D101" s="1"/>
      <c r="E101" s="1"/>
      <c r="F101" s="1"/>
      <c r="G101" s="1"/>
      <c r="H101" s="1"/>
      <c r="I101" s="1"/>
      <c r="J101" s="1"/>
      <c r="K101" s="1"/>
      <c r="L101" s="1"/>
      <c r="M101" s="1"/>
      <c r="N101" s="1"/>
    </row>
    <row r="102" spans="1:14" ht="12.75" customHeight="1" x14ac:dyDescent="0.15">
      <c r="A102" s="1"/>
      <c r="B102" s="1"/>
      <c r="C102" s="1"/>
      <c r="D102" s="1"/>
      <c r="E102" s="1"/>
      <c r="F102" s="1"/>
      <c r="G102" s="1"/>
      <c r="H102" s="1"/>
      <c r="I102" s="1"/>
      <c r="J102" s="1"/>
      <c r="K102" s="1"/>
      <c r="L102" s="1"/>
      <c r="M102" s="1"/>
      <c r="N102" s="1"/>
    </row>
    <row r="103" spans="1:14" ht="12.75" customHeight="1" x14ac:dyDescent="0.15">
      <c r="A103" s="1"/>
      <c r="B103" s="1"/>
      <c r="C103" s="1"/>
      <c r="D103" s="1"/>
      <c r="E103" s="1"/>
      <c r="F103" s="1"/>
      <c r="G103" s="1"/>
      <c r="H103" s="1"/>
      <c r="I103" s="1"/>
      <c r="J103" s="1"/>
      <c r="K103" s="1"/>
      <c r="L103" s="1"/>
      <c r="M103" s="1"/>
      <c r="N103" s="1"/>
    </row>
    <row r="104" spans="1:14" ht="12.75" customHeight="1" x14ac:dyDescent="0.15">
      <c r="A104" s="1"/>
      <c r="B104" s="1"/>
      <c r="C104" s="1"/>
      <c r="D104" s="1"/>
      <c r="E104" s="1"/>
      <c r="F104" s="1"/>
      <c r="G104" s="1"/>
      <c r="H104" s="1"/>
      <c r="I104" s="1"/>
      <c r="J104" s="1"/>
      <c r="K104" s="1"/>
      <c r="L104" s="1"/>
      <c r="M104" s="1"/>
      <c r="N104" s="1"/>
    </row>
    <row r="105" spans="1:14" ht="12.75" customHeight="1" x14ac:dyDescent="0.15">
      <c r="A105" s="1"/>
      <c r="B105" s="1"/>
      <c r="C105" s="1"/>
      <c r="D105" s="1"/>
      <c r="E105" s="1"/>
      <c r="F105" s="1"/>
      <c r="G105" s="1"/>
      <c r="H105" s="1"/>
      <c r="I105" s="1"/>
      <c r="J105" s="1"/>
      <c r="K105" s="1"/>
      <c r="L105" s="1"/>
      <c r="M105" s="1"/>
      <c r="N105" s="1"/>
    </row>
    <row r="106" spans="1:14" ht="12.75" customHeight="1" x14ac:dyDescent="0.15">
      <c r="A106" s="1"/>
      <c r="B106" s="1"/>
      <c r="C106" s="1"/>
      <c r="D106" s="1"/>
      <c r="E106" s="1"/>
      <c r="F106" s="1"/>
      <c r="G106" s="1"/>
      <c r="H106" s="1"/>
      <c r="I106" s="1"/>
      <c r="J106" s="1"/>
      <c r="K106" s="1"/>
      <c r="L106" s="1"/>
      <c r="M106" s="1"/>
      <c r="N106" s="1"/>
    </row>
    <row r="107" spans="1:14" ht="12.75" customHeight="1" x14ac:dyDescent="0.15">
      <c r="A107" s="1"/>
      <c r="B107" s="1"/>
      <c r="C107" s="1"/>
      <c r="D107" s="1"/>
      <c r="E107" s="1"/>
      <c r="F107" s="1"/>
      <c r="G107" s="1"/>
      <c r="H107" s="1"/>
      <c r="I107" s="1"/>
      <c r="J107" s="1"/>
      <c r="K107" s="1"/>
      <c r="L107" s="1"/>
      <c r="M107" s="1"/>
      <c r="N107" s="1"/>
    </row>
    <row r="108" spans="1:14" ht="12.75" customHeight="1" x14ac:dyDescent="0.15">
      <c r="A108" s="1"/>
      <c r="B108" s="1"/>
      <c r="C108" s="1"/>
      <c r="D108" s="1"/>
      <c r="E108" s="1"/>
      <c r="F108" s="1"/>
      <c r="G108" s="1"/>
      <c r="H108" s="1"/>
      <c r="I108" s="1"/>
      <c r="J108" s="1"/>
      <c r="K108" s="1"/>
      <c r="L108" s="1"/>
      <c r="M108" s="1"/>
      <c r="N108" s="1"/>
    </row>
    <row r="109" spans="1:14" ht="12.75" customHeight="1" x14ac:dyDescent="0.15">
      <c r="A109" s="1"/>
      <c r="B109" s="1"/>
      <c r="C109" s="1"/>
      <c r="D109" s="1"/>
      <c r="E109" s="1"/>
      <c r="F109" s="1"/>
      <c r="G109" s="1"/>
      <c r="H109" s="1"/>
      <c r="I109" s="1"/>
      <c r="J109" s="1"/>
      <c r="K109" s="1"/>
      <c r="L109" s="1"/>
      <c r="M109" s="1"/>
      <c r="N109" s="1"/>
    </row>
    <row r="110" spans="1:14" ht="12.75" customHeight="1" x14ac:dyDescent="0.15">
      <c r="A110" s="1"/>
      <c r="B110" s="1"/>
      <c r="C110" s="1"/>
      <c r="D110" s="1"/>
      <c r="E110" s="1"/>
      <c r="F110" s="1"/>
      <c r="G110" s="1"/>
      <c r="H110" s="1"/>
      <c r="I110" s="1"/>
      <c r="J110" s="1"/>
      <c r="K110" s="1"/>
      <c r="L110" s="1"/>
      <c r="M110" s="1"/>
      <c r="N110" s="1"/>
    </row>
    <row r="111" spans="1:14" ht="12.75" customHeight="1" x14ac:dyDescent="0.15">
      <c r="A111" s="1"/>
      <c r="B111" s="1"/>
      <c r="C111" s="1"/>
      <c r="D111" s="1"/>
      <c r="E111" s="1"/>
      <c r="F111" s="1"/>
      <c r="G111" s="1"/>
      <c r="H111" s="1"/>
      <c r="I111" s="1"/>
      <c r="J111" s="1"/>
      <c r="K111" s="1"/>
      <c r="L111" s="1"/>
      <c r="M111" s="1"/>
      <c r="N111" s="1"/>
    </row>
    <row r="112" spans="1:14" ht="12.75" customHeight="1" x14ac:dyDescent="0.15">
      <c r="A112" s="1"/>
      <c r="B112" s="1"/>
      <c r="C112" s="1"/>
      <c r="D112" s="1"/>
      <c r="E112" s="1"/>
      <c r="F112" s="1"/>
      <c r="G112" s="1"/>
      <c r="H112" s="1"/>
      <c r="I112" s="1"/>
      <c r="J112" s="1"/>
      <c r="K112" s="1"/>
      <c r="L112" s="1"/>
      <c r="M112" s="1"/>
      <c r="N112" s="1"/>
    </row>
    <row r="113" spans="1:14" ht="12.75" customHeight="1" x14ac:dyDescent="0.15">
      <c r="A113" s="1"/>
      <c r="B113" s="1"/>
      <c r="C113" s="1"/>
      <c r="D113" s="1"/>
      <c r="E113" s="1"/>
      <c r="F113" s="1"/>
      <c r="G113" s="1"/>
      <c r="H113" s="1"/>
      <c r="I113" s="1"/>
      <c r="J113" s="1"/>
      <c r="K113" s="1"/>
      <c r="L113" s="1"/>
      <c r="M113" s="1"/>
      <c r="N113" s="1"/>
    </row>
  </sheetData>
  <mergeCells count="15">
    <mergeCell ref="A1:J1"/>
    <mergeCell ref="A3:J3"/>
    <mergeCell ref="A4:J4"/>
    <mergeCell ref="A5:J5"/>
    <mergeCell ref="A12:B12"/>
    <mergeCell ref="A10:B10"/>
    <mergeCell ref="C10:F10"/>
    <mergeCell ref="A11:B11"/>
    <mergeCell ref="C11:F11"/>
    <mergeCell ref="A6:J6"/>
    <mergeCell ref="A8:B8"/>
    <mergeCell ref="C8:F8"/>
    <mergeCell ref="A9:B9"/>
    <mergeCell ref="C9:F9"/>
    <mergeCell ref="C12:F12"/>
  </mergeCells>
  <phoneticPr fontId="0" type="noConversion"/>
  <pageMargins left="0.75" right="0.75" top="1" bottom="1" header="0.5" footer="0.5"/>
  <pageSetup paperSize="9" scale="10" firstPageNumber="0" fitToWidth="0" fitToHeight="0" orientation="portrait" horizontalDpi="300" verticalDpi="300" r:id="rId1"/>
  <headerFooter alignWithMargins="0"/>
  <extLst>
    <ext xmlns:x14="http://schemas.microsoft.com/office/spreadsheetml/2009/9/main" uri="{78C0D931-6437-407d-A8EE-F0AAD7539E65}">
      <x14:conditionalFormattings>
        <x14:conditionalFormatting xmlns:xm="http://schemas.microsoft.com/office/excel/2006/main">
          <x14:cfRule type="expression" priority="71" id="{79CE7F1A-C8E1-41C8-A0A4-F72252D5AA2B}">
            <xm:f>Interview!$G$18=1</xm:f>
            <x14:dxf>
              <fill>
                <gradientFill degree="180">
                  <stop position="0">
                    <color theme="0"/>
                  </stop>
                  <stop position="1">
                    <color rgb="FF94BCDD"/>
                  </stop>
                </gradientFill>
              </fill>
            </x14:dxf>
          </x14:cfRule>
          <x14:cfRule type="expression" priority="72" id="{A5391514-21CF-4F12-B7A6-D55A4E367C66}">
            <xm:f>Interview!$G$18=2</xm:f>
            <x14:dxf>
              <fill>
                <patternFill>
                  <bgColor rgb="FF3290C4"/>
                </patternFill>
              </fill>
            </x14:dxf>
          </x14:cfRule>
          <xm:sqref>D15</xm:sqref>
        </x14:conditionalFormatting>
        <x14:conditionalFormatting xmlns:xm="http://schemas.microsoft.com/office/excel/2006/main">
          <x14:cfRule type="expression" priority="67" id="{D7E5B6B2-EF14-4995-BAED-3CD4D44B6DB6}">
            <xm:f>Interview!$G$35=1</xm:f>
            <x14:dxf>
              <fill>
                <gradientFill degree="180">
                  <stop position="0">
                    <color theme="0"/>
                  </stop>
                  <stop position="1">
                    <color rgb="FF94BCDD"/>
                  </stop>
                </gradientFill>
              </fill>
            </x14:dxf>
          </x14:cfRule>
          <x14:cfRule type="expression" priority="70" id="{CF5042BE-477A-4EB4-A491-A7148B15F49B}">
            <xm:f>Interview!$G$35=2</xm:f>
            <x14:dxf>
              <fill>
                <patternFill>
                  <bgColor rgb="FF3290C4"/>
                </patternFill>
              </fill>
            </x14:dxf>
          </x14:cfRule>
          <xm:sqref>E15</xm:sqref>
        </x14:conditionalFormatting>
        <x14:conditionalFormatting xmlns:xm="http://schemas.microsoft.com/office/excel/2006/main">
          <x14:cfRule type="expression" priority="68" id="{AAB22658-91A5-4026-A17D-D6461736FB62}">
            <xm:f>Interview!$G$48=1</xm:f>
            <x14:dxf>
              <fill>
                <gradientFill degree="180">
                  <stop position="0">
                    <color theme="0"/>
                  </stop>
                  <stop position="1">
                    <color rgb="FF94BCDD"/>
                  </stop>
                </gradientFill>
              </fill>
            </x14:dxf>
          </x14:cfRule>
          <x14:cfRule type="expression" priority="69" id="{BA9696D8-BBDC-4DA0-A400-BE233DB83437}">
            <xm:f>Interview!$G$48=2</xm:f>
            <x14:dxf>
              <fill>
                <patternFill>
                  <bgColor rgb="FF3290C4"/>
                </patternFill>
              </fill>
            </x14:dxf>
          </x14:cfRule>
          <xm:sqref>F15</xm:sqref>
        </x14:conditionalFormatting>
        <x14:conditionalFormatting xmlns:xm="http://schemas.microsoft.com/office/excel/2006/main">
          <x14:cfRule type="expression" priority="65" id="{71015688-82F8-4DAF-AAE9-E6A39A552025}">
            <xm:f>Interview!$G$62=1</xm:f>
            <x14:dxf>
              <fill>
                <gradientFill degree="180">
                  <stop position="0">
                    <color theme="0"/>
                  </stop>
                  <stop position="1">
                    <color rgb="FF94BCDD"/>
                  </stop>
                </gradientFill>
              </fill>
            </x14:dxf>
          </x14:cfRule>
          <x14:cfRule type="expression" priority="66" id="{6CBFD12D-9407-4E16-81E4-D6A58C695158}">
            <xm:f>Interview!$G$62=2</xm:f>
            <x14:dxf>
              <fill>
                <patternFill>
                  <bgColor rgb="FF3290C4"/>
                </patternFill>
              </fill>
            </x14:dxf>
          </x14:cfRule>
          <xm:sqref>D16</xm:sqref>
        </x14:conditionalFormatting>
        <x14:conditionalFormatting xmlns:xm="http://schemas.microsoft.com/office/excel/2006/main">
          <x14:cfRule type="expression" priority="63" id="{17471367-AF4A-430C-A3DB-8CF1D98741DF}">
            <xm:f>Interview!$G$73=1</xm:f>
            <x14:dxf>
              <fill>
                <gradientFill degree="180">
                  <stop position="0">
                    <color theme="0"/>
                  </stop>
                  <stop position="1">
                    <color rgb="FF94BCDD"/>
                  </stop>
                </gradientFill>
              </fill>
            </x14:dxf>
          </x14:cfRule>
          <x14:cfRule type="expression" priority="64" id="{EAA82DA7-ED63-43C4-BA11-647363ED46FC}">
            <xm:f>Interview!$G$73=2</xm:f>
            <x14:dxf>
              <fill>
                <patternFill>
                  <bgColor rgb="FF3290C4"/>
                </patternFill>
              </fill>
            </x14:dxf>
          </x14:cfRule>
          <xm:sqref>E16</xm:sqref>
        </x14:conditionalFormatting>
        <x14:conditionalFormatting xmlns:xm="http://schemas.microsoft.com/office/excel/2006/main">
          <x14:cfRule type="expression" priority="61" id="{15ED87CE-6C31-46EC-A7BA-FFB94B9CFC37}">
            <xm:f>Interview!$G$89=1</xm:f>
            <x14:dxf>
              <fill>
                <gradientFill degree="180">
                  <stop position="0">
                    <color theme="0"/>
                  </stop>
                  <stop position="1">
                    <color rgb="FF94BCDD"/>
                  </stop>
                </gradientFill>
              </fill>
            </x14:dxf>
          </x14:cfRule>
          <x14:cfRule type="expression" priority="62" id="{2D9696AF-A602-45EB-9DA1-25D4A731831D}">
            <xm:f>Interview!$G$89=2</xm:f>
            <x14:dxf>
              <fill>
                <patternFill>
                  <bgColor rgb="FF3290C4"/>
                </patternFill>
              </fill>
            </x14:dxf>
          </x14:cfRule>
          <xm:sqref>F16</xm:sqref>
        </x14:conditionalFormatting>
        <x14:conditionalFormatting xmlns:xm="http://schemas.microsoft.com/office/excel/2006/main">
          <x14:cfRule type="expression" priority="59" id="{3B276B80-9E3F-4D4C-AA07-896FA09B8C96}">
            <xm:f>Interview!$G$100=1</xm:f>
            <x14:dxf>
              <fill>
                <gradientFill degree="180">
                  <stop position="0">
                    <color theme="0"/>
                  </stop>
                  <stop position="1">
                    <color rgb="FF94BCDD"/>
                  </stop>
                </gradientFill>
              </fill>
            </x14:dxf>
          </x14:cfRule>
          <x14:cfRule type="expression" priority="60" id="{01F60E0A-B0DC-4ECB-9A5B-3F49DBCBC6DB}">
            <xm:f>Interview!$G$100=2</xm:f>
            <x14:dxf>
              <fill>
                <patternFill>
                  <bgColor rgb="FF3290C4"/>
                </patternFill>
              </fill>
            </x14:dxf>
          </x14:cfRule>
          <xm:sqref>D17</xm:sqref>
        </x14:conditionalFormatting>
        <x14:conditionalFormatting xmlns:xm="http://schemas.microsoft.com/office/excel/2006/main">
          <x14:cfRule type="expression" priority="57" id="{EFCC497E-BE57-41B3-820A-993F6544EA2F}">
            <xm:f>Interview!$G$111=1</xm:f>
            <x14:dxf>
              <fill>
                <gradientFill degree="180">
                  <stop position="0">
                    <color theme="0"/>
                  </stop>
                  <stop position="1">
                    <color rgb="FF94BCDD"/>
                  </stop>
                </gradientFill>
              </fill>
            </x14:dxf>
          </x14:cfRule>
          <x14:cfRule type="expression" priority="58" id="{6DD95F9C-9BA1-417D-B682-73F43388DDCE}">
            <xm:f>Interview!$G$111=2</xm:f>
            <x14:dxf>
              <fill>
                <patternFill>
                  <bgColor rgb="FF3290C4"/>
                </patternFill>
              </fill>
            </x14:dxf>
          </x14:cfRule>
          <xm:sqref>E17</xm:sqref>
        </x14:conditionalFormatting>
        <x14:conditionalFormatting xmlns:xm="http://schemas.microsoft.com/office/excel/2006/main">
          <x14:cfRule type="expression" priority="55" id="{5F1C467A-6C0E-4410-975B-A4E2E762C3A8}">
            <xm:f>Interview!$G$124=1</xm:f>
            <x14:dxf>
              <fill>
                <gradientFill degree="180">
                  <stop position="0">
                    <color theme="0"/>
                  </stop>
                  <stop position="1">
                    <color rgb="FF94BCDD"/>
                  </stop>
                </gradientFill>
              </fill>
            </x14:dxf>
          </x14:cfRule>
          <x14:cfRule type="expression" priority="56" id="{F172CBA3-86FE-42EC-86BE-69DCDDD152BF}">
            <xm:f>Interview!$G$124=2</xm:f>
            <x14:dxf>
              <fill>
                <patternFill>
                  <bgColor rgb="FF3290C4"/>
                </patternFill>
              </fill>
            </x14:dxf>
          </x14:cfRule>
          <xm:sqref>F17</xm:sqref>
        </x14:conditionalFormatting>
        <x14:conditionalFormatting xmlns:xm="http://schemas.microsoft.com/office/excel/2006/main">
          <x14:cfRule type="expression" priority="53" id="{419B2FB9-07AD-4D2D-B5F0-A6E44F5AEAB5}">
            <xm:f>Interview!$G$138=1</xm:f>
            <x14:dxf>
              <fill>
                <gradientFill degree="180">
                  <stop position="0">
                    <color theme="0"/>
                  </stop>
                  <stop position="1">
                    <color rgb="FFD59E7B"/>
                  </stop>
                </gradientFill>
              </fill>
            </x14:dxf>
          </x14:cfRule>
          <x14:cfRule type="expression" priority="54" id="{099C8E6A-A07D-46C1-9708-6D41659CE0DF}">
            <xm:f>Interview!$G$138=2</xm:f>
            <x14:dxf>
              <fill>
                <patternFill>
                  <bgColor rgb="FFB75727"/>
                </patternFill>
              </fill>
            </x14:dxf>
          </x14:cfRule>
          <xm:sqref>D18</xm:sqref>
        </x14:conditionalFormatting>
        <x14:conditionalFormatting xmlns:xm="http://schemas.microsoft.com/office/excel/2006/main">
          <x14:cfRule type="expression" priority="51" id="{1D171EE8-4DC0-4401-B93E-EC9DD86EE1A3}">
            <xm:f>Interview!$G$150=1</xm:f>
            <x14:dxf>
              <fill>
                <gradientFill degree="180">
                  <stop position="0">
                    <color theme="0"/>
                  </stop>
                  <stop position="1">
                    <color rgb="FFD59E7B"/>
                  </stop>
                </gradientFill>
              </fill>
            </x14:dxf>
          </x14:cfRule>
          <x14:cfRule type="expression" priority="52" id="{B6102105-3B1A-40A5-9778-E917E24541F4}">
            <xm:f>Interview!$G$150=2</xm:f>
            <x14:dxf>
              <fill>
                <patternFill>
                  <bgColor rgb="FFB75727"/>
                </patternFill>
              </fill>
            </x14:dxf>
          </x14:cfRule>
          <xm:sqref>E18</xm:sqref>
        </x14:conditionalFormatting>
        <x14:conditionalFormatting xmlns:xm="http://schemas.microsoft.com/office/excel/2006/main">
          <x14:cfRule type="expression" priority="49" id="{E3D18F78-22E6-444A-8F1D-07C4189618E7}">
            <xm:f>Interview!$G$162=1</xm:f>
            <x14:dxf>
              <fill>
                <gradientFill degree="180">
                  <stop position="0">
                    <color theme="0"/>
                  </stop>
                  <stop position="1">
                    <color rgb="FFD59E7B"/>
                  </stop>
                </gradientFill>
              </fill>
            </x14:dxf>
          </x14:cfRule>
          <x14:cfRule type="expression" priority="50" id="{24B03C25-498F-4E39-88F5-BBC76C4D5C42}">
            <xm:f>Interview!$G$162=2</xm:f>
            <x14:dxf>
              <fill>
                <patternFill>
                  <bgColor rgb="FFB75727"/>
                </patternFill>
              </fill>
            </x14:dxf>
          </x14:cfRule>
          <xm:sqref>F18</xm:sqref>
        </x14:conditionalFormatting>
        <x14:conditionalFormatting xmlns:xm="http://schemas.microsoft.com/office/excel/2006/main">
          <x14:cfRule type="expression" priority="47" id="{551218B1-FBC4-46D2-B454-568242112136}">
            <xm:f>Interview!$G$173=1</xm:f>
            <x14:dxf>
              <fill>
                <gradientFill degree="180">
                  <stop position="0">
                    <color theme="0"/>
                  </stop>
                  <stop position="1">
                    <color rgb="FFD59E7B"/>
                  </stop>
                </gradientFill>
              </fill>
            </x14:dxf>
          </x14:cfRule>
          <x14:cfRule type="expression" priority="48" id="{C3247579-DB5F-4252-A662-B67FCA7231ED}">
            <xm:f>Interview!$G$173=2</xm:f>
            <x14:dxf>
              <fill>
                <patternFill>
                  <bgColor rgb="FFB75727"/>
                </patternFill>
              </fill>
            </x14:dxf>
          </x14:cfRule>
          <xm:sqref>D19</xm:sqref>
        </x14:conditionalFormatting>
        <x14:conditionalFormatting xmlns:xm="http://schemas.microsoft.com/office/excel/2006/main">
          <x14:cfRule type="expression" priority="45" id="{F322D332-D6C9-4D1B-9ABB-87659EC988AD}">
            <xm:f>Interview!$G$185=1</xm:f>
            <x14:dxf>
              <fill>
                <gradientFill degree="180">
                  <stop position="0">
                    <color theme="0"/>
                  </stop>
                  <stop position="1">
                    <color rgb="FFD59E7B"/>
                  </stop>
                </gradientFill>
              </fill>
            </x14:dxf>
          </x14:cfRule>
          <x14:cfRule type="expression" priority="46" id="{10509AD8-4300-4C04-82EE-74AED4E7A2D6}">
            <xm:f>Interview!$G$185=2</xm:f>
            <x14:dxf>
              <fill>
                <patternFill>
                  <bgColor rgb="FFB75727"/>
                </patternFill>
              </fill>
            </x14:dxf>
          </x14:cfRule>
          <xm:sqref>E19</xm:sqref>
        </x14:conditionalFormatting>
        <x14:conditionalFormatting xmlns:xm="http://schemas.microsoft.com/office/excel/2006/main">
          <x14:cfRule type="expression" priority="43" id="{3FC0D182-196C-497B-8589-D20AB1F80B98}">
            <xm:f>Interview!$G$196=1</xm:f>
            <x14:dxf>
              <fill>
                <gradientFill degree="180">
                  <stop position="0">
                    <color theme="0"/>
                  </stop>
                  <stop position="1">
                    <color rgb="FFD59E7B"/>
                  </stop>
                </gradientFill>
              </fill>
            </x14:dxf>
          </x14:cfRule>
          <x14:cfRule type="expression" priority="44" id="{01BE546D-3FDC-4DBE-BBB0-A44BF54A7819}">
            <xm:f>Interview!$G$196=2</xm:f>
            <x14:dxf>
              <fill>
                <patternFill>
                  <bgColor rgb="FFB75727"/>
                </patternFill>
              </fill>
            </x14:dxf>
          </x14:cfRule>
          <xm:sqref>F19</xm:sqref>
        </x14:conditionalFormatting>
        <x14:conditionalFormatting xmlns:xm="http://schemas.microsoft.com/office/excel/2006/main">
          <x14:cfRule type="expression" priority="41" id="{158F87F6-7D47-414F-806E-302D96EE7C3C}">
            <xm:f>Interview!$G$206=1</xm:f>
            <x14:dxf>
              <fill>
                <gradientFill degree="180">
                  <stop position="0">
                    <color theme="0"/>
                  </stop>
                  <stop position="1">
                    <color rgb="FFD59E7B"/>
                  </stop>
                </gradientFill>
              </fill>
            </x14:dxf>
          </x14:cfRule>
          <x14:cfRule type="expression" priority="42" id="{C06AEB96-230A-4073-8D73-D34EE5BBC75A}">
            <xm:f>Interview!$G$206=2</xm:f>
            <x14:dxf>
              <fill>
                <patternFill>
                  <bgColor rgb="FFB75727"/>
                </patternFill>
              </fill>
            </x14:dxf>
          </x14:cfRule>
          <xm:sqref>D20</xm:sqref>
        </x14:conditionalFormatting>
        <x14:conditionalFormatting xmlns:xm="http://schemas.microsoft.com/office/excel/2006/main">
          <x14:cfRule type="expression" priority="39" id="{A0E3D22D-1AEA-4D59-A496-7EB4F15D0F9D}">
            <xm:f>Interview!$G$229=1</xm:f>
            <x14:dxf>
              <fill>
                <gradientFill degree="180">
                  <stop position="0">
                    <color theme="0"/>
                  </stop>
                  <stop position="1">
                    <color rgb="FFD59E7B"/>
                  </stop>
                </gradientFill>
              </fill>
            </x14:dxf>
          </x14:cfRule>
          <x14:cfRule type="expression" priority="40" id="{11AAB1B1-D7E5-4B1C-8B14-BDC0EACF8A43}">
            <xm:f>Interview!$G$216=2</xm:f>
            <x14:dxf>
              <fill>
                <patternFill>
                  <bgColor rgb="FFB75727"/>
                </patternFill>
              </fill>
            </x14:dxf>
          </x14:cfRule>
          <xm:sqref>E20</xm:sqref>
        </x14:conditionalFormatting>
        <x14:conditionalFormatting xmlns:xm="http://schemas.microsoft.com/office/excel/2006/main">
          <x14:cfRule type="expression" priority="37" id="{681ECD78-70B8-400C-9CF7-DE8EE7081177}">
            <xm:f>Interview!$G$229=1</xm:f>
            <x14:dxf>
              <fill>
                <gradientFill degree="180">
                  <stop position="0">
                    <color theme="0"/>
                  </stop>
                  <stop position="1">
                    <color rgb="FFD59E7B"/>
                  </stop>
                </gradientFill>
              </fill>
            </x14:dxf>
          </x14:cfRule>
          <x14:cfRule type="expression" priority="38" id="{09A0D576-3CC7-41BE-B61C-8FD3C4EF1B42}">
            <xm:f>Interview!$G$229=2</xm:f>
            <x14:dxf>
              <fill>
                <patternFill>
                  <bgColor rgb="FFB75727"/>
                </patternFill>
              </fill>
            </x14:dxf>
          </x14:cfRule>
          <xm:sqref>F20</xm:sqref>
        </x14:conditionalFormatting>
        <x14:conditionalFormatting xmlns:xm="http://schemas.microsoft.com/office/excel/2006/main">
          <x14:cfRule type="expression" priority="35" id="{A44FE216-4A4D-47C8-8DFA-C2BF86E1D138}">
            <xm:f>Interview!$G$239=1</xm:f>
            <x14:dxf>
              <fill>
                <gradientFill degree="180">
                  <stop position="0">
                    <color theme="0"/>
                  </stop>
                  <stop position="1">
                    <color rgb="FF8BAA88"/>
                  </stop>
                </gradientFill>
              </fill>
            </x14:dxf>
          </x14:cfRule>
          <x14:cfRule type="expression" priority="36" id="{F37EDC9C-B9B9-4DD9-AE13-EAD49ABC09D8}">
            <xm:f>Interview!$G$239=2</xm:f>
            <x14:dxf>
              <fill>
                <patternFill>
                  <bgColor rgb="FF37793E"/>
                </patternFill>
              </fill>
            </x14:dxf>
          </x14:cfRule>
          <xm:sqref>D21</xm:sqref>
        </x14:conditionalFormatting>
        <x14:conditionalFormatting xmlns:xm="http://schemas.microsoft.com/office/excel/2006/main">
          <x14:cfRule type="expression" priority="33" id="{711386B8-D5A6-4C98-9068-EB073A6EBAEB}">
            <xm:f>Interview!$G$254=1</xm:f>
            <x14:dxf>
              <fill>
                <gradientFill degree="180">
                  <stop position="0">
                    <color theme="0"/>
                  </stop>
                  <stop position="1">
                    <color rgb="FF8BAA88"/>
                  </stop>
                </gradientFill>
              </fill>
            </x14:dxf>
          </x14:cfRule>
          <x14:cfRule type="expression" priority="34" id="{BCE027B6-46F7-454A-9E6B-340C863EF68D}">
            <xm:f>Interview!$G$254=2</xm:f>
            <x14:dxf>
              <fill>
                <patternFill>
                  <bgColor rgb="FF37793E"/>
                </patternFill>
              </fill>
            </x14:dxf>
          </x14:cfRule>
          <xm:sqref>E21</xm:sqref>
        </x14:conditionalFormatting>
        <x14:conditionalFormatting xmlns:xm="http://schemas.microsoft.com/office/excel/2006/main">
          <x14:cfRule type="expression" priority="31" id="{0B71ABD5-4AC8-400D-A014-B0FAB19E0F32}">
            <xm:f>Interview!$G$265=1</xm:f>
            <x14:dxf>
              <fill>
                <gradientFill degree="180">
                  <stop position="0">
                    <color theme="0"/>
                  </stop>
                  <stop position="1">
                    <color rgb="FF8BAA88"/>
                  </stop>
                </gradientFill>
              </fill>
            </x14:dxf>
          </x14:cfRule>
          <x14:cfRule type="expression" priority="32" id="{5EFED857-25B5-42D0-9EF5-24C96A220612}">
            <xm:f>Interview!$G$265=2</xm:f>
            <x14:dxf>
              <fill>
                <patternFill>
                  <bgColor rgb="FF37793E"/>
                </patternFill>
              </fill>
            </x14:dxf>
          </x14:cfRule>
          <xm:sqref>F21</xm:sqref>
        </x14:conditionalFormatting>
        <x14:conditionalFormatting xmlns:xm="http://schemas.microsoft.com/office/excel/2006/main">
          <x14:cfRule type="expression" priority="29" id="{D21874E4-B5A8-4E7E-B2DC-769E29C1FDFB}">
            <xm:f>Interview!$G$277=1</xm:f>
            <x14:dxf>
              <fill>
                <gradientFill degree="180">
                  <stop position="0">
                    <color theme="0"/>
                  </stop>
                  <stop position="1">
                    <color rgb="FF8BAA88"/>
                  </stop>
                </gradientFill>
              </fill>
            </x14:dxf>
          </x14:cfRule>
          <x14:cfRule type="expression" priority="30" id="{E2C9DCCD-EA23-4076-A915-6DD61B891D8F}">
            <xm:f>Interview!$G$277=2</xm:f>
            <x14:dxf>
              <fill>
                <patternFill>
                  <bgColor rgb="FF37793E"/>
                </patternFill>
              </fill>
            </x14:dxf>
          </x14:cfRule>
          <xm:sqref>D22</xm:sqref>
        </x14:conditionalFormatting>
        <x14:conditionalFormatting xmlns:xm="http://schemas.microsoft.com/office/excel/2006/main">
          <x14:cfRule type="expression" priority="27" id="{F6063695-154B-4065-9606-D6494BBD737C}">
            <xm:f>Interview!$G$287=1</xm:f>
            <x14:dxf>
              <fill>
                <gradientFill degree="180">
                  <stop position="0">
                    <color theme="0"/>
                  </stop>
                  <stop position="1">
                    <color rgb="FF8BAA88"/>
                  </stop>
                </gradientFill>
              </fill>
            </x14:dxf>
          </x14:cfRule>
          <x14:cfRule type="expression" priority="28" id="{E40E170A-69CD-4EE5-8AEA-FB789442F8FB}">
            <xm:f>Interview!$G$287=2</xm:f>
            <x14:dxf>
              <fill>
                <patternFill>
                  <bgColor rgb="FF37793E"/>
                </patternFill>
              </fill>
            </x14:dxf>
          </x14:cfRule>
          <xm:sqref>E22</xm:sqref>
        </x14:conditionalFormatting>
        <x14:conditionalFormatting xmlns:xm="http://schemas.microsoft.com/office/excel/2006/main">
          <x14:cfRule type="expression" priority="25" id="{A3BD3579-B0BC-4D46-AFAB-CC93E2B0B9D4}">
            <xm:f>Interview!$G$296=1</xm:f>
            <x14:dxf>
              <fill>
                <gradientFill degree="180">
                  <stop position="0">
                    <color theme="0"/>
                  </stop>
                  <stop position="1">
                    <color rgb="FF8BAA88"/>
                  </stop>
                </gradientFill>
              </fill>
            </x14:dxf>
          </x14:cfRule>
          <x14:cfRule type="expression" priority="26" id="{71EF34CF-7366-48B5-8B75-1312C7474DF0}">
            <xm:f>Interview!$G$296=2</xm:f>
            <x14:dxf>
              <fill>
                <patternFill>
                  <bgColor rgb="FF37793E"/>
                </patternFill>
              </fill>
            </x14:dxf>
          </x14:cfRule>
          <xm:sqref>F22</xm:sqref>
        </x14:conditionalFormatting>
        <x14:conditionalFormatting xmlns:xm="http://schemas.microsoft.com/office/excel/2006/main">
          <x14:cfRule type="expression" priority="23" id="{69E2A747-0CF3-42EE-9D45-0A089B498E8D}">
            <xm:f>Interview!$G$304=1</xm:f>
            <x14:dxf>
              <fill>
                <gradientFill degree="180">
                  <stop position="0">
                    <color theme="0"/>
                  </stop>
                  <stop position="1">
                    <color rgb="FF8BAA88"/>
                  </stop>
                </gradientFill>
              </fill>
            </x14:dxf>
          </x14:cfRule>
          <x14:cfRule type="expression" priority="24" id="{E9D7BFDB-82EA-4DB4-80B4-776E5F132F80}">
            <xm:f>Interview!$G$304=2</xm:f>
            <x14:dxf>
              <fill>
                <patternFill>
                  <bgColor rgb="FF37793E"/>
                </patternFill>
              </fill>
            </x14:dxf>
          </x14:cfRule>
          <xm:sqref>D23</xm:sqref>
        </x14:conditionalFormatting>
        <x14:conditionalFormatting xmlns:xm="http://schemas.microsoft.com/office/excel/2006/main">
          <x14:cfRule type="expression" priority="21" id="{1F3513FE-9E97-47B5-B3ED-15E5597C4E23}">
            <xm:f>Interview!$G$320=1</xm:f>
            <x14:dxf>
              <fill>
                <gradientFill degree="180">
                  <stop position="0">
                    <color theme="0"/>
                  </stop>
                  <stop position="1">
                    <color rgb="FF8BAA88"/>
                  </stop>
                </gradientFill>
              </fill>
            </x14:dxf>
          </x14:cfRule>
          <x14:cfRule type="expression" priority="22" id="{D071BF50-53B7-4218-AAF0-2EE1A33C9188}">
            <xm:f>Interview!$G$320=2</xm:f>
            <x14:dxf>
              <fill>
                <patternFill>
                  <bgColor rgb="FF37793E"/>
                </patternFill>
              </fill>
            </x14:dxf>
          </x14:cfRule>
          <xm:sqref>E23</xm:sqref>
        </x14:conditionalFormatting>
        <x14:conditionalFormatting xmlns:xm="http://schemas.microsoft.com/office/excel/2006/main">
          <x14:cfRule type="expression" priority="19" id="{BAA823EC-80E9-4F81-B7E5-ADFAE77711AB}">
            <xm:f>Interview!$G$329=1</xm:f>
            <x14:dxf>
              <fill>
                <gradientFill degree="180">
                  <stop position="0">
                    <color theme="0"/>
                  </stop>
                  <stop position="1">
                    <color rgb="FF8BAA88"/>
                  </stop>
                </gradientFill>
              </fill>
            </x14:dxf>
          </x14:cfRule>
          <x14:cfRule type="expression" priority="20" id="{AC7E6C9F-C6AD-47E2-9ED6-63274B54CE08}">
            <xm:f>Interview!$G$329=2</xm:f>
            <x14:dxf>
              <fill>
                <patternFill>
                  <bgColor rgb="FF37793E"/>
                </patternFill>
              </fill>
            </x14:dxf>
          </x14:cfRule>
          <xm:sqref>F23</xm:sqref>
        </x14:conditionalFormatting>
        <x14:conditionalFormatting xmlns:xm="http://schemas.microsoft.com/office/excel/2006/main">
          <x14:cfRule type="expression" priority="17" id="{6741B761-1DB6-41FC-8B4D-D00F1530700C}">
            <xm:f>Interview!$G$338=1</xm:f>
            <x14:dxf>
              <fill>
                <gradientFill degree="180">
                  <stop position="0">
                    <color theme="0"/>
                  </stop>
                  <stop position="1">
                    <color rgb="FFB07667"/>
                  </stop>
                </gradientFill>
              </fill>
            </x14:dxf>
          </x14:cfRule>
          <x14:cfRule type="expression" priority="18" id="{FF7FDB00-0F7B-4777-8D75-E5C805CFF7AC}">
            <xm:f>Interview!$G$338=2</xm:f>
            <x14:dxf>
              <fill>
                <patternFill>
                  <bgColor rgb="FFB07667"/>
                </patternFill>
              </fill>
            </x14:dxf>
          </x14:cfRule>
          <xm:sqref>D24</xm:sqref>
        </x14:conditionalFormatting>
        <x14:conditionalFormatting xmlns:xm="http://schemas.microsoft.com/office/excel/2006/main">
          <x14:cfRule type="expression" priority="15" id="{754815F2-3640-4ECF-8015-5840DDA7917B}">
            <xm:f>Interview!$G$350=1</xm:f>
            <x14:dxf>
              <fill>
                <gradientFill degree="180">
                  <stop position="0">
                    <color theme="0"/>
                  </stop>
                  <stop position="1">
                    <color rgb="FFB07667"/>
                  </stop>
                </gradientFill>
              </fill>
            </x14:dxf>
          </x14:cfRule>
          <x14:cfRule type="expression" priority="16" id="{D5160164-457A-4C3D-AA85-E9A98E89793E}">
            <xm:f>Interview!$G$350=2</xm:f>
            <x14:dxf>
              <fill>
                <patternFill>
                  <bgColor rgb="FFB07667"/>
                </patternFill>
              </fill>
            </x14:dxf>
          </x14:cfRule>
          <xm:sqref>E24</xm:sqref>
        </x14:conditionalFormatting>
        <x14:conditionalFormatting xmlns:xm="http://schemas.microsoft.com/office/excel/2006/main">
          <x14:cfRule type="expression" priority="13" id="{D575FA15-1CAF-4096-BD42-B96D12C46704}">
            <xm:f>Interview!$G$364=1</xm:f>
            <x14:dxf>
              <fill>
                <gradientFill degree="180">
                  <stop position="0">
                    <color theme="0"/>
                  </stop>
                  <stop position="1">
                    <color rgb="FFB07667"/>
                  </stop>
                </gradientFill>
              </fill>
            </x14:dxf>
          </x14:cfRule>
          <x14:cfRule type="expression" priority="14" id="{9229D7C4-9FC2-4961-B4A3-FAADFEEC3644}">
            <xm:f>Interview!$G$364=2</xm:f>
            <x14:dxf>
              <fill>
                <patternFill>
                  <bgColor rgb="FFB07667"/>
                </patternFill>
              </fill>
            </x14:dxf>
          </x14:cfRule>
          <xm:sqref>F24</xm:sqref>
        </x14:conditionalFormatting>
        <x14:conditionalFormatting xmlns:xm="http://schemas.microsoft.com/office/excel/2006/main">
          <x14:cfRule type="expression" priority="11" id="{39B50F23-238B-4D27-8195-623D425D560F}">
            <xm:f>Interview!$G$376=1</xm:f>
            <x14:dxf>
              <fill>
                <gradientFill degree="180">
                  <stop position="0">
                    <color theme="0"/>
                  </stop>
                  <stop position="1">
                    <color rgb="FFB07667"/>
                  </stop>
                </gradientFill>
              </fill>
            </x14:dxf>
          </x14:cfRule>
          <x14:cfRule type="expression" priority="12" id="{36E0CDDD-658B-44E4-A31A-799798EB7A8E}">
            <xm:f>Interview!$G$376=2</xm:f>
            <x14:dxf>
              <fill>
                <patternFill>
                  <bgColor rgb="FFB07667"/>
                </patternFill>
              </fill>
            </x14:dxf>
          </x14:cfRule>
          <xm:sqref>D25</xm:sqref>
        </x14:conditionalFormatting>
        <x14:conditionalFormatting xmlns:xm="http://schemas.microsoft.com/office/excel/2006/main">
          <x14:cfRule type="expression" priority="9" id="{58AE8C43-64C7-4756-85BC-C71F069546BE}">
            <xm:f>Interview!$G$387=1</xm:f>
            <x14:dxf>
              <fill>
                <gradientFill degree="180">
                  <stop position="0">
                    <color theme="0"/>
                  </stop>
                  <stop position="1">
                    <color rgb="FFB07667"/>
                  </stop>
                </gradientFill>
              </fill>
            </x14:dxf>
          </x14:cfRule>
          <x14:cfRule type="expression" priority="10" id="{B88CFC94-7264-4FDF-8C53-4B080207EE30}">
            <xm:f>Interview!$G$387=2</xm:f>
            <x14:dxf>
              <fill>
                <patternFill>
                  <bgColor rgb="FFB07667"/>
                </patternFill>
              </fill>
            </x14:dxf>
          </x14:cfRule>
          <xm:sqref>E25</xm:sqref>
        </x14:conditionalFormatting>
        <x14:conditionalFormatting xmlns:xm="http://schemas.microsoft.com/office/excel/2006/main">
          <x14:cfRule type="expression" priority="7" id="{798EC3F1-FF64-45AB-AFCA-E6E86CDA0DEC}">
            <xm:f>Interview!$G$400=1</xm:f>
            <x14:dxf>
              <fill>
                <gradientFill degree="180">
                  <stop position="0">
                    <color theme="0"/>
                  </stop>
                  <stop position="1">
                    <color rgb="FFB07667"/>
                  </stop>
                </gradientFill>
              </fill>
            </x14:dxf>
          </x14:cfRule>
          <x14:cfRule type="expression" priority="8" id="{0D187138-CF31-4C49-B3AD-114EAC562DE2}">
            <xm:f>Interview!$G$400=2</xm:f>
            <x14:dxf>
              <fill>
                <patternFill>
                  <bgColor rgb="FFB07667"/>
                </patternFill>
              </fill>
            </x14:dxf>
          </x14:cfRule>
          <xm:sqref>F25</xm:sqref>
        </x14:conditionalFormatting>
        <x14:conditionalFormatting xmlns:xm="http://schemas.microsoft.com/office/excel/2006/main">
          <x14:cfRule type="expression" priority="5" id="{A02D102F-A74F-47E9-9E6D-5EB89F092AF0}">
            <xm:f>Interview!$G$411=1</xm:f>
            <x14:dxf>
              <fill>
                <gradientFill degree="180">
                  <stop position="0">
                    <color theme="0"/>
                  </stop>
                  <stop position="1">
                    <color rgb="FFB07667"/>
                  </stop>
                </gradientFill>
              </fill>
            </x14:dxf>
          </x14:cfRule>
          <x14:cfRule type="expression" priority="6" id="{693CF359-37AA-4A70-BF54-424C24042AA5}">
            <xm:f>Interview!$G$411=2</xm:f>
            <x14:dxf>
              <fill>
                <patternFill>
                  <bgColor rgb="FFB07667"/>
                </patternFill>
              </fill>
            </x14:dxf>
          </x14:cfRule>
          <xm:sqref>D26</xm:sqref>
        </x14:conditionalFormatting>
        <x14:conditionalFormatting xmlns:xm="http://schemas.microsoft.com/office/excel/2006/main">
          <x14:cfRule type="expression" priority="3" id="{8E9B51E8-7F24-4EE8-B041-A6F173809ECA}">
            <xm:f>Interview!$G$424=1</xm:f>
            <x14:dxf>
              <fill>
                <gradientFill degree="180">
                  <stop position="0">
                    <color theme="0"/>
                  </stop>
                  <stop position="1">
                    <color rgb="FFB07667"/>
                  </stop>
                </gradientFill>
              </fill>
            </x14:dxf>
          </x14:cfRule>
          <x14:cfRule type="expression" priority="4" id="{AB1DA73D-9D1C-48F6-B8C1-D28AAC5BBE6F}">
            <xm:f>Interview!$G$424=2</xm:f>
            <x14:dxf>
              <fill>
                <patternFill patternType="solid">
                  <fgColor auto="1"/>
                  <bgColor rgb="FFB07667"/>
                </patternFill>
              </fill>
            </x14:dxf>
          </x14:cfRule>
          <xm:sqref>E26</xm:sqref>
        </x14:conditionalFormatting>
        <x14:conditionalFormatting xmlns:xm="http://schemas.microsoft.com/office/excel/2006/main">
          <x14:cfRule type="expression" priority="1" id="{0AD8F1FE-D69E-46B5-B1A2-9B5CBBCE1E6B}">
            <xm:f>Interview!$G$439=1</xm:f>
            <x14:dxf>
              <fill>
                <gradientFill degree="180">
                  <stop position="0">
                    <color theme="0"/>
                  </stop>
                  <stop position="1">
                    <color rgb="FFB07667"/>
                  </stop>
                </gradientFill>
              </fill>
            </x14:dxf>
          </x14:cfRule>
          <x14:cfRule type="expression" priority="2" id="{EFBA503F-1F84-4E12-84B0-294F3735B39D}">
            <xm:f>Interview!$G$439=2</xm:f>
            <x14:dxf>
              <fill>
                <patternFill>
                  <bgColor rgb="FFB07667"/>
                </patternFill>
              </fill>
            </x14:dxf>
          </x14:cfRule>
          <xm:sqref>F26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E103"/>
  <sheetViews>
    <sheetView workbookViewId="0">
      <selection activeCell="B2" sqref="B2"/>
    </sheetView>
  </sheetViews>
  <sheetFormatPr baseColWidth="10" defaultColWidth="8.83203125" defaultRowHeight="13" x14ac:dyDescent="0.15"/>
  <cols>
    <col min="1" max="1" width="22.83203125" style="54" customWidth="1"/>
    <col min="2" max="2" width="10.33203125" style="54" customWidth="1"/>
    <col min="3" max="3" width="8.83203125" style="54"/>
    <col min="4" max="4" width="1.83203125" style="54" customWidth="1"/>
    <col min="5" max="5" width="8.83203125" style="54"/>
    <col min="6" max="6" width="1.5" style="54" customWidth="1"/>
    <col min="7" max="7" width="8.83203125" style="54"/>
    <col min="8" max="8" width="1.5" style="54" customWidth="1"/>
    <col min="9" max="9" width="8.83203125" style="54"/>
    <col min="10" max="10" width="1.5" style="54" customWidth="1"/>
    <col min="11" max="11" width="21.5" style="54" customWidth="1"/>
    <col min="12" max="12" width="22.1640625" style="54" customWidth="1"/>
    <col min="13" max="13" width="3.83203125" style="54" customWidth="1"/>
    <col min="14" max="14" width="4.5" style="54" customWidth="1"/>
    <col min="15" max="21" width="9.6640625" style="55" customWidth="1"/>
    <col min="22" max="22" width="9.6640625" style="54" customWidth="1"/>
    <col min="23" max="16384" width="8.83203125" style="54"/>
  </cols>
  <sheetData>
    <row r="1" spans="1:31" ht="25" x14ac:dyDescent="0.25">
      <c r="A1" s="53" t="s">
        <v>396</v>
      </c>
      <c r="L1" s="53" t="str">
        <f>A1</f>
        <v>Software Assurance Maturity Model (SAMM) Roadmap</v>
      </c>
    </row>
    <row r="2" spans="1:31" s="56" customFormat="1" ht="14" x14ac:dyDescent="0.15">
      <c r="A2" s="56" t="s">
        <v>63</v>
      </c>
      <c r="B2" s="57" t="str">
        <f>IF(ISBLANK(Interview!D10),"",Interview!D10)</f>
        <v/>
      </c>
      <c r="L2" s="56" t="str">
        <f>B2</f>
        <v/>
      </c>
      <c r="O2" s="58"/>
      <c r="P2" s="58"/>
      <c r="Q2" s="58"/>
      <c r="R2" s="58"/>
      <c r="S2" s="58"/>
      <c r="T2" s="58"/>
      <c r="U2" s="58"/>
      <c r="Y2" s="56">
        <v>1</v>
      </c>
      <c r="Z2" s="56">
        <v>1</v>
      </c>
      <c r="AA2" s="56">
        <v>1</v>
      </c>
    </row>
    <row r="3" spans="1:31" s="56" customFormat="1" ht="14" x14ac:dyDescent="0.15">
      <c r="A3" s="56" t="s">
        <v>64</v>
      </c>
      <c r="B3" s="57" t="str">
        <f>IF(ISBLANK(Interview!D11),"",Interview!D11)</f>
        <v/>
      </c>
      <c r="L3" s="56" t="str">
        <f>B3</f>
        <v/>
      </c>
      <c r="O3" s="58"/>
      <c r="P3" s="58"/>
      <c r="Q3" s="58"/>
      <c r="R3" s="58"/>
      <c r="S3" s="58"/>
      <c r="T3" s="58"/>
      <c r="U3" s="58"/>
    </row>
    <row r="4" spans="1:31" s="56" customFormat="1" ht="14" x14ac:dyDescent="0.15">
      <c r="A4" s="56" t="s">
        <v>397</v>
      </c>
      <c r="B4" s="57"/>
      <c r="L4" s="56">
        <f>B4</f>
        <v>0</v>
      </c>
      <c r="O4" s="58"/>
      <c r="P4" s="58"/>
      <c r="Q4" s="58"/>
      <c r="R4" s="58"/>
      <c r="S4" s="58"/>
      <c r="T4" s="58"/>
      <c r="U4" s="58"/>
    </row>
    <row r="5" spans="1:31" s="56" customFormat="1" ht="14" x14ac:dyDescent="0.15">
      <c r="A5" s="56" t="s">
        <v>398</v>
      </c>
      <c r="B5" s="57"/>
      <c r="O5" s="58"/>
      <c r="P5" s="58"/>
      <c r="Q5" s="58"/>
      <c r="R5" s="58"/>
      <c r="S5" s="58"/>
      <c r="T5" s="58"/>
      <c r="U5" s="58"/>
    </row>
    <row r="6" spans="1:31" s="56" customFormat="1" ht="14" x14ac:dyDescent="0.15">
      <c r="A6" s="56" t="s">
        <v>399</v>
      </c>
      <c r="B6" s="57"/>
      <c r="O6" s="260"/>
      <c r="P6" s="260"/>
      <c r="Q6" s="260"/>
      <c r="R6" s="260"/>
      <c r="S6" s="260"/>
      <c r="T6" s="260"/>
      <c r="U6" s="260"/>
      <c r="V6" s="260"/>
    </row>
    <row r="7" spans="1:31" s="56" customFormat="1" ht="14" x14ac:dyDescent="0.15">
      <c r="L7" s="59"/>
      <c r="M7" s="59"/>
      <c r="N7" s="59"/>
      <c r="O7" s="260"/>
      <c r="P7" s="260"/>
      <c r="Q7" s="260"/>
      <c r="R7" s="260"/>
      <c r="S7" s="260"/>
      <c r="T7" s="260"/>
      <c r="U7" s="260"/>
      <c r="V7" s="260"/>
    </row>
    <row r="8" spans="1:31" s="56" customFormat="1" ht="15" thickBot="1" x14ac:dyDescent="0.2">
      <c r="A8" s="56" t="s">
        <v>400</v>
      </c>
      <c r="B8" s="60" t="s">
        <v>401</v>
      </c>
      <c r="I8" s="60" t="s">
        <v>402</v>
      </c>
      <c r="L8" s="61" t="s">
        <v>403</v>
      </c>
      <c r="M8" s="61"/>
      <c r="N8" s="61"/>
      <c r="O8" s="256" t="s">
        <v>404</v>
      </c>
      <c r="P8" s="257"/>
      <c r="Q8" s="257"/>
      <c r="R8" s="257"/>
      <c r="S8" s="257"/>
      <c r="T8" s="257"/>
      <c r="U8" s="257"/>
      <c r="V8" s="258"/>
    </row>
    <row r="9" spans="1:31" ht="14" thickBot="1" x14ac:dyDescent="0.2">
      <c r="A9" s="136" t="s">
        <v>405</v>
      </c>
      <c r="B9" s="137" t="s">
        <v>406</v>
      </c>
      <c r="C9" s="137" t="s">
        <v>437</v>
      </c>
      <c r="D9" s="138" t="s">
        <v>407</v>
      </c>
      <c r="E9" s="137" t="s">
        <v>438</v>
      </c>
      <c r="F9" s="138" t="s">
        <v>408</v>
      </c>
      <c r="G9" s="137" t="s">
        <v>439</v>
      </c>
      <c r="H9" s="138" t="s">
        <v>409</v>
      </c>
      <c r="I9" s="137" t="s">
        <v>440</v>
      </c>
      <c r="J9" s="62" t="s">
        <v>410</v>
      </c>
      <c r="K9" s="63" t="s">
        <v>411</v>
      </c>
      <c r="L9" s="63"/>
      <c r="O9" s="259" t="str">
        <f>C9</f>
        <v>Q1</v>
      </c>
      <c r="P9" s="259"/>
      <c r="Q9" s="259" t="str">
        <f>E9</f>
        <v>Q2</v>
      </c>
      <c r="R9" s="259"/>
      <c r="S9" s="259" t="str">
        <f>G9</f>
        <v>Q3</v>
      </c>
      <c r="T9" s="259"/>
      <c r="U9" s="259" t="str">
        <f>I9</f>
        <v>Q4</v>
      </c>
      <c r="V9" s="259"/>
    </row>
    <row r="10" spans="1:31" ht="15" customHeight="1" x14ac:dyDescent="0.15">
      <c r="A10" s="133" t="s">
        <v>412</v>
      </c>
      <c r="B10" s="99">
        <f>IF(ISNUMBER(Interview!$I$18),Interview!$I$18,SUM(LEFT(Interview!$I$18),".5"))</f>
        <v>1.5833333333333333</v>
      </c>
      <c r="C10" s="64">
        <v>2</v>
      </c>
      <c r="D10" s="65">
        <f>C10</f>
        <v>2</v>
      </c>
      <c r="E10" s="64">
        <v>2</v>
      </c>
      <c r="F10" s="65">
        <f>E10</f>
        <v>2</v>
      </c>
      <c r="G10" s="64">
        <v>3</v>
      </c>
      <c r="H10" s="66">
        <f>G10</f>
        <v>3</v>
      </c>
      <c r="I10" s="64">
        <v>3</v>
      </c>
      <c r="J10" s="66">
        <f>I10</f>
        <v>3</v>
      </c>
      <c r="K10" s="63">
        <f>IFERROR(I10-B10,I10-LEFT(B10,1))</f>
        <v>1.4166666666666667</v>
      </c>
      <c r="Z10" s="54" t="str">
        <f>A10</f>
        <v>Strategy &amp; metrics</v>
      </c>
      <c r="AA10" s="54">
        <f>I10</f>
        <v>3</v>
      </c>
      <c r="AB10" s="54">
        <f>G10</f>
        <v>3</v>
      </c>
      <c r="AC10" s="54">
        <f>E10</f>
        <v>2</v>
      </c>
      <c r="AD10" s="54">
        <f>C10</f>
        <v>2</v>
      </c>
      <c r="AE10" s="54">
        <f>B10</f>
        <v>1.5833333333333333</v>
      </c>
    </row>
    <row r="11" spans="1:31" ht="15" customHeight="1" x14ac:dyDescent="0.15">
      <c r="A11" s="134" t="s">
        <v>100</v>
      </c>
      <c r="B11" s="99">
        <f>IF(ISNUMBER(Interview!$I$62),Interview!$I$62,SUM(LEFT(Interview!$I$62),".5"))</f>
        <v>0.6</v>
      </c>
      <c r="C11" s="67">
        <v>1</v>
      </c>
      <c r="D11" s="65">
        <f>C11</f>
        <v>1</v>
      </c>
      <c r="E11" s="67">
        <v>1</v>
      </c>
      <c r="F11" s="65">
        <f>E11</f>
        <v>1</v>
      </c>
      <c r="G11" s="67">
        <v>2</v>
      </c>
      <c r="H11" s="65">
        <f>G11</f>
        <v>2</v>
      </c>
      <c r="I11" s="67">
        <v>2</v>
      </c>
      <c r="J11" s="65">
        <f>I11</f>
        <v>2</v>
      </c>
      <c r="K11" s="63">
        <f t="shared" ref="K11:K21" si="0">IFERROR(I11-B11,I11-LEFT(B11,1))</f>
        <v>1.4</v>
      </c>
      <c r="Z11" s="54" t="str">
        <f t="shared" ref="Z11:Z21" si="1">A11</f>
        <v>Policy &amp; Compliance</v>
      </c>
      <c r="AA11" s="54">
        <f t="shared" ref="AA11:AA21" si="2">I11</f>
        <v>2</v>
      </c>
      <c r="AB11" s="54">
        <f t="shared" ref="AB11:AB21" si="3">G11</f>
        <v>2</v>
      </c>
      <c r="AC11" s="54">
        <f t="shared" ref="AC11:AC21" si="4">E11</f>
        <v>1</v>
      </c>
      <c r="AD11" s="54">
        <f t="shared" ref="AD11:AD21" si="5">C11</f>
        <v>1</v>
      </c>
      <c r="AE11" s="54">
        <f t="shared" ref="AE11:AE21" si="6">B11</f>
        <v>0.6</v>
      </c>
    </row>
    <row r="12" spans="1:31" ht="15" customHeight="1" x14ac:dyDescent="0.15">
      <c r="A12" s="135" t="s">
        <v>132</v>
      </c>
      <c r="B12" s="100">
        <f>IF(ISNUMBER(Interview!$I$100),Interview!$I$100,SUM(LEFT(Interview!$I$100),".5"))</f>
        <v>1.05</v>
      </c>
      <c r="C12" s="68">
        <v>1</v>
      </c>
      <c r="D12" s="69">
        <f>C12</f>
        <v>1</v>
      </c>
      <c r="E12" s="68">
        <v>1</v>
      </c>
      <c r="F12" s="69">
        <f>E12</f>
        <v>1</v>
      </c>
      <c r="G12" s="68">
        <v>2</v>
      </c>
      <c r="H12" s="69">
        <f>G12</f>
        <v>2</v>
      </c>
      <c r="I12" s="68">
        <v>2</v>
      </c>
      <c r="J12" s="69">
        <f>I12</f>
        <v>2</v>
      </c>
      <c r="K12" s="63">
        <f t="shared" si="0"/>
        <v>0.95</v>
      </c>
      <c r="Z12" s="54" t="str">
        <f t="shared" si="1"/>
        <v>Education &amp; Guidance</v>
      </c>
      <c r="AA12" s="54">
        <f t="shared" si="2"/>
        <v>2</v>
      </c>
      <c r="AB12" s="54">
        <f t="shared" si="3"/>
        <v>2</v>
      </c>
      <c r="AC12" s="54">
        <f t="shared" si="4"/>
        <v>1</v>
      </c>
      <c r="AD12" s="54">
        <f t="shared" si="5"/>
        <v>1</v>
      </c>
      <c r="AE12" s="54">
        <f t="shared" si="6"/>
        <v>1.05</v>
      </c>
    </row>
    <row r="13" spans="1:31" ht="15" customHeight="1" x14ac:dyDescent="0.15">
      <c r="A13" s="130" t="s">
        <v>160</v>
      </c>
      <c r="B13" s="99">
        <f>IF(ISNUMBER(Interview!$I$138),Interview!$I$138,SUM(LEFT(Interview!$I$138),".5"))</f>
        <v>0</v>
      </c>
      <c r="C13" s="70">
        <v>0</v>
      </c>
      <c r="D13" s="71">
        <f>C13</f>
        <v>0</v>
      </c>
      <c r="E13" s="70">
        <v>2</v>
      </c>
      <c r="F13" s="71">
        <f>E13</f>
        <v>2</v>
      </c>
      <c r="G13" s="70">
        <v>2</v>
      </c>
      <c r="H13" s="71">
        <f>G13</f>
        <v>2</v>
      </c>
      <c r="I13" s="70">
        <v>2</v>
      </c>
      <c r="J13" s="71">
        <f>I13</f>
        <v>2</v>
      </c>
      <c r="K13" s="63">
        <f t="shared" si="0"/>
        <v>2</v>
      </c>
      <c r="Z13" s="54" t="str">
        <f t="shared" si="1"/>
        <v>Threat Assessment</v>
      </c>
      <c r="AA13" s="54">
        <f t="shared" si="2"/>
        <v>2</v>
      </c>
      <c r="AB13" s="54">
        <f t="shared" si="3"/>
        <v>2</v>
      </c>
      <c r="AC13" s="54">
        <f t="shared" si="4"/>
        <v>2</v>
      </c>
      <c r="AD13" s="54">
        <f t="shared" si="5"/>
        <v>0</v>
      </c>
      <c r="AE13" s="54">
        <f t="shared" si="6"/>
        <v>0</v>
      </c>
    </row>
    <row r="14" spans="1:31" ht="15" customHeight="1" x14ac:dyDescent="0.15">
      <c r="A14" s="131" t="s">
        <v>186</v>
      </c>
      <c r="B14" s="99">
        <f>IF(ISNUMBER(Interview!$I173),Interview!$I$173,SUM(LEFT(Interview!$I$173),".5"))</f>
        <v>0.5</v>
      </c>
      <c r="C14" s="67">
        <v>1</v>
      </c>
      <c r="D14" s="65">
        <f t="shared" ref="D14:D21" si="7">C14</f>
        <v>1</v>
      </c>
      <c r="E14" s="67">
        <v>2</v>
      </c>
      <c r="F14" s="65">
        <f t="shared" ref="F14:F21" si="8">E14</f>
        <v>2</v>
      </c>
      <c r="G14" s="67">
        <v>2</v>
      </c>
      <c r="H14" s="65">
        <f t="shared" ref="H14:H21" si="9">G14</f>
        <v>2</v>
      </c>
      <c r="I14" s="67">
        <v>2</v>
      </c>
      <c r="J14" s="65">
        <f t="shared" ref="J14:J21" si="10">I14</f>
        <v>2</v>
      </c>
      <c r="K14" s="63">
        <f t="shared" si="0"/>
        <v>1.5</v>
      </c>
      <c r="Z14" s="54" t="str">
        <f t="shared" si="1"/>
        <v>Security Requirements</v>
      </c>
      <c r="AA14" s="54">
        <f t="shared" si="2"/>
        <v>2</v>
      </c>
      <c r="AB14" s="54">
        <f t="shared" si="3"/>
        <v>2</v>
      </c>
      <c r="AC14" s="54">
        <f t="shared" si="4"/>
        <v>2</v>
      </c>
      <c r="AD14" s="54">
        <f t="shared" si="5"/>
        <v>1</v>
      </c>
      <c r="AE14" s="54">
        <f t="shared" si="6"/>
        <v>0.5</v>
      </c>
    </row>
    <row r="15" spans="1:31" x14ac:dyDescent="0.15">
      <c r="A15" s="132" t="s">
        <v>209</v>
      </c>
      <c r="B15" s="100">
        <f>IF(ISNUMBER(Interview!$I$206),Interview!$I$206,SUM(LEFT(Interview!$I$206),".5"))</f>
        <v>0</v>
      </c>
      <c r="C15" s="68">
        <v>0</v>
      </c>
      <c r="D15" s="69">
        <f t="shared" si="7"/>
        <v>0</v>
      </c>
      <c r="E15" s="68">
        <v>1</v>
      </c>
      <c r="F15" s="69">
        <f t="shared" si="8"/>
        <v>1</v>
      </c>
      <c r="G15" s="68">
        <v>2</v>
      </c>
      <c r="H15" s="69">
        <f t="shared" si="9"/>
        <v>2</v>
      </c>
      <c r="I15" s="68">
        <v>2</v>
      </c>
      <c r="J15" s="69">
        <f t="shared" si="10"/>
        <v>2</v>
      </c>
      <c r="K15" s="63">
        <f t="shared" si="0"/>
        <v>2</v>
      </c>
      <c r="L15" s="54" t="str">
        <f>A10</f>
        <v>Strategy &amp; metrics</v>
      </c>
      <c r="Z15" s="54" t="str">
        <f t="shared" si="1"/>
        <v>Secure Architecture</v>
      </c>
      <c r="AA15" s="54">
        <f t="shared" si="2"/>
        <v>2</v>
      </c>
      <c r="AB15" s="54">
        <f t="shared" si="3"/>
        <v>2</v>
      </c>
      <c r="AC15" s="54">
        <f t="shared" si="4"/>
        <v>1</v>
      </c>
      <c r="AD15" s="54">
        <f t="shared" si="5"/>
        <v>0</v>
      </c>
      <c r="AE15" s="54">
        <f t="shared" si="6"/>
        <v>0</v>
      </c>
    </row>
    <row r="16" spans="1:31" x14ac:dyDescent="0.15">
      <c r="A16" s="127" t="s">
        <v>46</v>
      </c>
      <c r="B16" s="99">
        <f>IF(ISNUMBER(Interview!$I$239),Interview!$I$239,SUM(LEFT(Interview!$I$239),".5"))</f>
        <v>0</v>
      </c>
      <c r="C16" s="70">
        <v>0</v>
      </c>
      <c r="D16" s="71">
        <f t="shared" si="7"/>
        <v>0</v>
      </c>
      <c r="E16" s="70">
        <v>1</v>
      </c>
      <c r="F16" s="71">
        <f t="shared" si="8"/>
        <v>1</v>
      </c>
      <c r="G16" s="70">
        <v>1</v>
      </c>
      <c r="H16" s="71">
        <f t="shared" si="9"/>
        <v>1</v>
      </c>
      <c r="I16" s="70">
        <v>2</v>
      </c>
      <c r="J16" s="71">
        <f t="shared" si="10"/>
        <v>2</v>
      </c>
      <c r="K16" s="63">
        <f t="shared" si="0"/>
        <v>2</v>
      </c>
      <c r="Z16" s="54" t="str">
        <f t="shared" si="1"/>
        <v>Design Analysis</v>
      </c>
      <c r="AA16" s="54">
        <f t="shared" si="2"/>
        <v>2</v>
      </c>
      <c r="AB16" s="54">
        <f t="shared" si="3"/>
        <v>1</v>
      </c>
      <c r="AC16" s="54">
        <f t="shared" si="4"/>
        <v>1</v>
      </c>
      <c r="AD16" s="54">
        <f t="shared" si="5"/>
        <v>0</v>
      </c>
      <c r="AE16" s="54">
        <f t="shared" si="6"/>
        <v>0</v>
      </c>
    </row>
    <row r="17" spans="1:31" x14ac:dyDescent="0.15">
      <c r="A17" s="128" t="s">
        <v>395</v>
      </c>
      <c r="B17" s="99">
        <f>IF(ISNUMBER(Interview!$I$277),Interview!$I$277,SUM(LEFT(Interview!$I$277),".5"))</f>
        <v>0</v>
      </c>
      <c r="C17" s="67">
        <v>0</v>
      </c>
      <c r="D17" s="65">
        <f t="shared" si="7"/>
        <v>0</v>
      </c>
      <c r="E17" s="67">
        <v>0</v>
      </c>
      <c r="F17" s="65">
        <f t="shared" si="8"/>
        <v>0</v>
      </c>
      <c r="G17" s="67">
        <v>1</v>
      </c>
      <c r="H17" s="65">
        <f t="shared" si="9"/>
        <v>1</v>
      </c>
      <c r="I17" s="67">
        <v>2</v>
      </c>
      <c r="J17" s="65">
        <f t="shared" si="10"/>
        <v>2</v>
      </c>
      <c r="K17" s="63">
        <f t="shared" si="0"/>
        <v>2</v>
      </c>
      <c r="Z17" s="54" t="str">
        <f t="shared" si="1"/>
        <v>Implementation Review</v>
      </c>
      <c r="AA17" s="54">
        <f t="shared" si="2"/>
        <v>2</v>
      </c>
      <c r="AB17" s="54">
        <f t="shared" si="3"/>
        <v>1</v>
      </c>
      <c r="AC17" s="54">
        <f t="shared" si="4"/>
        <v>0</v>
      </c>
      <c r="AD17" s="54">
        <f t="shared" si="5"/>
        <v>0</v>
      </c>
      <c r="AE17" s="54">
        <f t="shared" si="6"/>
        <v>0</v>
      </c>
    </row>
    <row r="18" spans="1:31" x14ac:dyDescent="0.15">
      <c r="A18" s="129" t="s">
        <v>276</v>
      </c>
      <c r="B18" s="100">
        <f>IF(ISNUMBER(Interview!$I$304),Interview!$I$304,SUM(LEFT(Interview!$I$304),".5"))</f>
        <v>0.5</v>
      </c>
      <c r="C18" s="68">
        <v>1</v>
      </c>
      <c r="D18" s="69">
        <f t="shared" si="7"/>
        <v>1</v>
      </c>
      <c r="E18" s="68">
        <v>1</v>
      </c>
      <c r="F18" s="69">
        <f t="shared" si="8"/>
        <v>1</v>
      </c>
      <c r="G18" s="68">
        <v>2</v>
      </c>
      <c r="H18" s="69">
        <f t="shared" si="9"/>
        <v>2</v>
      </c>
      <c r="I18" s="68">
        <v>2</v>
      </c>
      <c r="J18" s="69">
        <f t="shared" si="10"/>
        <v>2</v>
      </c>
      <c r="K18" s="63">
        <f t="shared" si="0"/>
        <v>1.5</v>
      </c>
      <c r="Z18" s="54" t="str">
        <f t="shared" si="1"/>
        <v>Security Testing</v>
      </c>
      <c r="AA18" s="54">
        <f t="shared" si="2"/>
        <v>2</v>
      </c>
      <c r="AB18" s="54">
        <f t="shared" si="3"/>
        <v>2</v>
      </c>
      <c r="AC18" s="54">
        <f t="shared" si="4"/>
        <v>1</v>
      </c>
      <c r="AD18" s="54">
        <f t="shared" si="5"/>
        <v>1</v>
      </c>
      <c r="AE18" s="54">
        <f t="shared" si="6"/>
        <v>0.5</v>
      </c>
    </row>
    <row r="19" spans="1:31" x14ac:dyDescent="0.15">
      <c r="A19" s="124" t="s">
        <v>388</v>
      </c>
      <c r="B19" s="99">
        <f>IF(ISNUMBER(Interview!$I$338),Interview!$I$338,SUM(LEFT(Interview!$I$338),".5"))</f>
        <v>0</v>
      </c>
      <c r="C19" s="70">
        <v>1</v>
      </c>
      <c r="D19" s="71">
        <f t="shared" si="7"/>
        <v>1</v>
      </c>
      <c r="E19" s="70">
        <v>1.5</v>
      </c>
      <c r="F19" s="71">
        <f t="shared" si="8"/>
        <v>1.5</v>
      </c>
      <c r="G19" s="70">
        <v>2</v>
      </c>
      <c r="H19" s="71">
        <f t="shared" si="9"/>
        <v>2</v>
      </c>
      <c r="I19" s="70">
        <v>2</v>
      </c>
      <c r="J19" s="71">
        <f t="shared" si="10"/>
        <v>2</v>
      </c>
      <c r="K19" s="63">
        <f t="shared" si="0"/>
        <v>2</v>
      </c>
      <c r="Z19" s="54" t="str">
        <f t="shared" si="1"/>
        <v>Issue Management</v>
      </c>
      <c r="AA19" s="54">
        <f t="shared" si="2"/>
        <v>2</v>
      </c>
      <c r="AB19" s="54">
        <f t="shared" si="3"/>
        <v>2</v>
      </c>
      <c r="AC19" s="54">
        <f t="shared" si="4"/>
        <v>1.5</v>
      </c>
      <c r="AD19" s="54">
        <f t="shared" si="5"/>
        <v>1</v>
      </c>
      <c r="AE19" s="54">
        <f t="shared" si="6"/>
        <v>0</v>
      </c>
    </row>
    <row r="20" spans="1:31" x14ac:dyDescent="0.15">
      <c r="A20" s="125" t="s">
        <v>320</v>
      </c>
      <c r="B20" s="99">
        <f>IF(ISNUMBER(Interview!$I$376),Interview!$I$376,SUM(LEFT(Interview!$I$376),".5"))</f>
        <v>0.5</v>
      </c>
      <c r="C20" s="67">
        <v>0.5</v>
      </c>
      <c r="D20" s="65">
        <f t="shared" si="7"/>
        <v>0.5</v>
      </c>
      <c r="E20" s="67">
        <v>0.5</v>
      </c>
      <c r="F20" s="65">
        <f t="shared" si="8"/>
        <v>0.5</v>
      </c>
      <c r="G20" s="67">
        <v>1</v>
      </c>
      <c r="H20" s="65">
        <f t="shared" si="9"/>
        <v>1</v>
      </c>
      <c r="I20" s="67">
        <v>1.5</v>
      </c>
      <c r="J20" s="65">
        <f t="shared" si="10"/>
        <v>1.5</v>
      </c>
      <c r="K20" s="63">
        <f t="shared" si="0"/>
        <v>1</v>
      </c>
      <c r="Z20" s="54" t="str">
        <f t="shared" si="1"/>
        <v>Environment Hardening</v>
      </c>
      <c r="AA20" s="54">
        <f t="shared" si="2"/>
        <v>1.5</v>
      </c>
      <c r="AB20" s="54">
        <f t="shared" si="3"/>
        <v>1</v>
      </c>
      <c r="AC20" s="54">
        <f t="shared" si="4"/>
        <v>0.5</v>
      </c>
      <c r="AD20" s="54">
        <f t="shared" si="5"/>
        <v>0.5</v>
      </c>
      <c r="AE20" s="54">
        <f t="shared" si="6"/>
        <v>0.5</v>
      </c>
    </row>
    <row r="21" spans="1:31" ht="14" thickBot="1" x14ac:dyDescent="0.2">
      <c r="A21" s="126" t="s">
        <v>7</v>
      </c>
      <c r="B21" s="101">
        <f>IF(ISNUMBER(Interview!$I$411),Interview!$I$411,SUM(LEFT(Interview!$I$411),".5"))</f>
        <v>0.5</v>
      </c>
      <c r="C21" s="72">
        <v>0.5</v>
      </c>
      <c r="D21" s="73">
        <f t="shared" si="7"/>
        <v>0.5</v>
      </c>
      <c r="E21" s="72">
        <v>1</v>
      </c>
      <c r="F21" s="73">
        <f t="shared" si="8"/>
        <v>1</v>
      </c>
      <c r="G21" s="72">
        <v>2</v>
      </c>
      <c r="H21" s="73">
        <f t="shared" si="9"/>
        <v>2</v>
      </c>
      <c r="I21" s="72">
        <v>2</v>
      </c>
      <c r="J21" s="73">
        <f t="shared" si="10"/>
        <v>2</v>
      </c>
      <c r="K21" s="63">
        <f t="shared" si="0"/>
        <v>1.5</v>
      </c>
      <c r="Z21" s="54" t="str">
        <f t="shared" si="1"/>
        <v>Operational Enablement</v>
      </c>
      <c r="AA21" s="54">
        <f t="shared" si="2"/>
        <v>2</v>
      </c>
      <c r="AB21" s="54">
        <f t="shared" si="3"/>
        <v>2</v>
      </c>
      <c r="AC21" s="54">
        <f t="shared" si="4"/>
        <v>1</v>
      </c>
      <c r="AD21" s="54">
        <f t="shared" si="5"/>
        <v>0.5</v>
      </c>
      <c r="AE21" s="54">
        <f t="shared" si="6"/>
        <v>0.5</v>
      </c>
    </row>
    <row r="22" spans="1:31" x14ac:dyDescent="0.15">
      <c r="L22" s="54" t="str">
        <f>A11</f>
        <v>Policy &amp; Compliance</v>
      </c>
    </row>
    <row r="23" spans="1:31" x14ac:dyDescent="0.15">
      <c r="B23" s="74" t="s">
        <v>413</v>
      </c>
      <c r="C23" s="54">
        <f>SUM(C10:C21)-SUM(B10:B21)</f>
        <v>2.7666666666666666</v>
      </c>
      <c r="E23" s="54">
        <f>SUM(E10:E21)-SUM(C10:C21)</f>
        <v>6</v>
      </c>
      <c r="G23" s="54">
        <f>SUM(G10:G21)-SUM(E10:E21)</f>
        <v>8</v>
      </c>
      <c r="I23" s="54">
        <f>SUM(I10:I21)-SUM(G10:G21)</f>
        <v>2.5</v>
      </c>
      <c r="K23" s="63">
        <f>SUM(K10:K21)</f>
        <v>19.266666666666666</v>
      </c>
      <c r="N23" s="55"/>
      <c r="U23" s="54"/>
    </row>
    <row r="24" spans="1:31" x14ac:dyDescent="0.15">
      <c r="B24" s="74"/>
      <c r="C24" s="75">
        <f>C23/$K$23</f>
        <v>0.14359861591695502</v>
      </c>
      <c r="E24" s="75">
        <f>E23/$K$23</f>
        <v>0.31141868512110726</v>
      </c>
      <c r="G24" s="75">
        <f>G23/$K$23</f>
        <v>0.41522491349480972</v>
      </c>
      <c r="I24" s="75">
        <f>I23/$K$23</f>
        <v>0.12975778546712805</v>
      </c>
      <c r="K24" s="76">
        <f>1-K23/24</f>
        <v>0.1972222222222223</v>
      </c>
      <c r="N24" s="55"/>
      <c r="U24" s="54"/>
    </row>
    <row r="25" spans="1:31" x14ac:dyDescent="0.15">
      <c r="B25" s="74"/>
      <c r="N25" s="55"/>
      <c r="U25" s="54"/>
    </row>
    <row r="26" spans="1:31" ht="14" thickBot="1" x14ac:dyDescent="0.2">
      <c r="N26" s="55"/>
      <c r="U26" s="54"/>
    </row>
    <row r="27" spans="1:31" x14ac:dyDescent="0.15">
      <c r="A27" s="77" t="s">
        <v>414</v>
      </c>
      <c r="B27" s="78">
        <v>0</v>
      </c>
      <c r="N27" s="55"/>
      <c r="U27" s="54"/>
    </row>
    <row r="28" spans="1:31" x14ac:dyDescent="0.15">
      <c r="A28" s="79"/>
      <c r="B28" s="80">
        <v>0.5</v>
      </c>
      <c r="N28" s="55"/>
      <c r="U28" s="54"/>
    </row>
    <row r="29" spans="1:31" x14ac:dyDescent="0.15">
      <c r="A29" s="79"/>
      <c r="B29" s="80">
        <v>1</v>
      </c>
      <c r="L29" s="54" t="str">
        <f>A12</f>
        <v>Education &amp; Guidance</v>
      </c>
    </row>
    <row r="30" spans="1:31" x14ac:dyDescent="0.15">
      <c r="A30" s="79"/>
      <c r="B30" s="80">
        <v>1.5</v>
      </c>
    </row>
    <row r="31" spans="1:31" x14ac:dyDescent="0.15">
      <c r="A31" s="79"/>
      <c r="B31" s="80">
        <v>2</v>
      </c>
    </row>
    <row r="32" spans="1:31" x14ac:dyDescent="0.15">
      <c r="A32" s="79"/>
      <c r="B32" s="80">
        <v>2.5</v>
      </c>
    </row>
    <row r="33" spans="1:12" ht="14" thickBot="1" x14ac:dyDescent="0.2">
      <c r="A33" s="81"/>
      <c r="B33" s="82">
        <v>3</v>
      </c>
    </row>
    <row r="36" spans="1:12" x14ac:dyDescent="0.15">
      <c r="L36" s="54" t="str">
        <f>A13</f>
        <v>Threat Assessment</v>
      </c>
    </row>
    <row r="43" spans="1:12" x14ac:dyDescent="0.15">
      <c r="L43" s="54" t="str">
        <f>A14</f>
        <v>Security Requirements</v>
      </c>
    </row>
    <row r="51" spans="12:12" x14ac:dyDescent="0.15">
      <c r="L51" s="54" t="str">
        <f>A15</f>
        <v>Secure Architecture</v>
      </c>
    </row>
    <row r="59" spans="12:12" x14ac:dyDescent="0.15">
      <c r="L59" s="54" t="str">
        <f>A16</f>
        <v>Design Analysis</v>
      </c>
    </row>
    <row r="67" spans="12:12" x14ac:dyDescent="0.15">
      <c r="L67" s="54" t="str">
        <f>A17</f>
        <v>Implementation Review</v>
      </c>
    </row>
    <row r="75" spans="12:12" x14ac:dyDescent="0.15">
      <c r="L75" s="54" t="str">
        <f>A18</f>
        <v>Security Testing</v>
      </c>
    </row>
    <row r="83" spans="12:12" x14ac:dyDescent="0.15">
      <c r="L83" s="54" t="str">
        <f>A19</f>
        <v>Issue Management</v>
      </c>
    </row>
    <row r="91" spans="12:12" x14ac:dyDescent="0.15">
      <c r="L91" s="54" t="str">
        <f>A20</f>
        <v>Environment Hardening</v>
      </c>
    </row>
    <row r="99" spans="12:22" x14ac:dyDescent="0.15">
      <c r="L99" s="54" t="str">
        <f>A21</f>
        <v>Operational Enablement</v>
      </c>
    </row>
    <row r="103" spans="12:22" ht="14" thickBot="1" x14ac:dyDescent="0.2">
      <c r="L103" s="81"/>
      <c r="M103" s="81"/>
      <c r="N103" s="81"/>
      <c r="O103" s="83"/>
      <c r="P103" s="83"/>
      <c r="Q103" s="83"/>
      <c r="R103" s="83"/>
      <c r="S103" s="83"/>
      <c r="T103" s="83"/>
      <c r="U103" s="83"/>
      <c r="V103" s="81"/>
    </row>
  </sheetData>
  <mergeCells count="14">
    <mergeCell ref="O6:R6"/>
    <mergeCell ref="S6:V6"/>
    <mergeCell ref="O7:P7"/>
    <mergeCell ref="Q7:R7"/>
    <mergeCell ref="S7:T7"/>
    <mergeCell ref="U7:V7"/>
    <mergeCell ref="O8:P8"/>
    <mergeCell ref="Q8:R8"/>
    <mergeCell ref="S8:T8"/>
    <mergeCell ref="U8:V8"/>
    <mergeCell ref="O9:P9"/>
    <mergeCell ref="Q9:R9"/>
    <mergeCell ref="S9:T9"/>
    <mergeCell ref="U9:V9"/>
  </mergeCells>
  <dataValidations count="2">
    <dataValidation showInputMessage="1" showErrorMessage="1" sqref="B10:B21"/>
    <dataValidation type="list" showInputMessage="1" showErrorMessage="1" sqref="G10:G21 C10:C21 I10:I21 E10:E21">
      <formula1>$B$27:$B$33</formula1>
    </dataValidation>
  </dataValidations>
  <pageMargins left="0.55118110236220474" right="0.55118110236220474" top="0.39370078740157483" bottom="0.39370078740157483" header="0.51181102362204722" footer="0.51181102362204722"/>
  <pageSetup paperSize="9" scale="50" orientation="portrait" r:id="rId1"/>
  <headerFooter alignWithMargins="0"/>
  <ignoredErrors>
    <ignoredError sqref="B2:B3" unlockedFormula="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38"/>
  <sheetViews>
    <sheetView workbookViewId="0"/>
  </sheetViews>
  <sheetFormatPr baseColWidth="10" defaultColWidth="8.83203125" defaultRowHeight="13" x14ac:dyDescent="0.15"/>
  <cols>
    <col min="1" max="1" width="6" style="85" customWidth="1"/>
    <col min="2" max="2" width="128.1640625" style="85" customWidth="1"/>
    <col min="3" max="16384" width="8.83203125" style="85"/>
  </cols>
  <sheetData>
    <row r="1" spans="1:2" ht="25" x14ac:dyDescent="0.15">
      <c r="A1" s="84" t="s">
        <v>415</v>
      </c>
    </row>
    <row r="2" spans="1:2" x14ac:dyDescent="0.15">
      <c r="B2" s="86"/>
    </row>
    <row r="3" spans="1:2" x14ac:dyDescent="0.15">
      <c r="A3" s="85">
        <v>1</v>
      </c>
      <c r="B3" s="86" t="s">
        <v>416</v>
      </c>
    </row>
    <row r="4" spans="1:2" x14ac:dyDescent="0.15">
      <c r="B4" s="86"/>
    </row>
    <row r="5" spans="1:2" ht="39" x14ac:dyDescent="0.15">
      <c r="A5" s="85">
        <v>2</v>
      </c>
      <c r="B5" s="86" t="s">
        <v>417</v>
      </c>
    </row>
    <row r="6" spans="1:2" x14ac:dyDescent="0.15">
      <c r="B6" s="86"/>
    </row>
    <row r="7" spans="1:2" x14ac:dyDescent="0.15">
      <c r="A7" s="85">
        <v>3</v>
      </c>
      <c r="B7" s="86" t="s">
        <v>418</v>
      </c>
    </row>
    <row r="8" spans="1:2" x14ac:dyDescent="0.15">
      <c r="B8" s="86"/>
    </row>
    <row r="9" spans="1:2" ht="39" x14ac:dyDescent="0.15">
      <c r="A9" s="85">
        <v>4</v>
      </c>
      <c r="B9" s="86" t="s">
        <v>419</v>
      </c>
    </row>
    <row r="10" spans="1:2" x14ac:dyDescent="0.15">
      <c r="B10" s="86"/>
    </row>
    <row r="11" spans="1:2" x14ac:dyDescent="0.15">
      <c r="A11" s="85">
        <v>5</v>
      </c>
      <c r="B11" s="86" t="s">
        <v>420</v>
      </c>
    </row>
    <row r="12" spans="1:2" x14ac:dyDescent="0.15">
      <c r="B12" s="86"/>
    </row>
    <row r="13" spans="1:2" ht="26" x14ac:dyDescent="0.15">
      <c r="A13" s="85">
        <v>6</v>
      </c>
      <c r="B13" s="86" t="s">
        <v>421</v>
      </c>
    </row>
    <row r="14" spans="1:2" x14ac:dyDescent="0.15">
      <c r="B14" s="86"/>
    </row>
    <row r="15" spans="1:2" x14ac:dyDescent="0.15">
      <c r="A15" s="85">
        <v>7</v>
      </c>
      <c r="B15" s="86" t="s">
        <v>422</v>
      </c>
    </row>
    <row r="16" spans="1:2" x14ac:dyDescent="0.15">
      <c r="B16" s="86"/>
    </row>
    <row r="17" spans="1:2" x14ac:dyDescent="0.15">
      <c r="A17" s="85">
        <v>8</v>
      </c>
      <c r="B17" s="86" t="s">
        <v>423</v>
      </c>
    </row>
    <row r="18" spans="1:2" x14ac:dyDescent="0.15">
      <c r="B18" s="87" t="s">
        <v>424</v>
      </c>
    </row>
    <row r="19" spans="1:2" x14ac:dyDescent="0.15">
      <c r="B19" s="86"/>
    </row>
    <row r="20" spans="1:2" x14ac:dyDescent="0.15">
      <c r="B20" s="86"/>
    </row>
    <row r="21" spans="1:2" x14ac:dyDescent="0.15">
      <c r="B21" s="86"/>
    </row>
    <row r="22" spans="1:2" x14ac:dyDescent="0.15">
      <c r="B22" s="86"/>
    </row>
    <row r="23" spans="1:2" x14ac:dyDescent="0.15">
      <c r="B23" s="86"/>
    </row>
    <row r="24" spans="1:2" x14ac:dyDescent="0.15">
      <c r="B24" s="86"/>
    </row>
    <row r="25" spans="1:2" x14ac:dyDescent="0.15">
      <c r="B25" s="86"/>
    </row>
    <row r="26" spans="1:2" x14ac:dyDescent="0.15">
      <c r="B26" s="86"/>
    </row>
    <row r="27" spans="1:2" x14ac:dyDescent="0.15">
      <c r="B27" s="86"/>
    </row>
    <row r="28" spans="1:2" x14ac:dyDescent="0.15">
      <c r="B28" s="86"/>
    </row>
    <row r="29" spans="1:2" x14ac:dyDescent="0.15">
      <c r="B29" s="86"/>
    </row>
    <row r="30" spans="1:2" x14ac:dyDescent="0.15">
      <c r="B30" s="86"/>
    </row>
    <row r="31" spans="1:2" x14ac:dyDescent="0.15">
      <c r="B31" s="86"/>
    </row>
    <row r="32" spans="1:2" x14ac:dyDescent="0.15">
      <c r="B32" s="86"/>
    </row>
    <row r="33" spans="2:2" x14ac:dyDescent="0.15">
      <c r="B33" s="86"/>
    </row>
    <row r="34" spans="2:2" x14ac:dyDescent="0.15">
      <c r="B34" s="86"/>
    </row>
    <row r="35" spans="2:2" x14ac:dyDescent="0.15">
      <c r="B35" s="86"/>
    </row>
    <row r="36" spans="2:2" x14ac:dyDescent="0.15">
      <c r="B36" s="86"/>
    </row>
    <row r="37" spans="2:2" x14ac:dyDescent="0.15">
      <c r="B37" s="86"/>
    </row>
    <row r="38" spans="2:2" x14ac:dyDescent="0.15">
      <c r="B38" s="86"/>
    </row>
  </sheetData>
  <sheetProtection sheet="1" objects="1" scenarios="1"/>
  <hyperlinks>
    <hyperlink ref="B18" r:id="rId1"/>
  </hyperlinks>
  <pageMargins left="0.74803149606299213" right="0.74803149606299213" top="0.39370078740157483" bottom="0.39370078740157483" header="0.51181102362204722" footer="0.51181102362204722"/>
  <pageSetup paperSize="9" scale="65"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3" x14ac:dyDescent="0.15"/>
  <cols>
    <col min="1" max="1" width="170.33203125" style="88" customWidth="1"/>
    <col min="2" max="16384" width="8.83203125" style="88"/>
  </cols>
  <sheetData>
    <row r="1" spans="1:1" ht="25" x14ac:dyDescent="0.15">
      <c r="A1" s="84" t="s">
        <v>425</v>
      </c>
    </row>
  </sheetData>
  <sheetProtection sheet="1" objects="1" scenarios="1"/>
  <pageMargins left="0.75" right="0.75" top="1" bottom="1" header="0.5" footer="0.5"/>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workbookViewId="0">
      <selection activeCell="J26" sqref="J26"/>
    </sheetView>
  </sheetViews>
  <sheetFormatPr baseColWidth="10" defaultColWidth="8.83203125" defaultRowHeight="13" x14ac:dyDescent="0.15"/>
  <cols>
    <col min="8" max="8" width="22.6640625" style="35" customWidth="1"/>
    <col min="9" max="9" width="35.1640625" customWidth="1"/>
  </cols>
  <sheetData>
    <row r="1" spans="1:10" x14ac:dyDescent="0.15">
      <c r="A1" s="47" t="s">
        <v>385</v>
      </c>
      <c r="B1" s="46"/>
      <c r="C1" s="261" t="s">
        <v>386</v>
      </c>
      <c r="D1" s="261"/>
      <c r="E1" s="261"/>
      <c r="F1" s="46"/>
      <c r="G1" s="46"/>
      <c r="H1" s="40"/>
    </row>
    <row r="2" spans="1:10" x14ac:dyDescent="0.15">
      <c r="A2" s="48" t="s">
        <v>383</v>
      </c>
      <c r="C2" s="49">
        <v>3</v>
      </c>
      <c r="D2" s="49">
        <v>3</v>
      </c>
      <c r="E2" s="49">
        <v>3</v>
      </c>
      <c r="F2" s="49">
        <v>6</v>
      </c>
      <c r="H2" s="139">
        <v>1</v>
      </c>
      <c r="I2" t="s">
        <v>377</v>
      </c>
      <c r="J2">
        <v>0</v>
      </c>
    </row>
    <row r="3" spans="1:10" x14ac:dyDescent="0.15">
      <c r="A3" s="48" t="s">
        <v>377</v>
      </c>
      <c r="B3" s="16"/>
      <c r="C3" s="49">
        <v>2.0099999999999998</v>
      </c>
      <c r="D3" s="49">
        <v>2.99</v>
      </c>
      <c r="E3" s="50" t="s">
        <v>44</v>
      </c>
      <c r="F3" s="51">
        <v>5</v>
      </c>
      <c r="I3" t="s">
        <v>457</v>
      </c>
      <c r="J3">
        <v>0.2</v>
      </c>
    </row>
    <row r="4" spans="1:10" x14ac:dyDescent="0.15">
      <c r="C4" s="49">
        <v>2</v>
      </c>
      <c r="D4" s="49">
        <v>2</v>
      </c>
      <c r="E4" s="49">
        <v>2</v>
      </c>
      <c r="F4" s="49">
        <v>4</v>
      </c>
      <c r="I4" t="s">
        <v>458</v>
      </c>
      <c r="J4">
        <v>0.5</v>
      </c>
    </row>
    <row r="5" spans="1:10" x14ac:dyDescent="0.15">
      <c r="C5" s="49">
        <v>1.01</v>
      </c>
      <c r="D5" s="49">
        <v>1.99</v>
      </c>
      <c r="E5" s="50" t="s">
        <v>43</v>
      </c>
      <c r="F5" s="51">
        <v>3</v>
      </c>
      <c r="I5" t="s">
        <v>459</v>
      </c>
      <c r="J5">
        <v>1</v>
      </c>
    </row>
    <row r="6" spans="1:10" x14ac:dyDescent="0.15">
      <c r="C6" s="49">
        <v>1</v>
      </c>
      <c r="D6" s="49">
        <v>1</v>
      </c>
      <c r="E6" s="49">
        <v>1</v>
      </c>
      <c r="F6" s="49">
        <v>2</v>
      </c>
    </row>
    <row r="7" spans="1:10" x14ac:dyDescent="0.15">
      <c r="C7" s="49">
        <v>0.01</v>
      </c>
      <c r="D7" s="49">
        <v>0.99</v>
      </c>
      <c r="E7" s="50" t="s">
        <v>42</v>
      </c>
      <c r="F7" s="51">
        <v>1</v>
      </c>
      <c r="H7" s="35" t="s">
        <v>468</v>
      </c>
      <c r="I7" t="s">
        <v>377</v>
      </c>
      <c r="J7">
        <v>0</v>
      </c>
    </row>
    <row r="8" spans="1:10" x14ac:dyDescent="0.15">
      <c r="C8" s="49">
        <v>0</v>
      </c>
      <c r="D8" s="49">
        <v>0</v>
      </c>
      <c r="E8" s="49">
        <v>0</v>
      </c>
      <c r="F8" s="49">
        <v>0</v>
      </c>
      <c r="I8" t="s">
        <v>461</v>
      </c>
      <c r="J8">
        <v>0.2</v>
      </c>
    </row>
    <row r="9" spans="1:10" x14ac:dyDescent="0.15">
      <c r="I9" t="s">
        <v>460</v>
      </c>
      <c r="J9">
        <v>0.5</v>
      </c>
    </row>
    <row r="10" spans="1:10" x14ac:dyDescent="0.15">
      <c r="I10" t="s">
        <v>462</v>
      </c>
      <c r="J10">
        <v>1</v>
      </c>
    </row>
    <row r="12" spans="1:10" x14ac:dyDescent="0.15">
      <c r="H12" s="35" t="s">
        <v>475</v>
      </c>
      <c r="I12" t="s">
        <v>377</v>
      </c>
      <c r="J12">
        <v>0</v>
      </c>
    </row>
    <row r="13" spans="1:10" x14ac:dyDescent="0.15">
      <c r="I13" t="s">
        <v>463</v>
      </c>
      <c r="J13">
        <v>0.2</v>
      </c>
    </row>
    <row r="14" spans="1:10" x14ac:dyDescent="0.15">
      <c r="I14" t="s">
        <v>474</v>
      </c>
      <c r="J14">
        <v>0.5</v>
      </c>
    </row>
    <row r="15" spans="1:10" x14ac:dyDescent="0.15">
      <c r="I15" t="s">
        <v>464</v>
      </c>
      <c r="J15">
        <v>1</v>
      </c>
    </row>
    <row r="17" spans="8:10" x14ac:dyDescent="0.15">
      <c r="H17" s="35" t="s">
        <v>476</v>
      </c>
      <c r="I17" t="s">
        <v>377</v>
      </c>
      <c r="J17">
        <v>0</v>
      </c>
    </row>
    <row r="18" spans="8:10" x14ac:dyDescent="0.15">
      <c r="I18" t="s">
        <v>465</v>
      </c>
      <c r="J18">
        <v>0.2</v>
      </c>
    </row>
    <row r="19" spans="8:10" x14ac:dyDescent="0.15">
      <c r="I19" t="s">
        <v>466</v>
      </c>
      <c r="J19">
        <v>0.5</v>
      </c>
    </row>
    <row r="20" spans="8:10" x14ac:dyDescent="0.15">
      <c r="I20" t="s">
        <v>467</v>
      </c>
      <c r="J20">
        <v>1</v>
      </c>
    </row>
    <row r="22" spans="8:10" x14ac:dyDescent="0.15">
      <c r="H22" s="35">
        <v>10</v>
      </c>
      <c r="I22" t="s">
        <v>377</v>
      </c>
      <c r="J22">
        <v>0</v>
      </c>
    </row>
    <row r="23" spans="8:10" x14ac:dyDescent="0.15">
      <c r="I23" t="s">
        <v>469</v>
      </c>
      <c r="J23">
        <v>1</v>
      </c>
    </row>
    <row r="24" spans="8:10" x14ac:dyDescent="0.15">
      <c r="I24" t="s">
        <v>470</v>
      </c>
      <c r="J24">
        <v>0.5</v>
      </c>
    </row>
    <row r="25" spans="8:10" x14ac:dyDescent="0.15">
      <c r="I25" t="s">
        <v>383</v>
      </c>
      <c r="J25">
        <v>1</v>
      </c>
    </row>
    <row r="27" spans="8:10" x14ac:dyDescent="0.15">
      <c r="H27" s="35" t="s">
        <v>477</v>
      </c>
      <c r="I27" t="s">
        <v>377</v>
      </c>
      <c r="J27">
        <v>0</v>
      </c>
    </row>
    <row r="28" spans="8:10" x14ac:dyDescent="0.15">
      <c r="I28" t="s">
        <v>471</v>
      </c>
      <c r="J28">
        <v>0.2</v>
      </c>
    </row>
    <row r="29" spans="8:10" x14ac:dyDescent="0.15">
      <c r="I29" t="s">
        <v>472</v>
      </c>
      <c r="J29">
        <v>0.5</v>
      </c>
    </row>
    <row r="30" spans="8:10" x14ac:dyDescent="0.15">
      <c r="I30" t="s">
        <v>473</v>
      </c>
      <c r="J30">
        <v>1</v>
      </c>
    </row>
  </sheetData>
  <mergeCells count="1">
    <mergeCell ref="C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Attribution and License</vt:lpstr>
      <vt:lpstr>Attribution and License (2)</vt:lpstr>
      <vt:lpstr>Interview</vt:lpstr>
      <vt:lpstr>Scorecard</vt:lpstr>
      <vt:lpstr>Roadmap Chart</vt:lpstr>
      <vt:lpstr>Notes</vt:lpstr>
      <vt:lpstr>Background Images</vt:lpstr>
      <vt:lpstr>Lookups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Deleersnyder Sebastien</dc:creator>
  <cp:lastModifiedBy>Microsoft Office User</cp:lastModifiedBy>
  <dcterms:created xsi:type="dcterms:W3CDTF">2009-06-08T07:01:59Z</dcterms:created>
  <dcterms:modified xsi:type="dcterms:W3CDTF">2016-04-27T16:42:44Z</dcterms:modified>
</cp:coreProperties>
</file>