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uPrimeiroCsv" sheetId="1" r:id="rId4"/>
    <sheet state="visible" name="Página1" sheetId="2" r:id="rId5"/>
  </sheets>
  <definedNames>
    <definedName hidden="1" localSheetId="0" name="_xlnm._FilterDatabase">MeuPrimeiroCsv!$A$1:$D$10</definedName>
  </definedNames>
  <calcPr/>
</workbook>
</file>

<file path=xl/sharedStrings.xml><?xml version="1.0" encoding="utf-8"?>
<sst xmlns="http://schemas.openxmlformats.org/spreadsheetml/2006/main" count="38" uniqueCount="38">
  <si>
    <t>Nome</t>
  </si>
  <si>
    <t>Sobrenome</t>
  </si>
  <si>
    <t>Idade</t>
  </si>
  <si>
    <t>Estado</t>
  </si>
  <si>
    <t>Nome completo</t>
  </si>
  <si>
    <t>Pedro</t>
  </si>
  <si>
    <t>Souza</t>
  </si>
  <si>
    <t>São Paulo, SP</t>
  </si>
  <si>
    <t>Bia</t>
  </si>
  <si>
    <t>Pereira</t>
  </si>
  <si>
    <t>Minas Gerais, MG</t>
  </si>
  <si>
    <t>Ana</t>
  </si>
  <si>
    <t>Silva</t>
  </si>
  <si>
    <t>Rio de Janeiro, RJ</t>
  </si>
  <si>
    <t>Paulo</t>
  </si>
  <si>
    <t>Martins</t>
  </si>
  <si>
    <t>Idade do Paulo:</t>
  </si>
  <si>
    <t>POSIÇÃO DA BIA:</t>
  </si>
  <si>
    <t>Estado da Bia:</t>
  </si>
  <si>
    <t>POSIÇAO DA PESSOA QUE MORA DO RIO:</t>
  </si>
  <si>
    <t>Sobrenome do Pedro:</t>
  </si>
  <si>
    <t>IDADE DA BIA:</t>
  </si>
  <si>
    <t>Soma das idades:</t>
  </si>
  <si>
    <t>Mais velho:</t>
  </si>
  <si>
    <t>Mais novo:</t>
  </si>
  <si>
    <t>Média das idade:</t>
  </si>
  <si>
    <t>Media maiores de 23:</t>
  </si>
  <si>
    <t>PRODUTO</t>
  </si>
  <si>
    <t>PASTEL</t>
  </si>
  <si>
    <t>BOLO</t>
  </si>
  <si>
    <t>PIPOCA</t>
  </si>
  <si>
    <t>SABOR</t>
  </si>
  <si>
    <t>QUEIJO</t>
  </si>
  <si>
    <t>CHOCOLATE</t>
  </si>
  <si>
    <t>DOCE</t>
  </si>
  <si>
    <t>PREÇO</t>
  </si>
  <si>
    <t>PRECO PASTEL:</t>
  </si>
  <si>
    <t>SABOR BOLO: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</si>
</sst>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Alignment="1" applyFont="1">
      <alignment readingOrder="0"/>
    </xf>
    <xf borderId="0" fillId="4" fontId="2" numFmtId="0" xfId="0" applyFont="1"/>
    <xf borderId="0" fillId="3" fontId="2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5.75"/>
    <col customWidth="1" min="3" max="3" width="35.13"/>
    <col customWidth="1" min="4" max="4" width="16.25"/>
    <col customWidth="1" min="5" max="7" width="1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2"/>
      <c r="I1" s="2"/>
      <c r="J1" s="2"/>
    </row>
    <row r="2">
      <c r="A2" s="3" t="s">
        <v>5</v>
      </c>
      <c r="B2" s="3" t="s">
        <v>6</v>
      </c>
      <c r="C2" s="3">
        <v>24.0</v>
      </c>
      <c r="D2" s="3" t="s">
        <v>7</v>
      </c>
      <c r="E2" s="4" t="str">
        <f>IFERROR(__xludf.DUMMYFUNCTION("SPLIT(D2,"","")"),"São Paulo")</f>
        <v>São Paulo</v>
      </c>
      <c r="F2" s="4" t="str">
        <f>IFERROR(__xludf.DUMMYFUNCTION("""COMPUTED_VALUE""")," SP")</f>
        <v> SP</v>
      </c>
      <c r="G2" s="4" t="str">
        <f t="shared" ref="G2:G5" si="1">CONCATENATE(A2," ",B2)</f>
        <v>Pedro Souza</v>
      </c>
      <c r="H2" s="4" t="str">
        <f t="shared" ref="H2:H3" si="2">IF(C2&gt;22,"Maior que 22","Menor que 22")</f>
        <v>Maior que 22</v>
      </c>
      <c r="I2" s="4" t="b">
        <f t="shared" ref="I2:I3" si="3">AND(C2=30,D2="Rio de Janeiro")</f>
        <v>0</v>
      </c>
      <c r="J2" s="4" t="b">
        <f t="shared" ref="J2:J3" si="4">OR(C2=30,D2="Rio de Janeiro")</f>
        <v>0</v>
      </c>
    </row>
    <row r="3">
      <c r="A3" s="5" t="s">
        <v>8</v>
      </c>
      <c r="B3" s="5" t="s">
        <v>9</v>
      </c>
      <c r="C3" s="5">
        <v>29.0</v>
      </c>
      <c r="D3" s="5" t="s">
        <v>10</v>
      </c>
      <c r="E3" s="6" t="str">
        <f>IFERROR(__xludf.DUMMYFUNCTION("SPLIT(D3,"","")"),"Minas Gerais")</f>
        <v>Minas Gerais</v>
      </c>
      <c r="F3" s="6" t="str">
        <f>IFERROR(__xludf.DUMMYFUNCTION("""COMPUTED_VALUE""")," MG")</f>
        <v> MG</v>
      </c>
      <c r="G3" s="6" t="str">
        <f t="shared" si="1"/>
        <v>Bia Pereira</v>
      </c>
      <c r="H3" s="6" t="str">
        <f t="shared" si="2"/>
        <v>Maior que 22</v>
      </c>
      <c r="I3" s="7" t="b">
        <f t="shared" si="3"/>
        <v>0</v>
      </c>
      <c r="J3" s="7" t="b">
        <f t="shared" si="4"/>
        <v>0</v>
      </c>
    </row>
    <row r="4">
      <c r="A4" s="3" t="s">
        <v>11</v>
      </c>
      <c r="B4" s="3" t="s">
        <v>12</v>
      </c>
      <c r="C4" s="3">
        <v>30.0</v>
      </c>
      <c r="D4" s="3" t="s">
        <v>13</v>
      </c>
      <c r="E4" s="8" t="str">
        <f>IFERROR(__xludf.DUMMYFUNCTION("SPLIT(D4,"","")"),"Rio de Janeiro")</f>
        <v>Rio de Janeiro</v>
      </c>
      <c r="F4" s="8" t="str">
        <f>IFERROR(__xludf.DUMMYFUNCTION("""COMPUTED_VALUE""")," RJ")</f>
        <v> RJ</v>
      </c>
      <c r="G4" s="8" t="str">
        <f t="shared" si="1"/>
        <v>Ana Silva</v>
      </c>
      <c r="H4" s="8" t="str">
        <f>IF(C4&gt;22,"Maior que 22",IF(C4=22,"Igual a 22","Menor que 22"))</f>
        <v>Maior que 22</v>
      </c>
      <c r="I4" s="8"/>
      <c r="J4" s="8"/>
    </row>
    <row r="5">
      <c r="A5" s="5" t="s">
        <v>14</v>
      </c>
      <c r="B5" s="5" t="s">
        <v>15</v>
      </c>
      <c r="C5" s="5">
        <v>22.0</v>
      </c>
      <c r="D5" s="7"/>
      <c r="E5" s="6"/>
      <c r="F5" s="6"/>
      <c r="G5" s="6" t="str">
        <f t="shared" si="1"/>
        <v>Paulo Martins</v>
      </c>
      <c r="H5" s="6" t="str">
        <f>IF(C5&gt;22,"Maior que 22","Menor que 22")</f>
        <v>Menor que 22</v>
      </c>
      <c r="I5" s="6" t="b">
        <f>AND(C5=24,D5="Rio de Janeiro")</f>
        <v>0</v>
      </c>
      <c r="J5" s="6" t="b">
        <f>OR(C5=24,D5="Rio de Janeiro")</f>
        <v>0</v>
      </c>
    </row>
    <row r="6">
      <c r="A6" s="8"/>
      <c r="B6" s="8"/>
      <c r="C6" s="8"/>
      <c r="D6" s="8"/>
      <c r="E6" s="8"/>
      <c r="F6" s="8"/>
      <c r="G6" s="8"/>
      <c r="H6" s="8"/>
      <c r="I6" s="8"/>
      <c r="J6" s="8"/>
    </row>
    <row r="7">
      <c r="A7" s="7"/>
      <c r="B7" s="7"/>
      <c r="C7" s="7"/>
      <c r="D7" s="7"/>
      <c r="E7" s="7"/>
      <c r="F7" s="7"/>
      <c r="G7" s="7"/>
      <c r="H7" s="7"/>
      <c r="I7" s="7"/>
      <c r="J7" s="7"/>
    </row>
    <row r="8">
      <c r="A8" s="3" t="s">
        <v>16</v>
      </c>
      <c r="B8" s="8">
        <f>VLOOKUP(A4,A2:C5,3,0)</f>
        <v>30</v>
      </c>
      <c r="C8" s="3" t="s">
        <v>17</v>
      </c>
      <c r="D8" s="8">
        <f>MATCH(A3,A2:A5,0)</f>
        <v>2</v>
      </c>
      <c r="E8" s="8"/>
      <c r="F8" s="8"/>
      <c r="G8" s="8"/>
      <c r="H8" s="8"/>
      <c r="I8" s="8"/>
      <c r="J8" s="8"/>
    </row>
    <row r="9">
      <c r="A9" s="5" t="s">
        <v>18</v>
      </c>
      <c r="B9" s="7" t="str">
        <f>VLOOKUP(A3,A2:D5,4,0)</f>
        <v>Minas Gerais, MG</v>
      </c>
      <c r="C9" s="5" t="s">
        <v>19</v>
      </c>
      <c r="D9" s="7">
        <f>MATCH(D4,D2:D5,0)</f>
        <v>3</v>
      </c>
      <c r="E9" s="7"/>
      <c r="F9" s="7"/>
      <c r="G9" s="7"/>
      <c r="H9" s="7"/>
      <c r="I9" s="7"/>
      <c r="J9" s="7"/>
    </row>
    <row r="10">
      <c r="A10" s="3" t="s">
        <v>20</v>
      </c>
      <c r="B10" s="8" t="str">
        <f>VLOOKUP(A5,A2:D5,2,0)</f>
        <v>Martins</v>
      </c>
      <c r="C10" s="3" t="s">
        <v>21</v>
      </c>
      <c r="D10" s="8">
        <f t="array" ref="D10">INDEX(C2:C5,2)</f>
        <v>29</v>
      </c>
      <c r="E10" s="8"/>
      <c r="F10" s="8"/>
      <c r="G10" s="8"/>
      <c r="H10" s="8"/>
      <c r="I10" s="8"/>
      <c r="J10" s="8"/>
    </row>
    <row r="12">
      <c r="A12" s="9" t="s">
        <v>22</v>
      </c>
      <c r="B12" s="9"/>
      <c r="C12" s="10">
        <f>SUM(C2:C5)</f>
        <v>105</v>
      </c>
      <c r="H12" s="10">
        <f>SUMIF(C2:C5,"&gt;23")</f>
        <v>83</v>
      </c>
    </row>
    <row r="13">
      <c r="A13" s="9" t="s">
        <v>23</v>
      </c>
      <c r="B13" s="9"/>
      <c r="C13" s="10">
        <f>MAX(C2:C5)</f>
        <v>30</v>
      </c>
      <c r="H13" s="10">
        <f>COUNTIF(C2:C5,"&lt;29")</f>
        <v>2</v>
      </c>
    </row>
    <row r="14">
      <c r="A14" s="9" t="s">
        <v>24</v>
      </c>
      <c r="B14" s="9"/>
      <c r="C14" s="10">
        <f>MIN(C2:C5)</f>
        <v>22</v>
      </c>
    </row>
    <row r="15">
      <c r="A15" s="9" t="s">
        <v>25</v>
      </c>
      <c r="B15" s="9"/>
      <c r="C15" s="11">
        <f>MEDIAN(C2:C5)</f>
        <v>26.5</v>
      </c>
    </row>
    <row r="16">
      <c r="A16" s="9" t="s">
        <v>26</v>
      </c>
      <c r="B16" s="9"/>
      <c r="C16" s="11">
        <f>AVERAGEIF(C2:C5,"&gt;23")</f>
        <v>27.66666667</v>
      </c>
    </row>
  </sheetData>
  <autoFilter ref="$A$1:$D$10">
    <sortState ref="A1:D10">
      <sortCondition ref="C1:C10"/>
      <sortCondition ref="A1:A10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</cols>
  <sheetData>
    <row r="1">
      <c r="A1" s="9" t="s">
        <v>27</v>
      </c>
      <c r="B1" s="9" t="s">
        <v>28</v>
      </c>
      <c r="C1" s="9" t="s">
        <v>29</v>
      </c>
      <c r="D1" s="9" t="s">
        <v>30</v>
      </c>
    </row>
    <row r="2">
      <c r="A2" s="9" t="s">
        <v>31</v>
      </c>
      <c r="B2" s="9" t="s">
        <v>32</v>
      </c>
      <c r="C2" s="9" t="s">
        <v>33</v>
      </c>
      <c r="D2" s="9" t="s">
        <v>34</v>
      </c>
    </row>
    <row r="3">
      <c r="A3" s="9" t="s">
        <v>35</v>
      </c>
      <c r="B3" s="9">
        <v>3.0</v>
      </c>
      <c r="C3" s="9">
        <v>4.0</v>
      </c>
      <c r="D3" s="9">
        <v>6.0</v>
      </c>
    </row>
    <row r="6">
      <c r="A6" s="9" t="s">
        <v>36</v>
      </c>
      <c r="B6" s="10">
        <f>HLOOKUP(B1,B1:D3,3,0)</f>
        <v>3</v>
      </c>
    </row>
    <row r="7">
      <c r="A7" s="9" t="s">
        <v>37</v>
      </c>
      <c r="B7" s="10" t="str">
        <f>HLOOKUP(C1,B1:D3,2,0)</f>
        <v>CHOCOLATE</v>
      </c>
    </row>
  </sheetData>
  <drawing r:id="rId1"/>
</worksheet>
</file>