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45" yWindow="2565" windowWidth="15480" windowHeight="8355" tabRatio="695"/>
  </bookViews>
  <sheets>
    <sheet name="CameraLensPD-Metric" sheetId="5" r:id="rId1"/>
    <sheet name="CameraLensPD-English" sheetId="11" r:id="rId2"/>
  </sheets>
  <definedNames>
    <definedName name="_xlnm.Print_Area" localSheetId="1">'CameraLensPD-English'!$D$2:$P$62</definedName>
    <definedName name="_xlnm.Print_Area" localSheetId="0">'CameraLensPD-Metric'!$D$2:$P$62</definedName>
  </definedNames>
  <calcPr calcId="125725"/>
</workbook>
</file>

<file path=xl/calcChain.xml><?xml version="1.0" encoding="utf-8"?>
<calcChain xmlns="http://schemas.openxmlformats.org/spreadsheetml/2006/main">
  <c r="J23" i="11"/>
  <c r="O15" i="5"/>
  <c r="P15"/>
  <c r="E57"/>
  <c r="E61"/>
  <c r="P58" i="11"/>
  <c r="P57"/>
  <c r="O58"/>
  <c r="O57"/>
  <c r="O62"/>
  <c r="N58"/>
  <c r="N57"/>
  <c r="M58"/>
  <c r="L58"/>
  <c r="L57"/>
  <c r="K58"/>
  <c r="K57"/>
  <c r="K62"/>
  <c r="J58"/>
  <c r="J57"/>
  <c r="I58"/>
  <c r="H58"/>
  <c r="H57"/>
  <c r="G58"/>
  <c r="G57"/>
  <c r="G62"/>
  <c r="P51"/>
  <c r="P50"/>
  <c r="O51"/>
  <c r="O50"/>
  <c r="O55"/>
  <c r="N51"/>
  <c r="N50"/>
  <c r="M51"/>
  <c r="L51"/>
  <c r="L50"/>
  <c r="K51"/>
  <c r="K50"/>
  <c r="K55"/>
  <c r="J51"/>
  <c r="J50"/>
  <c r="I51"/>
  <c r="H51"/>
  <c r="H50"/>
  <c r="G51"/>
  <c r="G50"/>
  <c r="G55"/>
  <c r="P44"/>
  <c r="P43"/>
  <c r="O44"/>
  <c r="O43"/>
  <c r="O48"/>
  <c r="N44"/>
  <c r="N43"/>
  <c r="M44"/>
  <c r="L44"/>
  <c r="L43"/>
  <c r="K44"/>
  <c r="K43"/>
  <c r="K48"/>
  <c r="J44"/>
  <c r="J43"/>
  <c r="I44"/>
  <c r="H44"/>
  <c r="H43"/>
  <c r="G44"/>
  <c r="G43"/>
  <c r="G48"/>
  <c r="P37"/>
  <c r="P36"/>
  <c r="O37"/>
  <c r="O36"/>
  <c r="O41"/>
  <c r="N37"/>
  <c r="N36"/>
  <c r="M37"/>
  <c r="L37"/>
  <c r="L36"/>
  <c r="K37"/>
  <c r="K36"/>
  <c r="K41"/>
  <c r="J37"/>
  <c r="J36"/>
  <c r="I37"/>
  <c r="H37"/>
  <c r="H36"/>
  <c r="G37"/>
  <c r="G36"/>
  <c r="G38"/>
  <c r="P30"/>
  <c r="P29"/>
  <c r="O30"/>
  <c r="O29"/>
  <c r="O34"/>
  <c r="N30"/>
  <c r="N29"/>
  <c r="M30"/>
  <c r="L30"/>
  <c r="L29"/>
  <c r="K30"/>
  <c r="K29"/>
  <c r="K34"/>
  <c r="J30"/>
  <c r="J29"/>
  <c r="I30"/>
  <c r="H30"/>
  <c r="H29"/>
  <c r="G30"/>
  <c r="G29"/>
  <c r="G34"/>
  <c r="P23"/>
  <c r="P22"/>
  <c r="O23"/>
  <c r="O22"/>
  <c r="O26"/>
  <c r="N23"/>
  <c r="N22"/>
  <c r="M23"/>
  <c r="L23"/>
  <c r="L22"/>
  <c r="K23"/>
  <c r="K22"/>
  <c r="K26"/>
  <c r="J22"/>
  <c r="I23"/>
  <c r="H23"/>
  <c r="H22"/>
  <c r="G23"/>
  <c r="G22"/>
  <c r="G26"/>
  <c r="P16"/>
  <c r="P15"/>
  <c r="O16"/>
  <c r="O15"/>
  <c r="O19"/>
  <c r="N16"/>
  <c r="N15"/>
  <c r="M16"/>
  <c r="L16"/>
  <c r="L15"/>
  <c r="K16"/>
  <c r="K15"/>
  <c r="K19"/>
  <c r="J16"/>
  <c r="J15"/>
  <c r="I16"/>
  <c r="H16"/>
  <c r="H15"/>
  <c r="G16"/>
  <c r="G15"/>
  <c r="G19"/>
  <c r="P9"/>
  <c r="P8"/>
  <c r="O9"/>
  <c r="O8"/>
  <c r="O10"/>
  <c r="N9"/>
  <c r="N8"/>
  <c r="M9"/>
  <c r="L9"/>
  <c r="L8"/>
  <c r="K9"/>
  <c r="K8"/>
  <c r="K10"/>
  <c r="J9"/>
  <c r="J8"/>
  <c r="I9"/>
  <c r="H9"/>
  <c r="H8"/>
  <c r="G9"/>
  <c r="G8"/>
  <c r="G10"/>
  <c r="E5"/>
  <c r="E58"/>
  <c r="P57" i="5"/>
  <c r="P58"/>
  <c r="O57"/>
  <c r="O61"/>
  <c r="N57"/>
  <c r="N58"/>
  <c r="M57"/>
  <c r="M61"/>
  <c r="L57"/>
  <c r="L58"/>
  <c r="K57"/>
  <c r="K61"/>
  <c r="J57"/>
  <c r="J58"/>
  <c r="I57"/>
  <c r="I61"/>
  <c r="H57"/>
  <c r="H58"/>
  <c r="G57"/>
  <c r="G61"/>
  <c r="P50"/>
  <c r="P51"/>
  <c r="O50"/>
  <c r="O54"/>
  <c r="N50"/>
  <c r="N51"/>
  <c r="M50"/>
  <c r="M54"/>
  <c r="L50"/>
  <c r="L51"/>
  <c r="K50"/>
  <c r="K54"/>
  <c r="J50"/>
  <c r="J51"/>
  <c r="I50"/>
  <c r="I54"/>
  <c r="H50"/>
  <c r="H51"/>
  <c r="G50"/>
  <c r="G54"/>
  <c r="P36"/>
  <c r="P37"/>
  <c r="O36"/>
  <c r="O40"/>
  <c r="N36"/>
  <c r="N37"/>
  <c r="M36"/>
  <c r="M40"/>
  <c r="L36"/>
  <c r="L37"/>
  <c r="K36"/>
  <c r="K40"/>
  <c r="J36"/>
  <c r="J37"/>
  <c r="I36"/>
  <c r="I40"/>
  <c r="H36"/>
  <c r="H37"/>
  <c r="G36"/>
  <c r="G40"/>
  <c r="P22"/>
  <c r="P23"/>
  <c r="O22"/>
  <c r="O26"/>
  <c r="N22"/>
  <c r="N23"/>
  <c r="M22"/>
  <c r="M26"/>
  <c r="L22"/>
  <c r="L23"/>
  <c r="K22"/>
  <c r="K26"/>
  <c r="J22"/>
  <c r="J23"/>
  <c r="I22"/>
  <c r="I26"/>
  <c r="H22"/>
  <c r="H23"/>
  <c r="G22"/>
  <c r="G26"/>
  <c r="P16"/>
  <c r="O19"/>
  <c r="N15"/>
  <c r="N16"/>
  <c r="M15"/>
  <c r="M19"/>
  <c r="L15"/>
  <c r="L16"/>
  <c r="K15"/>
  <c r="K19"/>
  <c r="J15"/>
  <c r="J16"/>
  <c r="I15"/>
  <c r="I19"/>
  <c r="H15"/>
  <c r="H16"/>
  <c r="G15"/>
  <c r="G19"/>
  <c r="P43"/>
  <c r="P44"/>
  <c r="O43"/>
  <c r="O47"/>
  <c r="N43"/>
  <c r="N44"/>
  <c r="M43"/>
  <c r="M47"/>
  <c r="L43"/>
  <c r="L44"/>
  <c r="K43"/>
  <c r="K47"/>
  <c r="J43"/>
  <c r="J44"/>
  <c r="I43"/>
  <c r="I47"/>
  <c r="H43"/>
  <c r="H44"/>
  <c r="G43"/>
  <c r="G47"/>
  <c r="P29"/>
  <c r="P30"/>
  <c r="O29"/>
  <c r="O33"/>
  <c r="N29"/>
  <c r="N30"/>
  <c r="M29"/>
  <c r="M33"/>
  <c r="L29"/>
  <c r="L30"/>
  <c r="K29"/>
  <c r="K33"/>
  <c r="J29"/>
  <c r="J30"/>
  <c r="I29"/>
  <c r="I33"/>
  <c r="H29"/>
  <c r="H30"/>
  <c r="G29"/>
  <c r="G33"/>
  <c r="P8"/>
  <c r="P9"/>
  <c r="O8"/>
  <c r="O12"/>
  <c r="N8"/>
  <c r="N9"/>
  <c r="M8"/>
  <c r="M12"/>
  <c r="L8"/>
  <c r="L9"/>
  <c r="K8"/>
  <c r="K12"/>
  <c r="J8"/>
  <c r="J9"/>
  <c r="I8"/>
  <c r="I12"/>
  <c r="H8"/>
  <c r="H9"/>
  <c r="G8"/>
  <c r="G12"/>
  <c r="G9"/>
  <c r="I9"/>
  <c r="K9"/>
  <c r="M9"/>
  <c r="O9"/>
  <c r="G16"/>
  <c r="I16"/>
  <c r="K16"/>
  <c r="M16"/>
  <c r="O16"/>
  <c r="G23"/>
  <c r="I23"/>
  <c r="K23"/>
  <c r="M23"/>
  <c r="O23"/>
  <c r="G30"/>
  <c r="I30"/>
  <c r="K30"/>
  <c r="M30"/>
  <c r="O30"/>
  <c r="G37"/>
  <c r="I37"/>
  <c r="K37"/>
  <c r="M37"/>
  <c r="O37"/>
  <c r="G44"/>
  <c r="I44"/>
  <c r="K44"/>
  <c r="M44"/>
  <c r="O44"/>
  <c r="G51"/>
  <c r="I51"/>
  <c r="K51"/>
  <c r="M51"/>
  <c r="O51"/>
  <c r="E58"/>
  <c r="G58"/>
  <c r="I58"/>
  <c r="K58"/>
  <c r="M58"/>
  <c r="O58"/>
  <c r="G25" i="11"/>
  <c r="K25"/>
  <c r="O25"/>
  <c r="G27"/>
  <c r="K27"/>
  <c r="O27"/>
  <c r="K38"/>
  <c r="O38"/>
  <c r="G39"/>
  <c r="K39"/>
  <c r="O39"/>
  <c r="G40"/>
  <c r="K40"/>
  <c r="O40"/>
  <c r="G41"/>
  <c r="G45"/>
  <c r="K45"/>
  <c r="O45"/>
  <c r="G46"/>
  <c r="K46"/>
  <c r="O46"/>
  <c r="G47"/>
  <c r="K47"/>
  <c r="O47"/>
  <c r="G52"/>
  <c r="K52"/>
  <c r="O52"/>
  <c r="G53"/>
  <c r="K53"/>
  <c r="O53"/>
  <c r="G54"/>
  <c r="K54"/>
  <c r="O54"/>
  <c r="G59"/>
  <c r="K59"/>
  <c r="O59"/>
  <c r="G60"/>
  <c r="K60"/>
  <c r="O60"/>
  <c r="G61"/>
  <c r="K61"/>
  <c r="O61"/>
  <c r="G24"/>
  <c r="K24"/>
  <c r="O24"/>
  <c r="G31"/>
  <c r="K31"/>
  <c r="O31"/>
  <c r="G32"/>
  <c r="K32"/>
  <c r="O32"/>
  <c r="G33"/>
  <c r="K33"/>
  <c r="O33"/>
  <c r="G18"/>
  <c r="G20"/>
  <c r="K18"/>
  <c r="K20"/>
  <c r="O18"/>
  <c r="O20"/>
  <c r="G17"/>
  <c r="K17"/>
  <c r="O17"/>
  <c r="G11"/>
  <c r="K11"/>
  <c r="O11"/>
  <c r="G13"/>
  <c r="K13"/>
  <c r="O13"/>
  <c r="G12"/>
  <c r="K12"/>
  <c r="O12"/>
  <c r="E57"/>
  <c r="F9"/>
  <c r="F8"/>
  <c r="F16"/>
  <c r="F15"/>
  <c r="F23"/>
  <c r="F22"/>
  <c r="F30"/>
  <c r="F29"/>
  <c r="F37"/>
  <c r="F36"/>
  <c r="F44"/>
  <c r="F43"/>
  <c r="F51"/>
  <c r="F50"/>
  <c r="F58"/>
  <c r="F57"/>
  <c r="E9"/>
  <c r="I8"/>
  <c r="M8"/>
  <c r="E16"/>
  <c r="I15"/>
  <c r="M15"/>
  <c r="E23"/>
  <c r="I22"/>
  <c r="M22"/>
  <c r="E30"/>
  <c r="I29"/>
  <c r="M29"/>
  <c r="E37"/>
  <c r="I36"/>
  <c r="M36"/>
  <c r="E44"/>
  <c r="I43"/>
  <c r="M43"/>
  <c r="E51"/>
  <c r="I50"/>
  <c r="M50"/>
  <c r="I57"/>
  <c r="M57"/>
  <c r="G11" i="5"/>
  <c r="G13"/>
  <c r="I11"/>
  <c r="I13"/>
  <c r="K11"/>
  <c r="K13"/>
  <c r="M11"/>
  <c r="M13"/>
  <c r="O11"/>
  <c r="O13"/>
  <c r="E59"/>
  <c r="E60"/>
  <c r="E62"/>
  <c r="G18"/>
  <c r="G20"/>
  <c r="I18"/>
  <c r="I20"/>
  <c r="K18"/>
  <c r="K20"/>
  <c r="M18"/>
  <c r="M20"/>
  <c r="O18"/>
  <c r="O20"/>
  <c r="G25"/>
  <c r="G27"/>
  <c r="I25"/>
  <c r="I27"/>
  <c r="K25"/>
  <c r="K27"/>
  <c r="M25"/>
  <c r="M27"/>
  <c r="O25"/>
  <c r="O27"/>
  <c r="G32"/>
  <c r="G34"/>
  <c r="I32"/>
  <c r="I34"/>
  <c r="K32"/>
  <c r="K34"/>
  <c r="M32"/>
  <c r="M34"/>
  <c r="O32"/>
  <c r="O34"/>
  <c r="G39"/>
  <c r="G41"/>
  <c r="I39"/>
  <c r="I41"/>
  <c r="K39"/>
  <c r="K41"/>
  <c r="M39"/>
  <c r="M41"/>
  <c r="O39"/>
  <c r="O41"/>
  <c r="G46"/>
  <c r="G48"/>
  <c r="I46"/>
  <c r="I48"/>
  <c r="K46"/>
  <c r="K48"/>
  <c r="M46"/>
  <c r="M48"/>
  <c r="O46"/>
  <c r="O48"/>
  <c r="G53"/>
  <c r="G55"/>
  <c r="I53"/>
  <c r="I55"/>
  <c r="K53"/>
  <c r="K55"/>
  <c r="M53"/>
  <c r="M55"/>
  <c r="O53"/>
  <c r="O55"/>
  <c r="G60"/>
  <c r="G62"/>
  <c r="I60"/>
  <c r="I62"/>
  <c r="K60"/>
  <c r="K62"/>
  <c r="M60"/>
  <c r="M62"/>
  <c r="O60"/>
  <c r="O62"/>
  <c r="G10"/>
  <c r="I10"/>
  <c r="K10"/>
  <c r="M10"/>
  <c r="O10"/>
  <c r="G17"/>
  <c r="I17"/>
  <c r="K17"/>
  <c r="M17"/>
  <c r="O17"/>
  <c r="G24"/>
  <c r="I24"/>
  <c r="K24"/>
  <c r="M24"/>
  <c r="O24"/>
  <c r="G31"/>
  <c r="I31"/>
  <c r="K31"/>
  <c r="M31"/>
  <c r="O31"/>
  <c r="G38"/>
  <c r="I38"/>
  <c r="K38"/>
  <c r="M38"/>
  <c r="O38"/>
  <c r="G45"/>
  <c r="I45"/>
  <c r="K45"/>
  <c r="M45"/>
  <c r="O45"/>
  <c r="G52"/>
  <c r="I52"/>
  <c r="K52"/>
  <c r="M52"/>
  <c r="O52"/>
  <c r="G59"/>
  <c r="I59"/>
  <c r="K59"/>
  <c r="M59"/>
  <c r="O59"/>
  <c r="E8"/>
  <c r="E9"/>
  <c r="E29"/>
  <c r="E30"/>
  <c r="E43"/>
  <c r="E44"/>
  <c r="E15"/>
  <c r="E16"/>
  <c r="F22"/>
  <c r="F23"/>
  <c r="F36"/>
  <c r="F37"/>
  <c r="F50"/>
  <c r="F51"/>
  <c r="F57"/>
  <c r="F58"/>
  <c r="F8"/>
  <c r="F9"/>
  <c r="F29"/>
  <c r="F30"/>
  <c r="F43"/>
  <c r="F44"/>
  <c r="F15"/>
  <c r="F16"/>
  <c r="E22"/>
  <c r="E23"/>
  <c r="E36"/>
  <c r="E37"/>
  <c r="E50"/>
  <c r="E51"/>
  <c r="E61" i="11"/>
  <c r="E59"/>
  <c r="E62"/>
  <c r="E60"/>
  <c r="I62"/>
  <c r="I61"/>
  <c r="I60"/>
  <c r="I59"/>
  <c r="I55"/>
  <c r="I54"/>
  <c r="I53"/>
  <c r="I52"/>
  <c r="M48"/>
  <c r="M47"/>
  <c r="M46"/>
  <c r="M45"/>
  <c r="I41"/>
  <c r="I40"/>
  <c r="I39"/>
  <c r="I38"/>
  <c r="M34"/>
  <c r="M33"/>
  <c r="M32"/>
  <c r="M31"/>
  <c r="I27"/>
  <c r="I25"/>
  <c r="I26"/>
  <c r="I24"/>
  <c r="M62"/>
  <c r="M61"/>
  <c r="M60"/>
  <c r="M59"/>
  <c r="M55"/>
  <c r="M54"/>
  <c r="M53"/>
  <c r="M52"/>
  <c r="I48"/>
  <c r="I47"/>
  <c r="I46"/>
  <c r="I45"/>
  <c r="M41"/>
  <c r="M40"/>
  <c r="M39"/>
  <c r="M38"/>
  <c r="I34"/>
  <c r="I33"/>
  <c r="I32"/>
  <c r="I31"/>
  <c r="M27"/>
  <c r="M25"/>
  <c r="M26"/>
  <c r="M24"/>
  <c r="M19"/>
  <c r="M17"/>
  <c r="M20"/>
  <c r="M18"/>
  <c r="I19"/>
  <c r="I17"/>
  <c r="I20"/>
  <c r="I18"/>
  <c r="M10"/>
  <c r="M13"/>
  <c r="M11"/>
  <c r="M12"/>
  <c r="I10"/>
  <c r="I13"/>
  <c r="I11"/>
  <c r="I12"/>
  <c r="E43"/>
  <c r="E29"/>
  <c r="E15"/>
  <c r="E50"/>
  <c r="E36"/>
  <c r="E22"/>
  <c r="E8"/>
  <c r="E41" i="5"/>
  <c r="E39"/>
  <c r="E38"/>
  <c r="E40"/>
  <c r="E19"/>
  <c r="E17"/>
  <c r="E20"/>
  <c r="E18"/>
  <c r="E33"/>
  <c r="E34"/>
  <c r="E32"/>
  <c r="E31"/>
  <c r="E55"/>
  <c r="E53"/>
  <c r="E52"/>
  <c r="E54"/>
  <c r="E27"/>
  <c r="E25"/>
  <c r="E24"/>
  <c r="E26"/>
  <c r="E47"/>
  <c r="E48"/>
  <c r="E46"/>
  <c r="E45"/>
  <c r="E12"/>
  <c r="E10"/>
  <c r="E13"/>
  <c r="E11"/>
  <c r="E54" i="11"/>
  <c r="E52"/>
  <c r="E55"/>
  <c r="E53"/>
  <c r="E45"/>
  <c r="E48"/>
  <c r="E46"/>
  <c r="E47"/>
  <c r="E41"/>
  <c r="E39"/>
  <c r="E38"/>
  <c r="E40"/>
  <c r="E34"/>
  <c r="E32"/>
  <c r="E31"/>
  <c r="E33"/>
  <c r="E24"/>
  <c r="E26"/>
  <c r="E27"/>
  <c r="E25"/>
  <c r="E19"/>
  <c r="E17"/>
  <c r="E20"/>
  <c r="E18"/>
  <c r="E10"/>
  <c r="E13"/>
  <c r="E11"/>
  <c r="E12"/>
</calcChain>
</file>

<file path=xl/sharedStrings.xml><?xml version="1.0" encoding="utf-8"?>
<sst xmlns="http://schemas.openxmlformats.org/spreadsheetml/2006/main" count="170" uniqueCount="36">
  <si>
    <t>M5018-MP</t>
  </si>
  <si>
    <t>M2514-MP</t>
  </si>
  <si>
    <t>M1614-MP</t>
  </si>
  <si>
    <t>M1214-MP</t>
  </si>
  <si>
    <t>M0814-MP</t>
  </si>
  <si>
    <t>MPL6.0</t>
  </si>
  <si>
    <t>H0514-MP</t>
  </si>
  <si>
    <t>LENS4.0</t>
  </si>
  <si>
    <t>H:</t>
  </si>
  <si>
    <t>h:</t>
  </si>
  <si>
    <t>v:</t>
  </si>
  <si>
    <t>vertical size of the imager</t>
  </si>
  <si>
    <t>horizontal size of the imager</t>
  </si>
  <si>
    <t>Horizontal size of FOV</t>
  </si>
  <si>
    <t>V:</t>
  </si>
  <si>
    <t>Vertical size of the FOV</t>
  </si>
  <si>
    <t xml:space="preserve">f: </t>
  </si>
  <si>
    <t>Focal length of lens</t>
  </si>
  <si>
    <t>D:</t>
  </si>
  <si>
    <t>Distance from lens to object</t>
  </si>
  <si>
    <t>MM</t>
  </si>
  <si>
    <t>Horizontal</t>
  </si>
  <si>
    <t>F.O.V.</t>
  </si>
  <si>
    <t>Vertical</t>
  </si>
  <si>
    <t>Distance between video camera and subject area</t>
  </si>
  <si>
    <t>Lens</t>
  </si>
  <si>
    <t>Focal</t>
  </si>
  <si>
    <t>Length</t>
  </si>
  <si>
    <t>add cameras and pixel density</t>
  </si>
  <si>
    <t>replace lens MM with actual part number</t>
  </si>
  <si>
    <t>F.O.V. = Field of View</t>
  </si>
  <si>
    <t>AV13xx</t>
  </si>
  <si>
    <t>AV21xx</t>
  </si>
  <si>
    <t>AV31xx</t>
  </si>
  <si>
    <t>AV51xx</t>
  </si>
  <si>
    <t>separate metric and empirical</t>
  </si>
</sst>
</file>

<file path=xl/styles.xml><?xml version="1.0" encoding="utf-8"?>
<styleSheet xmlns="http://schemas.openxmlformats.org/spreadsheetml/2006/main">
  <numFmts count="14">
    <numFmt numFmtId="176" formatCode="_(&quot;$&quot;* #,##0.00_);_(&quot;$&quot;* \(#,##0.00\);_(&quot;$&quot;* &quot;-&quot;??_);_(@_)"/>
    <numFmt numFmtId="177" formatCode="#&quot; feet&quot;"/>
    <numFmt numFmtId="178" formatCode="#.##&quot; meters&quot;"/>
    <numFmt numFmtId="179" formatCode="#.##&quot; m&quot;"/>
    <numFmt numFmtId="180" formatCode="#.##&quot; ft&quot;"/>
    <numFmt numFmtId="181" formatCode="#&quot; MM&quot;"/>
    <numFmt numFmtId="182" formatCode="#&quot; pix/m&quot;"/>
    <numFmt numFmtId="183" formatCode="&quot;(&quot;#&quot; feet)&quot;"/>
    <numFmt numFmtId="184" formatCode="&quot;(&quot;#&quot; ft)&quot;"/>
    <numFmt numFmtId="185" formatCode="#&quot; pix/ft&quot;"/>
    <numFmt numFmtId="186" formatCode="&quot;(&quot;#.##&quot; meters)&quot;"/>
    <numFmt numFmtId="187" formatCode="&quot;(&quot;#.##&quot; m)&quot;"/>
    <numFmt numFmtId="188" formatCode="#&quot; ft&quot;"/>
    <numFmt numFmtId="189" formatCode="#.0&quot; ft&quot;"/>
  </numFmts>
  <fonts count="5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0"/>
      <name val="Arial"/>
      <family val="2"/>
    </font>
    <font>
      <sz val="18"/>
      <color indexed="8"/>
      <name val="宋体"/>
      <charset val="134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</patternFill>
    </fill>
  </fills>
  <borders count="52">
    <border>
      <left/>
      <right/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176" fontId="1" fillId="0" borderId="0" applyFont="0" applyFill="0" applyBorder="0" applyAlignment="0" applyProtection="0"/>
    <xf numFmtId="0" fontId="2" fillId="0" borderId="0"/>
    <xf numFmtId="0" fontId="1" fillId="6" borderId="51" applyNumberFormat="0" applyFont="0" applyAlignment="0" applyProtection="0"/>
    <xf numFmtId="9" fontId="2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88" fontId="0" fillId="3" borderId="5" xfId="0" applyNumberFormat="1" applyFill="1" applyBorder="1" applyAlignment="1">
      <alignment horizontal="center"/>
    </xf>
    <xf numFmtId="188" fontId="0" fillId="3" borderId="6" xfId="0" applyNumberFormat="1" applyFill="1" applyBorder="1" applyAlignment="1">
      <alignment horizontal="center"/>
    </xf>
    <xf numFmtId="187" fontId="0" fillId="3" borderId="7" xfId="0" applyNumberFormat="1" applyFill="1" applyBorder="1" applyAlignment="1">
      <alignment horizontal="center"/>
    </xf>
    <xf numFmtId="187" fontId="0" fillId="3" borderId="8" xfId="0" applyNumberFormat="1" applyFill="1" applyBorder="1" applyAlignment="1">
      <alignment horizontal="center"/>
    </xf>
    <xf numFmtId="177" fontId="0" fillId="3" borderId="9" xfId="0" applyNumberFormat="1" applyFill="1" applyBorder="1" applyAlignment="1">
      <alignment horizontal="center"/>
    </xf>
    <xf numFmtId="189" fontId="0" fillId="3" borderId="6" xfId="0" applyNumberFormat="1" applyFill="1" applyBorder="1" applyAlignment="1">
      <alignment horizontal="center"/>
    </xf>
    <xf numFmtId="189" fontId="0" fillId="3" borderId="5" xfId="0" applyNumberFormat="1" applyFill="1" applyBorder="1" applyAlignment="1">
      <alignment horizontal="center"/>
    </xf>
    <xf numFmtId="178" fontId="0" fillId="3" borderId="10" xfId="0" applyNumberFormat="1" applyFill="1" applyBorder="1" applyAlignment="1">
      <alignment horizontal="center"/>
    </xf>
    <xf numFmtId="178" fontId="0" fillId="3" borderId="11" xfId="0" applyNumberFormat="1" applyFill="1" applyBorder="1" applyAlignment="1">
      <alignment horizontal="center"/>
    </xf>
    <xf numFmtId="177" fontId="0" fillId="3" borderId="12" xfId="0" applyNumberFormat="1" applyFill="1" applyBorder="1" applyAlignment="1">
      <alignment horizontal="center"/>
    </xf>
    <xf numFmtId="177" fontId="0" fillId="3" borderId="13" xfId="0" applyNumberForma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178" fontId="0" fillId="3" borderId="16" xfId="0" applyNumberFormat="1" applyFill="1" applyBorder="1" applyAlignment="1">
      <alignment horizontal="center"/>
    </xf>
    <xf numFmtId="0" fontId="0" fillId="0" borderId="17" xfId="0" applyBorder="1" applyAlignment="1">
      <alignment horizontal="center"/>
    </xf>
    <xf numFmtId="181" fontId="0" fillId="0" borderId="18" xfId="0" applyNumberFormat="1" applyBorder="1" applyAlignment="1">
      <alignment horizontal="center" vertical="center"/>
    </xf>
    <xf numFmtId="188" fontId="0" fillId="3" borderId="19" xfId="0" applyNumberFormat="1" applyFill="1" applyBorder="1" applyAlignment="1">
      <alignment horizontal="center"/>
    </xf>
    <xf numFmtId="187" fontId="0" fillId="3" borderId="20" xfId="0" applyNumberFormat="1" applyFill="1" applyBorder="1" applyAlignment="1">
      <alignment horizontal="center"/>
    </xf>
    <xf numFmtId="0" fontId="0" fillId="2" borderId="21" xfId="0" applyFill="1" applyBorder="1" applyAlignment="1">
      <alignment horizontal="center" vertical="center"/>
    </xf>
    <xf numFmtId="0" fontId="0" fillId="0" borderId="22" xfId="0" applyBorder="1"/>
    <xf numFmtId="0" fontId="0" fillId="0" borderId="22" xfId="0" applyBorder="1" applyAlignment="1">
      <alignment horizontal="center"/>
    </xf>
    <xf numFmtId="178" fontId="0" fillId="3" borderId="22" xfId="0" applyNumberFormat="1" applyFill="1" applyBorder="1" applyAlignment="1">
      <alignment horizontal="center"/>
    </xf>
    <xf numFmtId="177" fontId="0" fillId="3" borderId="22" xfId="0" applyNumberFormat="1" applyFill="1" applyBorder="1" applyAlignment="1">
      <alignment horizontal="center"/>
    </xf>
    <xf numFmtId="181" fontId="0" fillId="0" borderId="22" xfId="0" applyNumberFormat="1" applyBorder="1" applyAlignment="1">
      <alignment horizontal="center" vertical="center"/>
    </xf>
    <xf numFmtId="179" fontId="0" fillId="3" borderId="22" xfId="0" applyNumberFormat="1" applyFill="1" applyBorder="1" applyAlignment="1">
      <alignment horizontal="center"/>
    </xf>
    <xf numFmtId="0" fontId="0" fillId="0" borderId="22" xfId="0" applyBorder="1" applyAlignment="1">
      <alignment horizontal="center" vertical="center"/>
    </xf>
    <xf numFmtId="184" fontId="0" fillId="3" borderId="22" xfId="0" applyNumberFormat="1" applyFill="1" applyBorder="1" applyAlignment="1">
      <alignment horizontal="center"/>
    </xf>
    <xf numFmtId="0" fontId="0" fillId="2" borderId="22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180" fontId="0" fillId="4" borderId="22" xfId="0" applyNumberFormat="1" applyFill="1" applyBorder="1" applyAlignment="1">
      <alignment horizontal="center"/>
    </xf>
    <xf numFmtId="0" fontId="0" fillId="0" borderId="23" xfId="0" applyBorder="1" applyAlignment="1">
      <alignment horizontal="center"/>
    </xf>
    <xf numFmtId="182" fontId="0" fillId="2" borderId="22" xfId="0" applyNumberFormat="1" applyFill="1" applyBorder="1" applyAlignment="1">
      <alignment horizontal="center"/>
    </xf>
    <xf numFmtId="183" fontId="0" fillId="0" borderId="32" xfId="0" applyNumberFormat="1" applyBorder="1" applyAlignment="1">
      <alignment horizontal="center"/>
    </xf>
    <xf numFmtId="178" fontId="0" fillId="5" borderId="33" xfId="0" applyNumberFormat="1" applyFill="1" applyBorder="1" applyAlignment="1" applyProtection="1">
      <alignment horizontal="center"/>
      <protection locked="0"/>
    </xf>
    <xf numFmtId="178" fontId="0" fillId="5" borderId="31" xfId="0" applyNumberFormat="1" applyFill="1" applyBorder="1" applyAlignment="1" applyProtection="1">
      <alignment horizontal="center"/>
      <protection locked="0"/>
    </xf>
    <xf numFmtId="0" fontId="3" fillId="0" borderId="22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178" fontId="0" fillId="5" borderId="30" xfId="0" applyNumberFormat="1" applyFill="1" applyBorder="1" applyAlignment="1" applyProtection="1">
      <alignment horizontal="center"/>
      <protection locked="0"/>
    </xf>
    <xf numFmtId="185" fontId="0" fillId="2" borderId="37" xfId="0" applyNumberFormat="1" applyFill="1" applyBorder="1" applyAlignment="1">
      <alignment horizontal="center"/>
    </xf>
    <xf numFmtId="185" fontId="0" fillId="2" borderId="38" xfId="0" applyNumberFormat="1" applyFill="1" applyBorder="1" applyAlignment="1">
      <alignment horizontal="center"/>
    </xf>
    <xf numFmtId="185" fontId="0" fillId="2" borderId="39" xfId="0" applyNumberFormat="1" applyFill="1" applyBorder="1" applyAlignment="1">
      <alignment horizontal="center"/>
    </xf>
    <xf numFmtId="177" fontId="0" fillId="5" borderId="49" xfId="0" applyNumberFormat="1" applyFill="1" applyBorder="1" applyAlignment="1" applyProtection="1">
      <alignment horizontal="center"/>
      <protection locked="0"/>
    </xf>
    <xf numFmtId="177" fontId="0" fillId="5" borderId="50" xfId="0" applyNumberFormat="1" applyFill="1" applyBorder="1" applyAlignment="1" applyProtection="1">
      <alignment horizontal="center"/>
      <protection locked="0"/>
    </xf>
    <xf numFmtId="177" fontId="0" fillId="5" borderId="27" xfId="0" applyNumberFormat="1" applyFill="1" applyBorder="1" applyAlignment="1" applyProtection="1">
      <alignment horizontal="center"/>
      <protection locked="0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186" fontId="0" fillId="0" borderId="46" xfId="0" applyNumberFormat="1" applyBorder="1" applyAlignment="1">
      <alignment horizontal="center"/>
    </xf>
    <xf numFmtId="186" fontId="0" fillId="0" borderId="47" xfId="0" applyNumberFormat="1" applyBorder="1" applyAlignment="1">
      <alignment horizontal="center"/>
    </xf>
    <xf numFmtId="186" fontId="0" fillId="0" borderId="48" xfId="0" applyNumberFormat="1" applyBorder="1" applyAlignment="1">
      <alignment horizontal="center"/>
    </xf>
    <xf numFmtId="185" fontId="0" fillId="2" borderId="40" xfId="0" applyNumberFormat="1" applyFill="1" applyBorder="1" applyAlignment="1">
      <alignment horizontal="center"/>
    </xf>
    <xf numFmtId="185" fontId="0" fillId="2" borderId="41" xfId="0" applyNumberFormat="1" applyFill="1" applyBorder="1" applyAlignment="1">
      <alignment horizontal="center"/>
    </xf>
    <xf numFmtId="185" fontId="0" fillId="2" borderId="42" xfId="0" applyNumberFormat="1" applyFill="1" applyBorder="1" applyAlignment="1">
      <alignment horizontal="center"/>
    </xf>
    <xf numFmtId="0" fontId="0" fillId="4" borderId="43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185" fontId="0" fillId="2" borderId="34" xfId="0" applyNumberFormat="1" applyFill="1" applyBorder="1" applyAlignment="1">
      <alignment horizontal="center"/>
    </xf>
    <xf numFmtId="185" fontId="0" fillId="2" borderId="35" xfId="0" applyNumberFormat="1" applyFill="1" applyBorder="1" applyAlignment="1">
      <alignment horizontal="center"/>
    </xf>
    <xf numFmtId="185" fontId="0" fillId="2" borderId="36" xfId="0" applyNumberFormat="1" applyFill="1" applyBorder="1" applyAlignment="1">
      <alignment horizontal="center"/>
    </xf>
  </cellXfs>
  <cellStyles count="5">
    <cellStyle name="Currency 2" xfId="1"/>
    <cellStyle name="Normal 2" xfId="2"/>
    <cellStyle name="Note 2" xfId="3"/>
    <cellStyle name="Percent 2" xfId="4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2.jpg@01C93F55.750B61A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2.jpg@01C93F55.750B61A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495300</xdr:colOff>
      <xdr:row>66</xdr:row>
      <xdr:rowOff>161925</xdr:rowOff>
    </xdr:from>
    <xdr:to>
      <xdr:col>30</xdr:col>
      <xdr:colOff>466725</xdr:colOff>
      <xdr:row>86</xdr:row>
      <xdr:rowOff>95250</xdr:rowOff>
    </xdr:to>
    <xdr:pic>
      <xdr:nvPicPr>
        <xdr:cNvPr id="1025" name="Picture 1" descr="cid:image002.jpg@01C93F55.750B61A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/>
        <a:srcRect/>
        <a:stretch>
          <a:fillRect/>
        </a:stretch>
      </xdr:blipFill>
      <xdr:spPr bwMode="auto">
        <a:xfrm>
          <a:off x="11001375" y="11506200"/>
          <a:ext cx="8315325" cy="3362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495300</xdr:colOff>
      <xdr:row>66</xdr:row>
      <xdr:rowOff>161925</xdr:rowOff>
    </xdr:from>
    <xdr:to>
      <xdr:col>30</xdr:col>
      <xdr:colOff>466725</xdr:colOff>
      <xdr:row>86</xdr:row>
      <xdr:rowOff>95250</xdr:rowOff>
    </xdr:to>
    <xdr:pic>
      <xdr:nvPicPr>
        <xdr:cNvPr id="2049" name="Picture 1" descr="cid:image002.jpg@01C93F55.750B61A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/>
        <a:srcRect/>
        <a:stretch>
          <a:fillRect/>
        </a:stretch>
      </xdr:blipFill>
      <xdr:spPr bwMode="auto">
        <a:xfrm>
          <a:off x="12963525" y="11791950"/>
          <a:ext cx="8086725" cy="3362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P67"/>
  <sheetViews>
    <sheetView showGridLines="0" tabSelected="1" topLeftCell="D1" zoomScaleNormal="207" zoomScaleSheetLayoutView="100" workbookViewId="0">
      <selection activeCell="D1" sqref="D1"/>
    </sheetView>
  </sheetViews>
  <sheetFormatPr defaultColWidth="9.125" defaultRowHeight="13.5"/>
  <cols>
    <col min="1" max="1" width="2.75" hidden="1" customWidth="1"/>
    <col min="2" max="2" width="4" hidden="1" customWidth="1"/>
    <col min="3" max="3" width="30.75" hidden="1" customWidth="1"/>
    <col min="4" max="4" width="11.625" customWidth="1"/>
    <col min="5" max="5" width="10.125" style="1" bestFit="1" customWidth="1"/>
    <col min="6" max="6" width="7.875" style="1" bestFit="1" customWidth="1"/>
    <col min="7" max="7" width="10.125" style="1" bestFit="1" customWidth="1"/>
    <col min="8" max="8" width="7.875" style="1" bestFit="1" customWidth="1"/>
    <col min="9" max="9" width="10.125" style="1" bestFit="1" customWidth="1"/>
    <col min="10" max="10" width="7.875" style="1" bestFit="1" customWidth="1"/>
    <col min="11" max="11" width="10.125" style="1" bestFit="1" customWidth="1"/>
    <col min="12" max="12" width="7.875" style="1" bestFit="1" customWidth="1"/>
    <col min="13" max="13" width="10.125" style="1" bestFit="1" customWidth="1"/>
    <col min="14" max="14" width="7.875" style="1" bestFit="1" customWidth="1"/>
    <col min="15" max="15" width="10.125" style="1" bestFit="1" customWidth="1"/>
    <col min="16" max="16" width="7.875" style="1" bestFit="1" customWidth="1"/>
  </cols>
  <sheetData>
    <row r="1" spans="1:16">
      <c r="A1" t="s">
        <v>10</v>
      </c>
      <c r="B1">
        <v>4.8</v>
      </c>
      <c r="C1" t="s">
        <v>11</v>
      </c>
    </row>
    <row r="2" spans="1:16">
      <c r="A2" t="s">
        <v>9</v>
      </c>
      <c r="B2">
        <v>6.4</v>
      </c>
      <c r="C2" t="s">
        <v>12</v>
      </c>
      <c r="D2" s="29"/>
      <c r="E2" s="45" t="s">
        <v>24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spans="1:16">
      <c r="A3" t="s">
        <v>8</v>
      </c>
      <c r="C3" t="s">
        <v>13</v>
      </c>
      <c r="D3" s="29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</row>
    <row r="4" spans="1:16">
      <c r="A4" t="s">
        <v>14</v>
      </c>
      <c r="C4" t="s">
        <v>15</v>
      </c>
      <c r="D4" s="40" t="s">
        <v>25</v>
      </c>
      <c r="E4" s="47">
        <v>6</v>
      </c>
      <c r="F4" s="44"/>
      <c r="G4" s="47">
        <v>10</v>
      </c>
      <c r="H4" s="44"/>
      <c r="I4" s="47">
        <v>20</v>
      </c>
      <c r="J4" s="44"/>
      <c r="K4" s="47">
        <v>40</v>
      </c>
      <c r="L4" s="44"/>
      <c r="M4" s="47">
        <v>80</v>
      </c>
      <c r="N4" s="44"/>
      <c r="O4" s="43">
        <v>100</v>
      </c>
      <c r="P4" s="44"/>
    </row>
    <row r="5" spans="1:16">
      <c r="A5" t="s">
        <v>16</v>
      </c>
      <c r="C5" t="s">
        <v>17</v>
      </c>
      <c r="D5" s="30" t="s">
        <v>26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</row>
    <row r="6" spans="1:16">
      <c r="A6" t="s">
        <v>18</v>
      </c>
      <c r="C6" t="s">
        <v>19</v>
      </c>
      <c r="D6" s="30" t="s">
        <v>27</v>
      </c>
      <c r="E6" s="31" t="s">
        <v>21</v>
      </c>
      <c r="F6" s="31" t="s">
        <v>23</v>
      </c>
      <c r="G6" s="31" t="s">
        <v>21</v>
      </c>
      <c r="H6" s="31" t="s">
        <v>23</v>
      </c>
      <c r="I6" s="31" t="s">
        <v>21</v>
      </c>
      <c r="J6" s="31" t="s">
        <v>23</v>
      </c>
      <c r="K6" s="31" t="s">
        <v>21</v>
      </c>
      <c r="L6" s="31" t="s">
        <v>23</v>
      </c>
      <c r="M6" s="31" t="s">
        <v>21</v>
      </c>
      <c r="N6" s="31" t="s">
        <v>23</v>
      </c>
      <c r="O6" s="31" t="s">
        <v>21</v>
      </c>
      <c r="P6" s="31" t="s">
        <v>23</v>
      </c>
    </row>
    <row r="7" spans="1:16">
      <c r="D7" s="30" t="s">
        <v>20</v>
      </c>
      <c r="E7" s="32" t="s">
        <v>22</v>
      </c>
      <c r="F7" s="32" t="s">
        <v>22</v>
      </c>
      <c r="G7" s="32" t="s">
        <v>22</v>
      </c>
      <c r="H7" s="32" t="s">
        <v>22</v>
      </c>
      <c r="I7" s="32" t="s">
        <v>22</v>
      </c>
      <c r="J7" s="32" t="s">
        <v>22</v>
      </c>
      <c r="K7" s="32" t="s">
        <v>22</v>
      </c>
      <c r="L7" s="32" t="s">
        <v>22</v>
      </c>
      <c r="M7" s="32" t="s">
        <v>22</v>
      </c>
      <c r="N7" s="32" t="s">
        <v>22</v>
      </c>
      <c r="O7" s="32" t="s">
        <v>22</v>
      </c>
      <c r="P7" s="32" t="s">
        <v>22</v>
      </c>
    </row>
    <row r="8" spans="1:16">
      <c r="C8" s="3"/>
      <c r="D8" s="33">
        <v>4</v>
      </c>
      <c r="E8" s="34">
        <f>(E$4*$B$2)/$D8</f>
        <v>9.6000000000000014</v>
      </c>
      <c r="F8" s="34">
        <f>(E$4*$B$1)/$D8</f>
        <v>7.1999999999999993</v>
      </c>
      <c r="G8" s="34">
        <f>(G$4*$B$2)/$D8</f>
        <v>16</v>
      </c>
      <c r="H8" s="34">
        <f>(G$4*$B$1)/$D8</f>
        <v>12</v>
      </c>
      <c r="I8" s="34">
        <f>(I$4*$B$2)/$D8</f>
        <v>32</v>
      </c>
      <c r="J8" s="34">
        <f>(I$4*$B$1)/$D8</f>
        <v>24</v>
      </c>
      <c r="K8" s="34">
        <f>(K$4*$B$2)/$D8</f>
        <v>64</v>
      </c>
      <c r="L8" s="34">
        <f>(K$4*$B$1)/$D8</f>
        <v>48</v>
      </c>
      <c r="M8" s="34">
        <f>(M$4*$B$2)/$D8</f>
        <v>128</v>
      </c>
      <c r="N8" s="34">
        <f>(M$4*$B$1)/$D8</f>
        <v>96</v>
      </c>
      <c r="O8" s="34">
        <f>(O$4*$B$2)/$D8</f>
        <v>160</v>
      </c>
      <c r="P8" s="34">
        <f>(O$4*$B$1)/$D8</f>
        <v>120</v>
      </c>
    </row>
    <row r="9" spans="1:16">
      <c r="D9" s="35" t="s">
        <v>7</v>
      </c>
      <c r="E9" s="36">
        <f t="shared" ref="E9:P9" si="0">E8*3.28</f>
        <v>31.488000000000003</v>
      </c>
      <c r="F9" s="36">
        <f t="shared" si="0"/>
        <v>23.615999999999996</v>
      </c>
      <c r="G9" s="36">
        <f t="shared" si="0"/>
        <v>52.48</v>
      </c>
      <c r="H9" s="36">
        <f t="shared" si="0"/>
        <v>39.36</v>
      </c>
      <c r="I9" s="36">
        <f t="shared" si="0"/>
        <v>104.96</v>
      </c>
      <c r="J9" s="36">
        <f t="shared" si="0"/>
        <v>78.72</v>
      </c>
      <c r="K9" s="36">
        <f t="shared" si="0"/>
        <v>209.92</v>
      </c>
      <c r="L9" s="36">
        <f t="shared" si="0"/>
        <v>157.44</v>
      </c>
      <c r="M9" s="36">
        <f t="shared" si="0"/>
        <v>419.84</v>
      </c>
      <c r="N9" s="36">
        <f t="shared" si="0"/>
        <v>314.88</v>
      </c>
      <c r="O9" s="36">
        <f t="shared" si="0"/>
        <v>524.79999999999995</v>
      </c>
      <c r="P9" s="36">
        <f t="shared" si="0"/>
        <v>393.59999999999997</v>
      </c>
    </row>
    <row r="10" spans="1:16">
      <c r="D10" s="35" t="s">
        <v>31</v>
      </c>
      <c r="E10" s="41">
        <f>IF($D10="AV13xx",1280/E$8,IF($D10="AV21xx",1600/E$8,IF($D10="AV31xx",2048/E$8,IF($D10="AV51xx",2592/E$8," "))))</f>
        <v>133.33333333333331</v>
      </c>
      <c r="F10" s="41"/>
      <c r="G10" s="41">
        <f>IF($D10="AV13xx",1280/G$8,IF($D10="AV21xx",1600/G$8,IF($D10="AV31xx",2048/G$8,IF($D10="AV51xx",2592/G$8," "))))</f>
        <v>80</v>
      </c>
      <c r="H10" s="41"/>
      <c r="I10" s="41">
        <f>IF($D10="AV13xx",1280/I$8,IF($D10="AV21xx",1600/I$8,IF($D10="AV31xx",2048/I$8,IF($D10="AV51xx",2592/I$8," "))))</f>
        <v>40</v>
      </c>
      <c r="J10" s="41"/>
      <c r="K10" s="41">
        <f>IF($D10="AV13xx",1280/K$8,IF($D10="AV21xx",1600/K$8,IF($D10="AV31xx",2048/K$8,IF($D10="AV51xx",2592/K$8," "))))</f>
        <v>20</v>
      </c>
      <c r="L10" s="41"/>
      <c r="M10" s="41">
        <f>IF($D10="AV13xx",1280/M$8,IF($D10="AV21xx",1600/M$8,IF($D10="AV31xx",2048/M$8,IF($D10="AV51xx",2592/M$8," "))))</f>
        <v>10</v>
      </c>
      <c r="N10" s="41"/>
      <c r="O10" s="41">
        <f>IF($D10="AV13xx",1280/O$8,IF($D10="AV21xx",1600/O$8,IF($D10="AV31xx",2048/O$8,IF($D10="AV51xx",2592/O$8," "))))</f>
        <v>8</v>
      </c>
      <c r="P10" s="41"/>
    </row>
    <row r="11" spans="1:16">
      <c r="D11" s="37" t="s">
        <v>32</v>
      </c>
      <c r="E11" s="41">
        <f>IF($D11="AV13xx",1280/E$8,IF($D11="AV21xx",1600/E$8,IF($D11="AV31xx",2048/E$8,IF($D11="AV51xx",2592/E$8," "))))</f>
        <v>166.66666666666663</v>
      </c>
      <c r="F11" s="41"/>
      <c r="G11" s="41">
        <f>IF($D11="AV13xx",1280/G$8,IF($D11="AV21xx",1600/G$8,IF($D11="AV31xx",2048/G$8,IF($D11="AV51xx",2592/G$8," "))))</f>
        <v>100</v>
      </c>
      <c r="H11" s="41"/>
      <c r="I11" s="41">
        <f>IF($D11="AV13xx",1280/I$8,IF($D11="AV21xx",1600/I$8,IF($D11="AV31xx",2048/I$8,IF($D11="AV51xx",2592/I$8," "))))</f>
        <v>50</v>
      </c>
      <c r="J11" s="41"/>
      <c r="K11" s="41">
        <f>IF($D11="AV13xx",1280/K$8,IF($D11="AV21xx",1600/K$8,IF($D11="AV31xx",2048/K$8,IF($D11="AV51xx",2592/K$8," "))))</f>
        <v>25</v>
      </c>
      <c r="L11" s="41"/>
      <c r="M11" s="41">
        <f>IF($D11="AV13xx",1280/M$8,IF($D11="AV21xx",1600/M$8,IF($D11="AV31xx",2048/M$8,IF($D11="AV51xx",2592/M$8," "))))</f>
        <v>12.5</v>
      </c>
      <c r="N11" s="41"/>
      <c r="O11" s="41">
        <f>IF($D11="AV13xx",1280/O$8,IF($D11="AV21xx",1600/O$8,IF($D11="AV31xx",2048/O$8,IF($D11="AV51xx",2592/O$8," "))))</f>
        <v>10</v>
      </c>
      <c r="P11" s="41"/>
    </row>
    <row r="12" spans="1:16">
      <c r="D12" s="35" t="s">
        <v>33</v>
      </c>
      <c r="E12" s="41">
        <f>IF($D12="AV13xx",1280/E$8,IF($D12="AV21xx",1600/E$8,IF($D12="AV31xx",2048/E$8,IF($D12="AV51xx",2592/E$8," "))))</f>
        <v>213.33333333333331</v>
      </c>
      <c r="F12" s="41"/>
      <c r="G12" s="41">
        <f>IF($D12="AV13xx",1280/G$8,IF($D12="AV21xx",1600/G$8,IF($D12="AV31xx",2048/G$8,IF($D12="AV51xx",2592/G$8," "))))</f>
        <v>128</v>
      </c>
      <c r="H12" s="41"/>
      <c r="I12" s="41">
        <f>IF($D12="AV13xx",1280/I$8,IF($D12="AV21xx",1600/I$8,IF($D12="AV31xx",2048/I$8,IF($D12="AV51xx",2592/I$8," "))))</f>
        <v>64</v>
      </c>
      <c r="J12" s="41"/>
      <c r="K12" s="41">
        <f>IF($D12="AV13xx",1280/K$8,IF($D12="AV21xx",1600/K$8,IF($D12="AV31xx",2048/K$8,IF($D12="AV51xx",2592/K$8," "))))</f>
        <v>32</v>
      </c>
      <c r="L12" s="41"/>
      <c r="M12" s="41">
        <f>IF($D12="AV13xx",1280/M$8,IF($D12="AV21xx",1600/M$8,IF($D12="AV31xx",2048/M$8,IF($D12="AV51xx",2592/M$8," "))))</f>
        <v>16</v>
      </c>
      <c r="N12" s="41"/>
      <c r="O12" s="41">
        <f>IF($D12="AV13xx",1280/O$8,IF($D12="AV21xx",1600/O$8,IF($D12="AV31xx",2048/O$8,IF($D12="AV51xx",2592/O$8," "))))</f>
        <v>12.8</v>
      </c>
      <c r="P12" s="41"/>
    </row>
    <row r="13" spans="1:16">
      <c r="D13" s="37" t="s">
        <v>34</v>
      </c>
      <c r="E13" s="41">
        <f>IF($D13="AV13xx",1280/E$8,IF($D13="AV21xx",1600/E$8,IF($D13="AV31xx",2048/E$8,IF($D13="AV51xx",2592/E$8," "))))</f>
        <v>269.99999999999994</v>
      </c>
      <c r="F13" s="41"/>
      <c r="G13" s="41">
        <f>IF($D13="AV13xx",1280/G$8,IF($D13="AV21xx",1600/G$8,IF($D13="AV31xx",2048/G$8,IF($D13="AV51xx",2592/G$8," "))))</f>
        <v>162</v>
      </c>
      <c r="H13" s="41"/>
      <c r="I13" s="41">
        <f>IF($D13="AV13xx",1280/I$8,IF($D13="AV21xx",1600/I$8,IF($D13="AV31xx",2048/I$8,IF($D13="AV51xx",2592/I$8," "))))</f>
        <v>81</v>
      </c>
      <c r="J13" s="41"/>
      <c r="K13" s="41">
        <f>IF($D13="AV13xx",1280/K$8,IF($D13="AV21xx",1600/K$8,IF($D13="AV31xx",2048/K$8,IF($D13="AV51xx",2592/K$8," "))))</f>
        <v>40.5</v>
      </c>
      <c r="L13" s="41"/>
      <c r="M13" s="41">
        <f>IF($D13="AV13xx",1280/M$8,IF($D13="AV21xx",1600/M$8,IF($D13="AV31xx",2048/M$8,IF($D13="AV51xx",2592/M$8," "))))</f>
        <v>20.25</v>
      </c>
      <c r="N13" s="41"/>
      <c r="O13" s="41">
        <f>IF($D13="AV13xx",1280/O$8,IF($D13="AV21xx",1600/O$8,IF($D13="AV31xx",2048/O$8,IF($D13="AV51xx",2592/O$8," "))))</f>
        <v>16.2</v>
      </c>
      <c r="P13" s="41"/>
    </row>
    <row r="14" spans="1:16">
      <c r="D14" s="38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</row>
    <row r="15" spans="1:16">
      <c r="C15" s="3"/>
      <c r="D15" s="33">
        <v>5</v>
      </c>
      <c r="E15" s="34">
        <f>(E$4*$B$2)/$D15</f>
        <v>7.6800000000000015</v>
      </c>
      <c r="F15" s="34">
        <f>(E$4*$B$1)/$D15</f>
        <v>5.76</v>
      </c>
      <c r="G15" s="34">
        <f>(G$4*$B$2)/$D15</f>
        <v>12.8</v>
      </c>
      <c r="H15" s="34">
        <f>(G$4*$B$1)/$D15</f>
        <v>9.6</v>
      </c>
      <c r="I15" s="34">
        <f>(I$4*$B$2)/$D15</f>
        <v>25.6</v>
      </c>
      <c r="J15" s="34">
        <f>(I$4*$B$1)/$D15</f>
        <v>19.2</v>
      </c>
      <c r="K15" s="34">
        <f>(K$4*$B$2)/$D15</f>
        <v>51.2</v>
      </c>
      <c r="L15" s="34">
        <f>(K$4*$B$1)/$D15</f>
        <v>38.4</v>
      </c>
      <c r="M15" s="34">
        <f>(M$4*$B$2)/$D15</f>
        <v>102.4</v>
      </c>
      <c r="N15" s="34">
        <f>(M$4*$B$1)/$D15</f>
        <v>76.8</v>
      </c>
      <c r="O15" s="34">
        <f>(O$4*$B$2)/$D15</f>
        <v>128</v>
      </c>
      <c r="P15" s="34">
        <f>(O$4*$B$1)/$D15</f>
        <v>96</v>
      </c>
    </row>
    <row r="16" spans="1:16">
      <c r="D16" s="35" t="s">
        <v>6</v>
      </c>
      <c r="E16" s="36">
        <f t="shared" ref="E16:P16" si="1">E15*3.28</f>
        <v>25.190400000000004</v>
      </c>
      <c r="F16" s="36">
        <f t="shared" si="1"/>
        <v>18.892799999999998</v>
      </c>
      <c r="G16" s="36">
        <f t="shared" si="1"/>
        <v>41.984000000000002</v>
      </c>
      <c r="H16" s="36">
        <f t="shared" si="1"/>
        <v>31.487999999999996</v>
      </c>
      <c r="I16" s="36">
        <f t="shared" si="1"/>
        <v>83.968000000000004</v>
      </c>
      <c r="J16" s="36">
        <f t="shared" si="1"/>
        <v>62.975999999999992</v>
      </c>
      <c r="K16" s="36">
        <f t="shared" si="1"/>
        <v>167.93600000000001</v>
      </c>
      <c r="L16" s="36">
        <f t="shared" si="1"/>
        <v>125.95199999999998</v>
      </c>
      <c r="M16" s="36">
        <f t="shared" si="1"/>
        <v>335.87200000000001</v>
      </c>
      <c r="N16" s="36">
        <f t="shared" si="1"/>
        <v>251.90399999999997</v>
      </c>
      <c r="O16" s="36">
        <f t="shared" si="1"/>
        <v>419.84</v>
      </c>
      <c r="P16" s="36">
        <f t="shared" si="1"/>
        <v>314.88</v>
      </c>
    </row>
    <row r="17" spans="3:16">
      <c r="D17" s="35" t="s">
        <v>31</v>
      </c>
      <c r="E17" s="41">
        <f>IF($D17="AV13xx",1280/E$15,IF($D17="AV21xx",1600/E$15,IF($D17="AV31xx",2048/E$15,IF($D17="AV51xx",2592/E$15," "))))</f>
        <v>166.66666666666663</v>
      </c>
      <c r="F17" s="41"/>
      <c r="G17" s="41">
        <f>IF($D17="AV13xx",1280/G$15,IF($D17="AV21xx",1600/G$15,IF($D17="AV31xx",2048/G$15,IF($D17="AV51xx",2592/G$15," "))))</f>
        <v>100</v>
      </c>
      <c r="H17" s="41"/>
      <c r="I17" s="41">
        <f>IF($D17="AV13xx",1280/I$15,IF($D17="AV21xx",1600/I$15,IF($D17="AV31xx",2048/I$15,IF($D17="AV51xx",2592/I$15," "))))</f>
        <v>50</v>
      </c>
      <c r="J17" s="41"/>
      <c r="K17" s="41">
        <f>IF($D17="AV13xx",1280/K$15,IF($D17="AV21xx",1600/K$15,IF($D17="AV31xx",2048/K$15,IF($D17="AV51xx",2592/K$15," "))))</f>
        <v>25</v>
      </c>
      <c r="L17" s="41"/>
      <c r="M17" s="41">
        <f>IF($D17="AV13xx",1280/M$15,IF($D17="AV21xx",1600/M$15,IF($D17="AV31xx",2048/M$15,IF($D17="AV51xx",2592/M$15," "))))</f>
        <v>12.5</v>
      </c>
      <c r="N17" s="41"/>
      <c r="O17" s="41">
        <f>IF($D17="AV13xx",1280/O$15,IF($D17="AV21xx",1600/O$15,IF($D17="AV31xx",2048/O$15,IF($D17="AV51xx",2592/O$15," "))))</f>
        <v>10</v>
      </c>
      <c r="P17" s="41"/>
    </row>
    <row r="18" spans="3:16">
      <c r="D18" s="37" t="s">
        <v>32</v>
      </c>
      <c r="E18" s="41">
        <f t="shared" ref="E18:O20" si="2">IF($D18="AV13xx",1280/E$15,IF($D18="AV21xx",1600/E$15,IF($D18="AV31xx",2048/E$15,IF($D18="AV51xx",2592/E$15," "))))</f>
        <v>208.33333333333329</v>
      </c>
      <c r="F18" s="41"/>
      <c r="G18" s="41">
        <f t="shared" si="2"/>
        <v>125</v>
      </c>
      <c r="H18" s="41"/>
      <c r="I18" s="41">
        <f t="shared" si="2"/>
        <v>62.5</v>
      </c>
      <c r="J18" s="41"/>
      <c r="K18" s="41">
        <f t="shared" si="2"/>
        <v>31.25</v>
      </c>
      <c r="L18" s="41"/>
      <c r="M18" s="41">
        <f t="shared" si="2"/>
        <v>15.625</v>
      </c>
      <c r="N18" s="41"/>
      <c r="O18" s="41">
        <f t="shared" si="2"/>
        <v>12.5</v>
      </c>
      <c r="P18" s="41"/>
    </row>
    <row r="19" spans="3:16">
      <c r="D19" s="35" t="s">
        <v>33</v>
      </c>
      <c r="E19" s="41">
        <f t="shared" si="2"/>
        <v>266.66666666666663</v>
      </c>
      <c r="F19" s="41"/>
      <c r="G19" s="41">
        <f t="shared" si="2"/>
        <v>160</v>
      </c>
      <c r="H19" s="41"/>
      <c r="I19" s="41">
        <f t="shared" si="2"/>
        <v>80</v>
      </c>
      <c r="J19" s="41"/>
      <c r="K19" s="41">
        <f t="shared" si="2"/>
        <v>40</v>
      </c>
      <c r="L19" s="41"/>
      <c r="M19" s="41">
        <f t="shared" si="2"/>
        <v>20</v>
      </c>
      <c r="N19" s="41"/>
      <c r="O19" s="41">
        <f t="shared" si="2"/>
        <v>16</v>
      </c>
      <c r="P19" s="41"/>
    </row>
    <row r="20" spans="3:16">
      <c r="D20" s="37" t="s">
        <v>34</v>
      </c>
      <c r="E20" s="41">
        <f t="shared" si="2"/>
        <v>337.49999999999994</v>
      </c>
      <c r="F20" s="41"/>
      <c r="G20" s="41">
        <f t="shared" si="2"/>
        <v>202.5</v>
      </c>
      <c r="H20" s="41"/>
      <c r="I20" s="41">
        <f t="shared" si="2"/>
        <v>101.25</v>
      </c>
      <c r="J20" s="41"/>
      <c r="K20" s="41">
        <f t="shared" si="2"/>
        <v>50.625</v>
      </c>
      <c r="L20" s="41"/>
      <c r="M20" s="41">
        <f t="shared" si="2"/>
        <v>25.3125</v>
      </c>
      <c r="N20" s="41"/>
      <c r="O20" s="41">
        <f t="shared" si="2"/>
        <v>20.25</v>
      </c>
      <c r="P20" s="41"/>
    </row>
    <row r="21" spans="3:16">
      <c r="D21" s="38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</row>
    <row r="22" spans="3:16">
      <c r="C22" s="3"/>
      <c r="D22" s="33">
        <v>6</v>
      </c>
      <c r="E22" s="34">
        <f>(E$4*$B$2)/$D22</f>
        <v>6.4000000000000012</v>
      </c>
      <c r="F22" s="34">
        <f>(E$4*$B$1)/$D22</f>
        <v>4.8</v>
      </c>
      <c r="G22" s="34">
        <f>(G$4*$B$2)/$D22</f>
        <v>10.666666666666666</v>
      </c>
      <c r="H22" s="34">
        <f>(G$4*$B$1)/$D22</f>
        <v>8</v>
      </c>
      <c r="I22" s="34">
        <f>(I$4*$B$2)/$D22</f>
        <v>21.333333333333332</v>
      </c>
      <c r="J22" s="34">
        <f>(I$4*$B$1)/$D22</f>
        <v>16</v>
      </c>
      <c r="K22" s="34">
        <f>(K$4*$B$2)/$D22</f>
        <v>42.666666666666664</v>
      </c>
      <c r="L22" s="34">
        <f>(K$4*$B$1)/$D22</f>
        <v>32</v>
      </c>
      <c r="M22" s="34">
        <f>(M$4*$B$2)/$D22</f>
        <v>85.333333333333329</v>
      </c>
      <c r="N22" s="34">
        <f>(M$4*$B$1)/$D22</f>
        <v>64</v>
      </c>
      <c r="O22" s="34">
        <f>(O$4*$B$2)/$D22</f>
        <v>106.66666666666667</v>
      </c>
      <c r="P22" s="34">
        <f>(O$4*$B$1)/$D22</f>
        <v>80</v>
      </c>
    </row>
    <row r="23" spans="3:16">
      <c r="D23" s="35" t="s">
        <v>5</v>
      </c>
      <c r="E23" s="36">
        <f t="shared" ref="E23:P23" si="3">E22*3.28</f>
        <v>20.992000000000004</v>
      </c>
      <c r="F23" s="36">
        <f t="shared" si="3"/>
        <v>15.743999999999998</v>
      </c>
      <c r="G23" s="36">
        <f t="shared" si="3"/>
        <v>34.986666666666665</v>
      </c>
      <c r="H23" s="36">
        <f t="shared" si="3"/>
        <v>26.24</v>
      </c>
      <c r="I23" s="36">
        <f t="shared" si="3"/>
        <v>69.973333333333329</v>
      </c>
      <c r="J23" s="36">
        <f t="shared" si="3"/>
        <v>52.48</v>
      </c>
      <c r="K23" s="36">
        <f t="shared" si="3"/>
        <v>139.94666666666666</v>
      </c>
      <c r="L23" s="36">
        <f t="shared" si="3"/>
        <v>104.96</v>
      </c>
      <c r="M23" s="36">
        <f t="shared" si="3"/>
        <v>279.89333333333332</v>
      </c>
      <c r="N23" s="36">
        <f t="shared" si="3"/>
        <v>209.92</v>
      </c>
      <c r="O23" s="36">
        <f t="shared" si="3"/>
        <v>349.86666666666667</v>
      </c>
      <c r="P23" s="36">
        <f t="shared" si="3"/>
        <v>262.39999999999998</v>
      </c>
    </row>
    <row r="24" spans="3:16">
      <c r="D24" s="35" t="s">
        <v>31</v>
      </c>
      <c r="E24" s="41">
        <f>IF($D24="AV13xx",1280/E$22,IF($D24="AV21xx",1600/E$22,IF($D24="AV31xx",2048/E$22,IF($D24="AV51xx",2592/E$22," "))))</f>
        <v>199.99999999999997</v>
      </c>
      <c r="F24" s="41"/>
      <c r="G24" s="41">
        <f>IF($D24="AV13xx",1280/G$22,IF($D24="AV21xx",1600/G$22,IF($D24="AV31xx",2048/G$22,IF($D24="AV51xx",2592/G$22," "))))</f>
        <v>120</v>
      </c>
      <c r="H24" s="41"/>
      <c r="I24" s="41">
        <f>IF($D24="AV13xx",1280/I$22,IF($D24="AV21xx",1600/I$22,IF($D24="AV31xx",2048/I$22,IF($D24="AV51xx",2592/I$22," "))))</f>
        <v>60</v>
      </c>
      <c r="J24" s="41"/>
      <c r="K24" s="41">
        <f>IF($D24="AV13xx",1280/K$22,IF($D24="AV21xx",1600/K$22,IF($D24="AV31xx",2048/K$22,IF($D24="AV51xx",2592/K$22," "))))</f>
        <v>30</v>
      </c>
      <c r="L24" s="41"/>
      <c r="M24" s="41">
        <f>IF($D24="AV13xx",1280/M$22,IF($D24="AV21xx",1600/M$22,IF($D24="AV31xx",2048/M$22,IF($D24="AV51xx",2592/M$22," "))))</f>
        <v>15</v>
      </c>
      <c r="N24" s="41"/>
      <c r="O24" s="41">
        <f>IF($D24="AV13xx",1280/O$22,IF($D24="AV21xx",1600/O$22,IF($D24="AV31xx",2048/O$22,IF($D24="AV51xx",2592/O$22," "))))</f>
        <v>12</v>
      </c>
      <c r="P24" s="41"/>
    </row>
    <row r="25" spans="3:16">
      <c r="D25" s="37" t="s">
        <v>32</v>
      </c>
      <c r="E25" s="41">
        <f t="shared" ref="E25:O27" si="4">IF($D25="AV13xx",1280/E$22,IF($D25="AV21xx",1600/E$22,IF($D25="AV31xx",2048/E$22,IF($D25="AV51xx",2592/E$22," "))))</f>
        <v>249.99999999999994</v>
      </c>
      <c r="F25" s="41"/>
      <c r="G25" s="41">
        <f t="shared" si="4"/>
        <v>150</v>
      </c>
      <c r="H25" s="41"/>
      <c r="I25" s="41">
        <f t="shared" si="4"/>
        <v>75</v>
      </c>
      <c r="J25" s="41"/>
      <c r="K25" s="41">
        <f t="shared" si="4"/>
        <v>37.5</v>
      </c>
      <c r="L25" s="41"/>
      <c r="M25" s="41">
        <f t="shared" si="4"/>
        <v>18.75</v>
      </c>
      <c r="N25" s="41"/>
      <c r="O25" s="41">
        <f t="shared" si="4"/>
        <v>15</v>
      </c>
      <c r="P25" s="41"/>
    </row>
    <row r="26" spans="3:16">
      <c r="D26" s="35" t="s">
        <v>33</v>
      </c>
      <c r="E26" s="41">
        <f t="shared" si="4"/>
        <v>319.99999999999994</v>
      </c>
      <c r="F26" s="41"/>
      <c r="G26" s="41">
        <f t="shared" si="4"/>
        <v>192</v>
      </c>
      <c r="H26" s="41"/>
      <c r="I26" s="41">
        <f t="shared" si="4"/>
        <v>96</v>
      </c>
      <c r="J26" s="41"/>
      <c r="K26" s="41">
        <f t="shared" si="4"/>
        <v>48</v>
      </c>
      <c r="L26" s="41"/>
      <c r="M26" s="41">
        <f t="shared" si="4"/>
        <v>24</v>
      </c>
      <c r="N26" s="41"/>
      <c r="O26" s="41">
        <f t="shared" si="4"/>
        <v>19.2</v>
      </c>
      <c r="P26" s="41"/>
    </row>
    <row r="27" spans="3:16">
      <c r="D27" s="37" t="s">
        <v>34</v>
      </c>
      <c r="E27" s="41">
        <f t="shared" si="4"/>
        <v>404.99999999999994</v>
      </c>
      <c r="F27" s="41"/>
      <c r="G27" s="41">
        <f t="shared" si="4"/>
        <v>243</v>
      </c>
      <c r="H27" s="41"/>
      <c r="I27" s="41">
        <f t="shared" si="4"/>
        <v>121.5</v>
      </c>
      <c r="J27" s="41"/>
      <c r="K27" s="41">
        <f t="shared" si="4"/>
        <v>60.75</v>
      </c>
      <c r="L27" s="41"/>
      <c r="M27" s="41">
        <f t="shared" si="4"/>
        <v>30.375</v>
      </c>
      <c r="N27" s="41"/>
      <c r="O27" s="41">
        <f t="shared" si="4"/>
        <v>24.299999999999997</v>
      </c>
      <c r="P27" s="41"/>
    </row>
    <row r="28" spans="3:16">
      <c r="D28" s="38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</row>
    <row r="29" spans="3:16">
      <c r="C29" s="3"/>
      <c r="D29" s="33">
        <v>8</v>
      </c>
      <c r="E29" s="34">
        <f>(E$4*$B$2)/$D29</f>
        <v>4.8000000000000007</v>
      </c>
      <c r="F29" s="34">
        <f>(E$4*$B$1)/$D29</f>
        <v>3.5999999999999996</v>
      </c>
      <c r="G29" s="34">
        <f>(G$4*$B$2)/$D29</f>
        <v>8</v>
      </c>
      <c r="H29" s="34">
        <f>(G$4*$B$1)/$D29</f>
        <v>6</v>
      </c>
      <c r="I29" s="34">
        <f>(I$4*$B$2)/$D29</f>
        <v>16</v>
      </c>
      <c r="J29" s="34">
        <f>(I$4*$B$1)/$D29</f>
        <v>12</v>
      </c>
      <c r="K29" s="34">
        <f>(K$4*$B$2)/$D29</f>
        <v>32</v>
      </c>
      <c r="L29" s="34">
        <f>(K$4*$B$1)/$D29</f>
        <v>24</v>
      </c>
      <c r="M29" s="34">
        <f>(M$4*$B$2)/$D29</f>
        <v>64</v>
      </c>
      <c r="N29" s="34">
        <f>(M$4*$B$1)/$D29</f>
        <v>48</v>
      </c>
      <c r="O29" s="34">
        <f>(O$4*$B$2)/$D29</f>
        <v>80</v>
      </c>
      <c r="P29" s="34">
        <f>(O$4*$B$1)/$D29</f>
        <v>60</v>
      </c>
    </row>
    <row r="30" spans="3:16">
      <c r="D30" s="35" t="s">
        <v>4</v>
      </c>
      <c r="E30" s="36">
        <f t="shared" ref="E30:P30" si="5">E29*3.28</f>
        <v>15.744000000000002</v>
      </c>
      <c r="F30" s="36">
        <f t="shared" si="5"/>
        <v>11.807999999999998</v>
      </c>
      <c r="G30" s="36">
        <f t="shared" si="5"/>
        <v>26.24</v>
      </c>
      <c r="H30" s="36">
        <f t="shared" si="5"/>
        <v>19.68</v>
      </c>
      <c r="I30" s="36">
        <f t="shared" si="5"/>
        <v>52.48</v>
      </c>
      <c r="J30" s="36">
        <f t="shared" si="5"/>
        <v>39.36</v>
      </c>
      <c r="K30" s="36">
        <f t="shared" si="5"/>
        <v>104.96</v>
      </c>
      <c r="L30" s="36">
        <f t="shared" si="5"/>
        <v>78.72</v>
      </c>
      <c r="M30" s="36">
        <f t="shared" si="5"/>
        <v>209.92</v>
      </c>
      <c r="N30" s="36">
        <f t="shared" si="5"/>
        <v>157.44</v>
      </c>
      <c r="O30" s="36">
        <f t="shared" si="5"/>
        <v>262.39999999999998</v>
      </c>
      <c r="P30" s="36">
        <f t="shared" si="5"/>
        <v>196.79999999999998</v>
      </c>
    </row>
    <row r="31" spans="3:16">
      <c r="D31" s="35" t="s">
        <v>31</v>
      </c>
      <c r="E31" s="41">
        <f>IF($D31="AV13xx",1280/E$29,IF($D31="AV21xx",1600/E$29,IF($D31="AV31xx",2048/E$29,IF($D31="AV51xx",2592/E$29," "))))</f>
        <v>266.66666666666663</v>
      </c>
      <c r="F31" s="41"/>
      <c r="G31" s="41">
        <f>IF($D31="AV13xx",1280/G$29,IF($D31="AV21xx",1600/G$29,IF($D31="AV31xx",2048/G$29,IF($D31="AV51xx",2592/G$29," "))))</f>
        <v>160</v>
      </c>
      <c r="H31" s="41"/>
      <c r="I31" s="41">
        <f>IF($D31="AV13xx",1280/I$29,IF($D31="AV21xx",1600/I$29,IF($D31="AV31xx",2048/I$29,IF($D31="AV51xx",2592/I$29," "))))</f>
        <v>80</v>
      </c>
      <c r="J31" s="41"/>
      <c r="K31" s="41">
        <f>IF($D31="AV13xx",1280/K$29,IF($D31="AV21xx",1600/K$29,IF($D31="AV31xx",2048/K$29,IF($D31="AV51xx",2592/K$29," "))))</f>
        <v>40</v>
      </c>
      <c r="L31" s="41"/>
      <c r="M31" s="41">
        <f>IF($D31="AV13xx",1280/M$29,IF($D31="AV21xx",1600/M$29,IF($D31="AV31xx",2048/M$29,IF($D31="AV51xx",2592/M$29," "))))</f>
        <v>20</v>
      </c>
      <c r="N31" s="41"/>
      <c r="O31" s="41">
        <f>IF($D31="AV13xx",1280/O$29,IF($D31="AV21xx",1600/O$29,IF($D31="AV31xx",2048/O$29,IF($D31="AV51xx",2592/O$29," "))))</f>
        <v>16</v>
      </c>
      <c r="P31" s="41"/>
    </row>
    <row r="32" spans="3:16">
      <c r="D32" s="37" t="s">
        <v>32</v>
      </c>
      <c r="E32" s="41">
        <f t="shared" ref="E32:O34" si="6">IF($D32="AV13xx",1280/E$29,IF($D32="AV21xx",1600/E$29,IF($D32="AV31xx",2048/E$29,IF($D32="AV51xx",2592/E$29," "))))</f>
        <v>333.33333333333326</v>
      </c>
      <c r="F32" s="41"/>
      <c r="G32" s="41">
        <f t="shared" si="6"/>
        <v>200</v>
      </c>
      <c r="H32" s="41"/>
      <c r="I32" s="41">
        <f t="shared" si="6"/>
        <v>100</v>
      </c>
      <c r="J32" s="41"/>
      <c r="K32" s="41">
        <f t="shared" si="6"/>
        <v>50</v>
      </c>
      <c r="L32" s="41"/>
      <c r="M32" s="41">
        <f t="shared" si="6"/>
        <v>25</v>
      </c>
      <c r="N32" s="41"/>
      <c r="O32" s="41">
        <f t="shared" si="6"/>
        <v>20</v>
      </c>
      <c r="P32" s="41"/>
    </row>
    <row r="33" spans="3:16">
      <c r="D33" s="35" t="s">
        <v>33</v>
      </c>
      <c r="E33" s="41">
        <f t="shared" si="6"/>
        <v>426.66666666666663</v>
      </c>
      <c r="F33" s="41"/>
      <c r="G33" s="41">
        <f t="shared" si="6"/>
        <v>256</v>
      </c>
      <c r="H33" s="41"/>
      <c r="I33" s="41">
        <f t="shared" si="6"/>
        <v>128</v>
      </c>
      <c r="J33" s="41"/>
      <c r="K33" s="41">
        <f t="shared" si="6"/>
        <v>64</v>
      </c>
      <c r="L33" s="41"/>
      <c r="M33" s="41">
        <f t="shared" si="6"/>
        <v>32</v>
      </c>
      <c r="N33" s="41"/>
      <c r="O33" s="41">
        <f t="shared" si="6"/>
        <v>25.6</v>
      </c>
      <c r="P33" s="41"/>
    </row>
    <row r="34" spans="3:16">
      <c r="D34" s="37" t="s">
        <v>34</v>
      </c>
      <c r="E34" s="41">
        <f t="shared" si="6"/>
        <v>539.99999999999989</v>
      </c>
      <c r="F34" s="41"/>
      <c r="G34" s="41">
        <f t="shared" si="6"/>
        <v>324</v>
      </c>
      <c r="H34" s="41"/>
      <c r="I34" s="41">
        <f t="shared" si="6"/>
        <v>162</v>
      </c>
      <c r="J34" s="41"/>
      <c r="K34" s="41">
        <f t="shared" si="6"/>
        <v>81</v>
      </c>
      <c r="L34" s="41"/>
      <c r="M34" s="41">
        <f t="shared" si="6"/>
        <v>40.5</v>
      </c>
      <c r="N34" s="41"/>
      <c r="O34" s="41">
        <f t="shared" si="6"/>
        <v>32.4</v>
      </c>
      <c r="P34" s="41"/>
    </row>
    <row r="35" spans="3:16">
      <c r="D35" s="38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</row>
    <row r="36" spans="3:16">
      <c r="C36" s="3"/>
      <c r="D36" s="33">
        <v>12</v>
      </c>
      <c r="E36" s="34">
        <f>(E$4*$B$2)/$D36</f>
        <v>3.2000000000000006</v>
      </c>
      <c r="F36" s="34">
        <f>(E$4*$B$1)/$D36</f>
        <v>2.4</v>
      </c>
      <c r="G36" s="34">
        <f>(G$4*$B$2)/$D36</f>
        <v>5.333333333333333</v>
      </c>
      <c r="H36" s="34">
        <f>(G$4*$B$1)/$D36</f>
        <v>4</v>
      </c>
      <c r="I36" s="34">
        <f>(I$4*$B$2)/$D36</f>
        <v>10.666666666666666</v>
      </c>
      <c r="J36" s="34">
        <f>(I$4*$B$1)/$D36</f>
        <v>8</v>
      </c>
      <c r="K36" s="34">
        <f>(K$4*$B$2)/$D36</f>
        <v>21.333333333333332</v>
      </c>
      <c r="L36" s="34">
        <f>(K$4*$B$1)/$D36</f>
        <v>16</v>
      </c>
      <c r="M36" s="34">
        <f>(M$4*$B$2)/$D36</f>
        <v>42.666666666666664</v>
      </c>
      <c r="N36" s="34">
        <f>(M$4*$B$1)/$D36</f>
        <v>32</v>
      </c>
      <c r="O36" s="34">
        <f>(O$4*$B$2)/$D36</f>
        <v>53.333333333333336</v>
      </c>
      <c r="P36" s="34">
        <f>(O$4*$B$1)/$D36</f>
        <v>40</v>
      </c>
    </row>
    <row r="37" spans="3:16">
      <c r="D37" s="35" t="s">
        <v>3</v>
      </c>
      <c r="E37" s="36">
        <f t="shared" ref="E37:P37" si="7">E36*3.28</f>
        <v>10.496000000000002</v>
      </c>
      <c r="F37" s="36">
        <f t="shared" si="7"/>
        <v>7.871999999999999</v>
      </c>
      <c r="G37" s="36">
        <f t="shared" si="7"/>
        <v>17.493333333333332</v>
      </c>
      <c r="H37" s="36">
        <f t="shared" si="7"/>
        <v>13.12</v>
      </c>
      <c r="I37" s="36">
        <f t="shared" si="7"/>
        <v>34.986666666666665</v>
      </c>
      <c r="J37" s="36">
        <f t="shared" si="7"/>
        <v>26.24</v>
      </c>
      <c r="K37" s="36">
        <f t="shared" si="7"/>
        <v>69.973333333333329</v>
      </c>
      <c r="L37" s="36">
        <f t="shared" si="7"/>
        <v>52.48</v>
      </c>
      <c r="M37" s="36">
        <f t="shared" si="7"/>
        <v>139.94666666666666</v>
      </c>
      <c r="N37" s="36">
        <f t="shared" si="7"/>
        <v>104.96</v>
      </c>
      <c r="O37" s="36">
        <f t="shared" si="7"/>
        <v>174.93333333333334</v>
      </c>
      <c r="P37" s="36">
        <f t="shared" si="7"/>
        <v>131.19999999999999</v>
      </c>
    </row>
    <row r="38" spans="3:16">
      <c r="D38" s="35" t="s">
        <v>31</v>
      </c>
      <c r="E38" s="41">
        <f>IF($D38="AV13xx",1280/E$36,IF($D38="AV21xx",1600/E$36,IF($D38="AV31xx",2048/E$36,IF($D38="AV51xx",2592/E$36," "))))</f>
        <v>399.99999999999994</v>
      </c>
      <c r="F38" s="41"/>
      <c r="G38" s="41">
        <f>IF($D38="AV13xx",1280/G$36,IF($D38="AV21xx",1600/G$36,IF($D38="AV31xx",2048/G$36,IF($D38="AV51xx",2592/G$36," "))))</f>
        <v>240</v>
      </c>
      <c r="H38" s="41"/>
      <c r="I38" s="41">
        <f>IF($D38="AV13xx",1280/I$36,IF($D38="AV21xx",1600/I$36,IF($D38="AV31xx",2048/I$36,IF($D38="AV51xx",2592/I$36," "))))</f>
        <v>120</v>
      </c>
      <c r="J38" s="41"/>
      <c r="K38" s="41">
        <f>IF($D38="AV13xx",1280/K$36,IF($D38="AV21xx",1600/K$36,IF($D38="AV31xx",2048/K$36,IF($D38="AV51xx",2592/K$36," "))))</f>
        <v>60</v>
      </c>
      <c r="L38" s="41"/>
      <c r="M38" s="41">
        <f>IF($D38="AV13xx",1280/M$36,IF($D38="AV21xx",1600/M$36,IF($D38="AV31xx",2048/M$36,IF($D38="AV51xx",2592/M$36," "))))</f>
        <v>30</v>
      </c>
      <c r="N38" s="41"/>
      <c r="O38" s="41">
        <f>IF($D38="AV13xx",1280/O$36,IF($D38="AV21xx",1600/O$36,IF($D38="AV31xx",2048/O$36,IF($D38="AV51xx",2592/O$36," "))))</f>
        <v>24</v>
      </c>
      <c r="P38" s="41"/>
    </row>
    <row r="39" spans="3:16">
      <c r="D39" s="37" t="s">
        <v>32</v>
      </c>
      <c r="E39" s="41">
        <f t="shared" ref="E39:O41" si="8">IF($D39="AV13xx",1280/E$36,IF($D39="AV21xx",1600/E$36,IF($D39="AV31xx",2048/E$36,IF($D39="AV51xx",2592/E$36," "))))</f>
        <v>499.99999999999989</v>
      </c>
      <c r="F39" s="41"/>
      <c r="G39" s="41">
        <f t="shared" si="8"/>
        <v>300</v>
      </c>
      <c r="H39" s="41"/>
      <c r="I39" s="41">
        <f t="shared" si="8"/>
        <v>150</v>
      </c>
      <c r="J39" s="41"/>
      <c r="K39" s="41">
        <f t="shared" si="8"/>
        <v>75</v>
      </c>
      <c r="L39" s="41"/>
      <c r="M39" s="41">
        <f t="shared" si="8"/>
        <v>37.5</v>
      </c>
      <c r="N39" s="41"/>
      <c r="O39" s="41">
        <f t="shared" si="8"/>
        <v>30</v>
      </c>
      <c r="P39" s="41"/>
    </row>
    <row r="40" spans="3:16">
      <c r="D40" s="35" t="s">
        <v>33</v>
      </c>
      <c r="E40" s="41">
        <f t="shared" si="8"/>
        <v>639.99999999999989</v>
      </c>
      <c r="F40" s="41"/>
      <c r="G40" s="41">
        <f t="shared" si="8"/>
        <v>384</v>
      </c>
      <c r="H40" s="41"/>
      <c r="I40" s="41">
        <f t="shared" si="8"/>
        <v>192</v>
      </c>
      <c r="J40" s="41"/>
      <c r="K40" s="41">
        <f t="shared" si="8"/>
        <v>96</v>
      </c>
      <c r="L40" s="41"/>
      <c r="M40" s="41">
        <f t="shared" si="8"/>
        <v>48</v>
      </c>
      <c r="N40" s="41"/>
      <c r="O40" s="41">
        <f t="shared" si="8"/>
        <v>38.4</v>
      </c>
      <c r="P40" s="41"/>
    </row>
    <row r="41" spans="3:16">
      <c r="D41" s="37" t="s">
        <v>34</v>
      </c>
      <c r="E41" s="41">
        <f t="shared" si="8"/>
        <v>809.99999999999989</v>
      </c>
      <c r="F41" s="41"/>
      <c r="G41" s="41">
        <f t="shared" si="8"/>
        <v>486</v>
      </c>
      <c r="H41" s="41"/>
      <c r="I41" s="41">
        <f t="shared" si="8"/>
        <v>243</v>
      </c>
      <c r="J41" s="41"/>
      <c r="K41" s="41">
        <f t="shared" si="8"/>
        <v>121.5</v>
      </c>
      <c r="L41" s="41"/>
      <c r="M41" s="41">
        <f t="shared" si="8"/>
        <v>60.75</v>
      </c>
      <c r="N41" s="41"/>
      <c r="O41" s="41">
        <f t="shared" si="8"/>
        <v>48.599999999999994</v>
      </c>
      <c r="P41" s="41"/>
    </row>
    <row r="42" spans="3:16">
      <c r="D42" s="38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</row>
    <row r="43" spans="3:16">
      <c r="C43" s="3"/>
      <c r="D43" s="33">
        <v>16</v>
      </c>
      <c r="E43" s="34">
        <f>(E$4*$B$2)/$D43</f>
        <v>2.4000000000000004</v>
      </c>
      <c r="F43" s="34">
        <f>(E$4*$B$1)/$D43</f>
        <v>1.7999999999999998</v>
      </c>
      <c r="G43" s="34">
        <f>(G$4*$B$2)/$D43</f>
        <v>4</v>
      </c>
      <c r="H43" s="34">
        <f>(G$4*$B$1)/$D43</f>
        <v>3</v>
      </c>
      <c r="I43" s="34">
        <f>(I$4*$B$2)/$D43</f>
        <v>8</v>
      </c>
      <c r="J43" s="34">
        <f>(I$4*$B$1)/$D43</f>
        <v>6</v>
      </c>
      <c r="K43" s="34">
        <f>(K$4*$B$2)/$D43</f>
        <v>16</v>
      </c>
      <c r="L43" s="34">
        <f>(K$4*$B$1)/$D43</f>
        <v>12</v>
      </c>
      <c r="M43" s="34">
        <f>(M$4*$B$2)/$D43</f>
        <v>32</v>
      </c>
      <c r="N43" s="34">
        <f>(M$4*$B$1)/$D43</f>
        <v>24</v>
      </c>
      <c r="O43" s="34">
        <f>(O$4*$B$2)/$D43</f>
        <v>40</v>
      </c>
      <c r="P43" s="34">
        <f>(O$4*$B$1)/$D43</f>
        <v>30</v>
      </c>
    </row>
    <row r="44" spans="3:16">
      <c r="D44" s="35" t="s">
        <v>2</v>
      </c>
      <c r="E44" s="36">
        <f t="shared" ref="E44:P44" si="9">E43*3.28</f>
        <v>7.8720000000000008</v>
      </c>
      <c r="F44" s="36">
        <f t="shared" si="9"/>
        <v>5.903999999999999</v>
      </c>
      <c r="G44" s="36">
        <f t="shared" si="9"/>
        <v>13.12</v>
      </c>
      <c r="H44" s="36">
        <f t="shared" si="9"/>
        <v>9.84</v>
      </c>
      <c r="I44" s="36">
        <f t="shared" si="9"/>
        <v>26.24</v>
      </c>
      <c r="J44" s="36">
        <f t="shared" si="9"/>
        <v>19.68</v>
      </c>
      <c r="K44" s="36">
        <f t="shared" si="9"/>
        <v>52.48</v>
      </c>
      <c r="L44" s="36">
        <f t="shared" si="9"/>
        <v>39.36</v>
      </c>
      <c r="M44" s="36">
        <f t="shared" si="9"/>
        <v>104.96</v>
      </c>
      <c r="N44" s="36">
        <f t="shared" si="9"/>
        <v>78.72</v>
      </c>
      <c r="O44" s="36">
        <f t="shared" si="9"/>
        <v>131.19999999999999</v>
      </c>
      <c r="P44" s="36">
        <f t="shared" si="9"/>
        <v>98.399999999999991</v>
      </c>
    </row>
    <row r="45" spans="3:16">
      <c r="D45" s="35" t="s">
        <v>31</v>
      </c>
      <c r="E45" s="41">
        <f>IF($D45="AV13xx",1280/E$43,IF($D45="AV21xx",1600/E$43,IF($D45="AV31xx",2048/E$43,IF($D45="AV51xx",2592/E$43," "))))</f>
        <v>533.33333333333326</v>
      </c>
      <c r="F45" s="41"/>
      <c r="G45" s="41">
        <f>IF($D45="AV13xx",1280/G$43,IF($D45="AV21xx",1600/G$43,IF($D45="AV31xx",2048/G$43,IF($D45="AV51xx",2592/G$43," "))))</f>
        <v>320</v>
      </c>
      <c r="H45" s="41"/>
      <c r="I45" s="41">
        <f>IF($D45="AV13xx",1280/I$43,IF($D45="AV21xx",1600/I$43,IF($D45="AV31xx",2048/I$43,IF($D45="AV51xx",2592/I$43," "))))</f>
        <v>160</v>
      </c>
      <c r="J45" s="41"/>
      <c r="K45" s="41">
        <f>IF($D45="AV13xx",1280/K$43,IF($D45="AV21xx",1600/K$43,IF($D45="AV31xx",2048/K$43,IF($D45="AV51xx",2592/K$43," "))))</f>
        <v>80</v>
      </c>
      <c r="L45" s="41"/>
      <c r="M45" s="41">
        <f>IF($D45="AV13xx",1280/M$43,IF($D45="AV21xx",1600/M$43,IF($D45="AV31xx",2048/M$43,IF($D45="AV51xx",2592/M$43," "))))</f>
        <v>40</v>
      </c>
      <c r="N45" s="41"/>
      <c r="O45" s="41">
        <f>IF($D45="AV13xx",1280/O$43,IF($D45="AV21xx",1600/O$43,IF($D45="AV31xx",2048/O$43,IF($D45="AV51xx",2592/O$43," "))))</f>
        <v>32</v>
      </c>
      <c r="P45" s="41"/>
    </row>
    <row r="46" spans="3:16">
      <c r="D46" s="37" t="s">
        <v>32</v>
      </c>
      <c r="E46" s="41">
        <f t="shared" ref="E46:O48" si="10">IF($D46="AV13xx",1280/E$43,IF($D46="AV21xx",1600/E$43,IF($D46="AV31xx",2048/E$43,IF($D46="AV51xx",2592/E$43," "))))</f>
        <v>666.66666666666652</v>
      </c>
      <c r="F46" s="41"/>
      <c r="G46" s="41">
        <f t="shared" si="10"/>
        <v>400</v>
      </c>
      <c r="H46" s="41"/>
      <c r="I46" s="41">
        <f t="shared" si="10"/>
        <v>200</v>
      </c>
      <c r="J46" s="41"/>
      <c r="K46" s="41">
        <f t="shared" si="10"/>
        <v>100</v>
      </c>
      <c r="L46" s="41"/>
      <c r="M46" s="41">
        <f t="shared" si="10"/>
        <v>50</v>
      </c>
      <c r="N46" s="41"/>
      <c r="O46" s="41">
        <f t="shared" si="10"/>
        <v>40</v>
      </c>
      <c r="P46" s="41"/>
    </row>
    <row r="47" spans="3:16">
      <c r="D47" s="35" t="s">
        <v>33</v>
      </c>
      <c r="E47" s="41">
        <f t="shared" si="10"/>
        <v>853.33333333333326</v>
      </c>
      <c r="F47" s="41"/>
      <c r="G47" s="41">
        <f t="shared" si="10"/>
        <v>512</v>
      </c>
      <c r="H47" s="41"/>
      <c r="I47" s="41">
        <f t="shared" si="10"/>
        <v>256</v>
      </c>
      <c r="J47" s="41"/>
      <c r="K47" s="41">
        <f t="shared" si="10"/>
        <v>128</v>
      </c>
      <c r="L47" s="41"/>
      <c r="M47" s="41">
        <f t="shared" si="10"/>
        <v>64</v>
      </c>
      <c r="N47" s="41"/>
      <c r="O47" s="41">
        <f t="shared" si="10"/>
        <v>51.2</v>
      </c>
      <c r="P47" s="41"/>
    </row>
    <row r="48" spans="3:16">
      <c r="D48" s="37" t="s">
        <v>34</v>
      </c>
      <c r="E48" s="41">
        <f t="shared" si="10"/>
        <v>1079.9999999999998</v>
      </c>
      <c r="F48" s="41"/>
      <c r="G48" s="41">
        <f t="shared" si="10"/>
        <v>648</v>
      </c>
      <c r="H48" s="41"/>
      <c r="I48" s="41">
        <f t="shared" si="10"/>
        <v>324</v>
      </c>
      <c r="J48" s="41"/>
      <c r="K48" s="41">
        <f t="shared" si="10"/>
        <v>162</v>
      </c>
      <c r="L48" s="41"/>
      <c r="M48" s="41">
        <f t="shared" si="10"/>
        <v>81</v>
      </c>
      <c r="N48" s="41"/>
      <c r="O48" s="41">
        <f t="shared" si="10"/>
        <v>64.8</v>
      </c>
      <c r="P48" s="41"/>
    </row>
    <row r="49" spans="3:16" ht="16.149999999999999" customHeight="1">
      <c r="D49" s="38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</row>
    <row r="50" spans="3:16">
      <c r="C50" s="3"/>
      <c r="D50" s="33">
        <v>25</v>
      </c>
      <c r="E50" s="34">
        <f>(E$4*$B$2)/$D50</f>
        <v>1.5360000000000003</v>
      </c>
      <c r="F50" s="34">
        <f>(E$4*$B$1)/$D50</f>
        <v>1.1519999999999999</v>
      </c>
      <c r="G50" s="34">
        <f>(G$4*$B$2)/$D50</f>
        <v>2.56</v>
      </c>
      <c r="H50" s="34">
        <f>(G$4*$B$1)/$D50</f>
        <v>1.92</v>
      </c>
      <c r="I50" s="34">
        <f>(I$4*$B$2)/$D50</f>
        <v>5.12</v>
      </c>
      <c r="J50" s="34">
        <f>(I$4*$B$1)/$D50</f>
        <v>3.84</v>
      </c>
      <c r="K50" s="34">
        <f>(K$4*$B$2)/$D50</f>
        <v>10.24</v>
      </c>
      <c r="L50" s="34">
        <f>(K$4*$B$1)/$D50</f>
        <v>7.68</v>
      </c>
      <c r="M50" s="34">
        <f>(M$4*$B$2)/$D50</f>
        <v>20.48</v>
      </c>
      <c r="N50" s="34">
        <f>(M$4*$B$1)/$D50</f>
        <v>15.36</v>
      </c>
      <c r="O50" s="34">
        <f>(O$4*$B$2)/$D50</f>
        <v>25.6</v>
      </c>
      <c r="P50" s="34">
        <f>(O$4*$B$1)/$D50</f>
        <v>19.2</v>
      </c>
    </row>
    <row r="51" spans="3:16">
      <c r="D51" s="35" t="s">
        <v>1</v>
      </c>
      <c r="E51" s="36">
        <f t="shared" ref="E51:P51" si="11">E50*3.28</f>
        <v>5.0380800000000008</v>
      </c>
      <c r="F51" s="36">
        <f t="shared" si="11"/>
        <v>3.7785599999999997</v>
      </c>
      <c r="G51" s="36">
        <f t="shared" si="11"/>
        <v>8.3967999999999989</v>
      </c>
      <c r="H51" s="36">
        <f t="shared" si="11"/>
        <v>6.2975999999999992</v>
      </c>
      <c r="I51" s="36">
        <f t="shared" si="11"/>
        <v>16.793599999999998</v>
      </c>
      <c r="J51" s="36">
        <f t="shared" si="11"/>
        <v>12.595199999999998</v>
      </c>
      <c r="K51" s="36">
        <f t="shared" si="11"/>
        <v>33.587199999999996</v>
      </c>
      <c r="L51" s="36">
        <f t="shared" si="11"/>
        <v>25.190399999999997</v>
      </c>
      <c r="M51" s="36">
        <f t="shared" si="11"/>
        <v>67.174399999999991</v>
      </c>
      <c r="N51" s="36">
        <f t="shared" si="11"/>
        <v>50.380799999999994</v>
      </c>
      <c r="O51" s="36">
        <f t="shared" si="11"/>
        <v>83.968000000000004</v>
      </c>
      <c r="P51" s="36">
        <f t="shared" si="11"/>
        <v>62.975999999999992</v>
      </c>
    </row>
    <row r="52" spans="3:16">
      <c r="D52" s="35" t="s">
        <v>31</v>
      </c>
      <c r="E52" s="41">
        <f>IF($D52="AV13xx",1280/E$50,IF($D52="AV21xx",1600/E$50,IF($D52="AV31xx",2048/E$50,IF($D52="AV51xx",2592/E$50," "))))</f>
        <v>833.33333333333314</v>
      </c>
      <c r="F52" s="41"/>
      <c r="G52" s="41">
        <f>IF($D52="AV13xx",1280/G$50,IF($D52="AV21xx",1600/G$50,IF($D52="AV31xx",2048/G$50,IF($D52="AV51xx",2592/G$50," "))))</f>
        <v>500</v>
      </c>
      <c r="H52" s="41"/>
      <c r="I52" s="41">
        <f>IF($D52="AV13xx",1280/I$50,IF($D52="AV21xx",1600/I$50,IF($D52="AV31xx",2048/I$50,IF($D52="AV51xx",2592/I$50," "))))</f>
        <v>250</v>
      </c>
      <c r="J52" s="41"/>
      <c r="K52" s="41">
        <f>IF($D52="AV13xx",1280/K$50,IF($D52="AV21xx",1600/K$50,IF($D52="AV31xx",2048/K$50,IF($D52="AV51xx",2592/K$50," "))))</f>
        <v>125</v>
      </c>
      <c r="L52" s="41"/>
      <c r="M52" s="41">
        <f>IF($D52="AV13xx",1280/M$50,IF($D52="AV21xx",1600/M$50,IF($D52="AV31xx",2048/M$50,IF($D52="AV51xx",2592/M$50," "))))</f>
        <v>62.5</v>
      </c>
      <c r="N52" s="41"/>
      <c r="O52" s="41">
        <f>IF($D52="AV13xx",1280/O$50,IF($D52="AV21xx",1600/O$50,IF($D52="AV31xx",2048/O$50,IF($D52="AV51xx",2592/O$50," "))))</f>
        <v>50</v>
      </c>
      <c r="P52" s="41"/>
    </row>
    <row r="53" spans="3:16">
      <c r="D53" s="37" t="s">
        <v>32</v>
      </c>
      <c r="E53" s="41">
        <f t="shared" ref="E53:O55" si="12">IF($D53="AV13xx",1280/E$50,IF($D53="AV21xx",1600/E$50,IF($D53="AV31xx",2048/E$50,IF($D53="AV51xx",2592/E$50," "))))</f>
        <v>1041.6666666666665</v>
      </c>
      <c r="F53" s="41"/>
      <c r="G53" s="41">
        <f t="shared" si="12"/>
        <v>625</v>
      </c>
      <c r="H53" s="41"/>
      <c r="I53" s="41">
        <f t="shared" si="12"/>
        <v>312.5</v>
      </c>
      <c r="J53" s="41"/>
      <c r="K53" s="41">
        <f t="shared" si="12"/>
        <v>156.25</v>
      </c>
      <c r="L53" s="41"/>
      <c r="M53" s="41">
        <f t="shared" si="12"/>
        <v>78.125</v>
      </c>
      <c r="N53" s="41"/>
      <c r="O53" s="41">
        <f t="shared" si="12"/>
        <v>62.5</v>
      </c>
      <c r="P53" s="41"/>
    </row>
    <row r="54" spans="3:16">
      <c r="D54" s="35" t="s">
        <v>33</v>
      </c>
      <c r="E54" s="41">
        <f t="shared" si="12"/>
        <v>1333.333333333333</v>
      </c>
      <c r="F54" s="41"/>
      <c r="G54" s="41">
        <f t="shared" si="12"/>
        <v>800</v>
      </c>
      <c r="H54" s="41"/>
      <c r="I54" s="41">
        <f t="shared" si="12"/>
        <v>400</v>
      </c>
      <c r="J54" s="41"/>
      <c r="K54" s="41">
        <f t="shared" si="12"/>
        <v>200</v>
      </c>
      <c r="L54" s="41"/>
      <c r="M54" s="41">
        <f t="shared" si="12"/>
        <v>100</v>
      </c>
      <c r="N54" s="41"/>
      <c r="O54" s="41">
        <f t="shared" si="12"/>
        <v>80</v>
      </c>
      <c r="P54" s="41"/>
    </row>
    <row r="55" spans="3:16">
      <c r="D55" s="37" t="s">
        <v>34</v>
      </c>
      <c r="E55" s="41">
        <f t="shared" si="12"/>
        <v>1687.4999999999998</v>
      </c>
      <c r="F55" s="41"/>
      <c r="G55" s="41">
        <f t="shared" si="12"/>
        <v>1012.5</v>
      </c>
      <c r="H55" s="41"/>
      <c r="I55" s="41">
        <f t="shared" si="12"/>
        <v>506.25</v>
      </c>
      <c r="J55" s="41"/>
      <c r="K55" s="41">
        <f t="shared" si="12"/>
        <v>253.125</v>
      </c>
      <c r="L55" s="41"/>
      <c r="M55" s="41">
        <f t="shared" si="12"/>
        <v>126.5625</v>
      </c>
      <c r="N55" s="41"/>
      <c r="O55" s="41">
        <f t="shared" si="12"/>
        <v>101.25</v>
      </c>
      <c r="P55" s="41"/>
    </row>
    <row r="56" spans="3:16">
      <c r="D56" s="38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</row>
    <row r="57" spans="3:16">
      <c r="C57" s="3"/>
      <c r="D57" s="33">
        <v>50</v>
      </c>
      <c r="E57" s="34">
        <f>(E$4*$B$2)/$D57</f>
        <v>0.76800000000000013</v>
      </c>
      <c r="F57" s="34">
        <f>(E$4*$B$1)/$D57</f>
        <v>0.57599999999999996</v>
      </c>
      <c r="G57" s="34">
        <f>(G$4*$B$2)/$D57</f>
        <v>1.28</v>
      </c>
      <c r="H57" s="34">
        <f>(G$4*$B$1)/$D57</f>
        <v>0.96</v>
      </c>
      <c r="I57" s="34">
        <f>(I$4*$B$2)/$D57</f>
        <v>2.56</v>
      </c>
      <c r="J57" s="34">
        <f>(I$4*$B$1)/$D57</f>
        <v>1.92</v>
      </c>
      <c r="K57" s="34">
        <f>(K$4*$B$2)/$D57</f>
        <v>5.12</v>
      </c>
      <c r="L57" s="34">
        <f>(K$4*$B$1)/$D57</f>
        <v>3.84</v>
      </c>
      <c r="M57" s="34">
        <f>(M$4*$B$2)/$D57</f>
        <v>10.24</v>
      </c>
      <c r="N57" s="34">
        <f>(M$4*$B$1)/$D57</f>
        <v>7.68</v>
      </c>
      <c r="O57" s="34">
        <f>(O$4*$B$2)/$D57</f>
        <v>12.8</v>
      </c>
      <c r="P57" s="34">
        <f>(O$4*$B$1)/$D57</f>
        <v>9.6</v>
      </c>
    </row>
    <row r="58" spans="3:16">
      <c r="D58" s="35" t="s">
        <v>0</v>
      </c>
      <c r="E58" s="36">
        <f t="shared" ref="E58:P58" si="13">E57*3.28</f>
        <v>2.5190400000000004</v>
      </c>
      <c r="F58" s="36">
        <f t="shared" si="13"/>
        <v>1.8892799999999998</v>
      </c>
      <c r="G58" s="36">
        <f t="shared" si="13"/>
        <v>4.1983999999999995</v>
      </c>
      <c r="H58" s="36">
        <f t="shared" si="13"/>
        <v>3.1487999999999996</v>
      </c>
      <c r="I58" s="36">
        <f t="shared" si="13"/>
        <v>8.3967999999999989</v>
      </c>
      <c r="J58" s="36">
        <f t="shared" si="13"/>
        <v>6.2975999999999992</v>
      </c>
      <c r="K58" s="36">
        <f t="shared" si="13"/>
        <v>16.793599999999998</v>
      </c>
      <c r="L58" s="36">
        <f t="shared" si="13"/>
        <v>12.595199999999998</v>
      </c>
      <c r="M58" s="36">
        <f t="shared" si="13"/>
        <v>33.587199999999996</v>
      </c>
      <c r="N58" s="36">
        <f t="shared" si="13"/>
        <v>25.190399999999997</v>
      </c>
      <c r="O58" s="36">
        <f t="shared" si="13"/>
        <v>41.984000000000002</v>
      </c>
      <c r="P58" s="36">
        <f t="shared" si="13"/>
        <v>31.487999999999996</v>
      </c>
    </row>
    <row r="59" spans="3:16">
      <c r="D59" s="35" t="s">
        <v>31</v>
      </c>
      <c r="E59" s="41">
        <f>IF($D59="AV13xx",1280/E$57,IF($D59="AV21xx",1600/E$57,IF($D59="AV31xx",2048/E$57,IF($D59="AV51xx",2592/E$57," "))))</f>
        <v>1666.6666666666663</v>
      </c>
      <c r="F59" s="41"/>
      <c r="G59" s="41">
        <f>IF($D59="AV13xx",1280/G$57,IF($D59="AV21xx",1600/G$57,IF($D59="AV31xx",2048/G$57,IF($D59="AV51xx",2592/G$57," "))))</f>
        <v>1000</v>
      </c>
      <c r="H59" s="41"/>
      <c r="I59" s="41">
        <f>IF($D59="AV13xx",1280/I$57,IF($D59="AV21xx",1600/I$57,IF($D59="AV31xx",2048/I$57,IF($D59="AV51xx",2592/I$57," "))))</f>
        <v>500</v>
      </c>
      <c r="J59" s="41"/>
      <c r="K59" s="41">
        <f>IF($D59="AV13xx",1280/K$57,IF($D59="AV21xx",1600/K$57,IF($D59="AV31xx",2048/K$57,IF($D59="AV51xx",2592/K$57," "))))</f>
        <v>250</v>
      </c>
      <c r="L59" s="41"/>
      <c r="M59" s="41">
        <f>IF($D59="AV13xx",1280/M$57,IF($D59="AV21xx",1600/M$57,IF($D59="AV31xx",2048/M$57,IF($D59="AV51xx",2592/M$57," "))))</f>
        <v>125</v>
      </c>
      <c r="N59" s="41"/>
      <c r="O59" s="41">
        <f>IF($D59="AV13xx",1280/O$57,IF($D59="AV21xx",1600/O$57,IF($D59="AV31xx",2048/O$57,IF($D59="AV51xx",2592/O$57," "))))</f>
        <v>100</v>
      </c>
      <c r="P59" s="41"/>
    </row>
    <row r="60" spans="3:16">
      <c r="D60" s="37" t="s">
        <v>32</v>
      </c>
      <c r="E60" s="41">
        <f t="shared" ref="E60:O62" si="14">IF($D60="AV13xx",1280/E$57,IF($D60="AV21xx",1600/E$57,IF($D60="AV31xx",2048/E$57,IF($D60="AV51xx",2592/E$57," "))))</f>
        <v>2083.333333333333</v>
      </c>
      <c r="F60" s="41"/>
      <c r="G60" s="41">
        <f t="shared" si="14"/>
        <v>1250</v>
      </c>
      <c r="H60" s="41"/>
      <c r="I60" s="41">
        <f t="shared" si="14"/>
        <v>625</v>
      </c>
      <c r="J60" s="41"/>
      <c r="K60" s="41">
        <f t="shared" si="14"/>
        <v>312.5</v>
      </c>
      <c r="L60" s="41"/>
      <c r="M60" s="41">
        <f t="shared" si="14"/>
        <v>156.25</v>
      </c>
      <c r="N60" s="41"/>
      <c r="O60" s="41">
        <f t="shared" si="14"/>
        <v>125</v>
      </c>
      <c r="P60" s="41"/>
    </row>
    <row r="61" spans="3:16">
      <c r="D61" s="35" t="s">
        <v>33</v>
      </c>
      <c r="E61" s="41">
        <f t="shared" si="14"/>
        <v>2666.6666666666661</v>
      </c>
      <c r="F61" s="41"/>
      <c r="G61" s="41">
        <f t="shared" si="14"/>
        <v>1600</v>
      </c>
      <c r="H61" s="41"/>
      <c r="I61" s="41">
        <f t="shared" si="14"/>
        <v>800</v>
      </c>
      <c r="J61" s="41"/>
      <c r="K61" s="41">
        <f t="shared" si="14"/>
        <v>400</v>
      </c>
      <c r="L61" s="41"/>
      <c r="M61" s="41">
        <f t="shared" si="14"/>
        <v>200</v>
      </c>
      <c r="N61" s="41"/>
      <c r="O61" s="41">
        <f t="shared" si="14"/>
        <v>160</v>
      </c>
      <c r="P61" s="41"/>
    </row>
    <row r="62" spans="3:16">
      <c r="D62" s="37" t="s">
        <v>34</v>
      </c>
      <c r="E62" s="41">
        <f t="shared" si="14"/>
        <v>3374.9999999999995</v>
      </c>
      <c r="F62" s="41"/>
      <c r="G62" s="41">
        <f t="shared" si="14"/>
        <v>2025</v>
      </c>
      <c r="H62" s="41"/>
      <c r="I62" s="41">
        <f t="shared" si="14"/>
        <v>1012.5</v>
      </c>
      <c r="J62" s="41"/>
      <c r="K62" s="41">
        <f t="shared" si="14"/>
        <v>506.25</v>
      </c>
      <c r="L62" s="41"/>
      <c r="M62" s="41">
        <f t="shared" si="14"/>
        <v>253.125</v>
      </c>
      <c r="N62" s="41"/>
      <c r="O62" s="41">
        <f t="shared" si="14"/>
        <v>202.5</v>
      </c>
      <c r="P62" s="41"/>
    </row>
    <row r="64" spans="3:16">
      <c r="D64" t="s">
        <v>30</v>
      </c>
    </row>
    <row r="65" spans="4:4">
      <c r="D65" t="s">
        <v>29</v>
      </c>
    </row>
    <row r="66" spans="4:4">
      <c r="D66" t="s">
        <v>28</v>
      </c>
    </row>
    <row r="67" spans="4:4">
      <c r="D67" s="2" t="s">
        <v>35</v>
      </c>
    </row>
  </sheetData>
  <sheetProtection password="FD44" sheet="1" objects="1" scenarios="1"/>
  <mergeCells count="205">
    <mergeCell ref="M4:N4"/>
    <mergeCell ref="K5:L5"/>
    <mergeCell ref="M5:N5"/>
    <mergeCell ref="E10:F10"/>
    <mergeCell ref="E11:F11"/>
    <mergeCell ref="E12:F12"/>
    <mergeCell ref="O4:P4"/>
    <mergeCell ref="G5:H5"/>
    <mergeCell ref="I5:J5"/>
    <mergeCell ref="G10:H10"/>
    <mergeCell ref="G12:H12"/>
    <mergeCell ref="E2:P3"/>
    <mergeCell ref="E4:F4"/>
    <mergeCell ref="G4:H4"/>
    <mergeCell ref="I4:J4"/>
    <mergeCell ref="K4:L4"/>
    <mergeCell ref="I10:J10"/>
    <mergeCell ref="K10:L10"/>
    <mergeCell ref="M10:N10"/>
    <mergeCell ref="O10:P10"/>
    <mergeCell ref="O5:P5"/>
    <mergeCell ref="E5:F5"/>
    <mergeCell ref="O11:P11"/>
    <mergeCell ref="I12:J12"/>
    <mergeCell ref="K12:L12"/>
    <mergeCell ref="M12:N12"/>
    <mergeCell ref="O12:P12"/>
    <mergeCell ref="G11:H11"/>
    <mergeCell ref="I11:J11"/>
    <mergeCell ref="K11:L11"/>
    <mergeCell ref="M11:N11"/>
    <mergeCell ref="E17:F17"/>
    <mergeCell ref="G17:H17"/>
    <mergeCell ref="G13:H13"/>
    <mergeCell ref="I13:J13"/>
    <mergeCell ref="K13:L13"/>
    <mergeCell ref="M13:N13"/>
    <mergeCell ref="E13:F13"/>
    <mergeCell ref="E18:F18"/>
    <mergeCell ref="G18:H18"/>
    <mergeCell ref="I18:J18"/>
    <mergeCell ref="K18:L18"/>
    <mergeCell ref="M18:N18"/>
    <mergeCell ref="O18:P18"/>
    <mergeCell ref="K20:L20"/>
    <mergeCell ref="I17:J17"/>
    <mergeCell ref="K17:L17"/>
    <mergeCell ref="M17:N17"/>
    <mergeCell ref="O19:P19"/>
    <mergeCell ref="O13:P13"/>
    <mergeCell ref="O17:P17"/>
    <mergeCell ref="M20:N20"/>
    <mergeCell ref="O20:P20"/>
    <mergeCell ref="E19:F19"/>
    <mergeCell ref="G19:H19"/>
    <mergeCell ref="I19:J19"/>
    <mergeCell ref="K19:L19"/>
    <mergeCell ref="M19:N19"/>
    <mergeCell ref="E20:F20"/>
    <mergeCell ref="G20:H20"/>
    <mergeCell ref="I20:J20"/>
    <mergeCell ref="O24:P24"/>
    <mergeCell ref="E25:F25"/>
    <mergeCell ref="G25:H25"/>
    <mergeCell ref="I25:J25"/>
    <mergeCell ref="K25:L25"/>
    <mergeCell ref="M25:N25"/>
    <mergeCell ref="O25:P25"/>
    <mergeCell ref="E24:F24"/>
    <mergeCell ref="G24:H24"/>
    <mergeCell ref="I24:J24"/>
    <mergeCell ref="O26:P26"/>
    <mergeCell ref="E27:F27"/>
    <mergeCell ref="G27:H27"/>
    <mergeCell ref="I27:J27"/>
    <mergeCell ref="K27:L27"/>
    <mergeCell ref="M27:N27"/>
    <mergeCell ref="O27:P27"/>
    <mergeCell ref="E26:F26"/>
    <mergeCell ref="G26:H26"/>
    <mergeCell ref="I26:J26"/>
    <mergeCell ref="K26:L26"/>
    <mergeCell ref="M26:N26"/>
    <mergeCell ref="K24:L24"/>
    <mergeCell ref="M24:N24"/>
    <mergeCell ref="O31:P31"/>
    <mergeCell ref="E32:F32"/>
    <mergeCell ref="G32:H32"/>
    <mergeCell ref="I32:J32"/>
    <mergeCell ref="K32:L32"/>
    <mergeCell ref="M32:N32"/>
    <mergeCell ref="O32:P32"/>
    <mergeCell ref="E31:F31"/>
    <mergeCell ref="G31:H31"/>
    <mergeCell ref="I31:J31"/>
    <mergeCell ref="O33:P33"/>
    <mergeCell ref="E34:F34"/>
    <mergeCell ref="G34:H34"/>
    <mergeCell ref="I34:J34"/>
    <mergeCell ref="K34:L34"/>
    <mergeCell ref="M34:N34"/>
    <mergeCell ref="O34:P34"/>
    <mergeCell ref="E33:F33"/>
    <mergeCell ref="G33:H33"/>
    <mergeCell ref="I33:J33"/>
    <mergeCell ref="K33:L33"/>
    <mergeCell ref="M33:N33"/>
    <mergeCell ref="K31:L31"/>
    <mergeCell ref="M31:N31"/>
    <mergeCell ref="O38:P38"/>
    <mergeCell ref="E39:F39"/>
    <mergeCell ref="G39:H39"/>
    <mergeCell ref="I39:J39"/>
    <mergeCell ref="K39:L39"/>
    <mergeCell ref="M39:N39"/>
    <mergeCell ref="O39:P39"/>
    <mergeCell ref="E38:F38"/>
    <mergeCell ref="G38:H38"/>
    <mergeCell ref="I38:J38"/>
    <mergeCell ref="O40:P40"/>
    <mergeCell ref="E41:F41"/>
    <mergeCell ref="G41:H41"/>
    <mergeCell ref="I41:J41"/>
    <mergeCell ref="K41:L41"/>
    <mergeCell ref="M41:N41"/>
    <mergeCell ref="O41:P41"/>
    <mergeCell ref="E40:F40"/>
    <mergeCell ref="G40:H40"/>
    <mergeCell ref="I40:J40"/>
    <mergeCell ref="K40:L40"/>
    <mergeCell ref="M40:N40"/>
    <mergeCell ref="K38:L38"/>
    <mergeCell ref="M38:N38"/>
    <mergeCell ref="O45:P45"/>
    <mergeCell ref="E46:F46"/>
    <mergeCell ref="G46:H46"/>
    <mergeCell ref="I46:J46"/>
    <mergeCell ref="K46:L46"/>
    <mergeCell ref="M46:N46"/>
    <mergeCell ref="O46:P46"/>
    <mergeCell ref="E45:F45"/>
    <mergeCell ref="G45:H45"/>
    <mergeCell ref="I45:J45"/>
    <mergeCell ref="O47:P47"/>
    <mergeCell ref="E48:F48"/>
    <mergeCell ref="G48:H48"/>
    <mergeCell ref="I48:J48"/>
    <mergeCell ref="K48:L48"/>
    <mergeCell ref="M48:N48"/>
    <mergeCell ref="O48:P48"/>
    <mergeCell ref="E47:F47"/>
    <mergeCell ref="G47:H47"/>
    <mergeCell ref="I47:J47"/>
    <mergeCell ref="K47:L47"/>
    <mergeCell ref="M47:N47"/>
    <mergeCell ref="K45:L45"/>
    <mergeCell ref="M45:N45"/>
    <mergeCell ref="O52:P52"/>
    <mergeCell ref="E53:F53"/>
    <mergeCell ref="G53:H53"/>
    <mergeCell ref="I53:J53"/>
    <mergeCell ref="K53:L53"/>
    <mergeCell ref="M53:N53"/>
    <mergeCell ref="O53:P53"/>
    <mergeCell ref="E52:F52"/>
    <mergeCell ref="G52:H52"/>
    <mergeCell ref="I52:J52"/>
    <mergeCell ref="O54:P54"/>
    <mergeCell ref="E55:F55"/>
    <mergeCell ref="G55:H55"/>
    <mergeCell ref="I55:J55"/>
    <mergeCell ref="K55:L55"/>
    <mergeCell ref="M55:N55"/>
    <mergeCell ref="O55:P55"/>
    <mergeCell ref="E54:F54"/>
    <mergeCell ref="G54:H54"/>
    <mergeCell ref="I54:J54"/>
    <mergeCell ref="K54:L54"/>
    <mergeCell ref="M54:N54"/>
    <mergeCell ref="K52:L52"/>
    <mergeCell ref="M52:N52"/>
    <mergeCell ref="O59:P59"/>
    <mergeCell ref="E60:F60"/>
    <mergeCell ref="G60:H60"/>
    <mergeCell ref="I60:J60"/>
    <mergeCell ref="K60:L60"/>
    <mergeCell ref="M60:N60"/>
    <mergeCell ref="O60:P60"/>
    <mergeCell ref="E59:F59"/>
    <mergeCell ref="G59:H59"/>
    <mergeCell ref="I59:J59"/>
    <mergeCell ref="O61:P61"/>
    <mergeCell ref="E62:F62"/>
    <mergeCell ref="G62:H62"/>
    <mergeCell ref="I62:J62"/>
    <mergeCell ref="K62:L62"/>
    <mergeCell ref="M62:N62"/>
    <mergeCell ref="O62:P62"/>
    <mergeCell ref="E61:F61"/>
    <mergeCell ref="G61:H61"/>
    <mergeCell ref="I61:J61"/>
    <mergeCell ref="K61:L61"/>
    <mergeCell ref="M61:N61"/>
    <mergeCell ref="K59:L59"/>
    <mergeCell ref="M59:N59"/>
  </mergeCells>
  <phoneticPr fontId="4" type="noConversion"/>
  <pageMargins left="0.25" right="0.25" top="0.75" bottom="0.75" header="0.3" footer="0.3"/>
  <pageSetup scale="77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67"/>
  <sheetViews>
    <sheetView showGridLines="0" zoomScaleSheetLayoutView="10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K24" sqref="K24:L24"/>
    </sheetView>
  </sheetViews>
  <sheetFormatPr defaultColWidth="8.875" defaultRowHeight="13.5"/>
  <cols>
    <col min="1" max="1" width="2.75" hidden="1" customWidth="1"/>
    <col min="2" max="2" width="4" hidden="1" customWidth="1"/>
    <col min="3" max="3" width="30.75" hidden="1" customWidth="1"/>
    <col min="4" max="4" width="16.875" customWidth="1"/>
    <col min="5" max="16" width="10.75" style="1" customWidth="1"/>
  </cols>
  <sheetData>
    <row r="1" spans="1:16" ht="14.25" thickBot="1">
      <c r="A1" t="s">
        <v>10</v>
      </c>
      <c r="B1">
        <v>4.8</v>
      </c>
      <c r="C1" t="s">
        <v>11</v>
      </c>
    </row>
    <row r="2" spans="1:16" ht="14.25" thickTop="1">
      <c r="A2" t="s">
        <v>9</v>
      </c>
      <c r="B2">
        <v>6.4</v>
      </c>
      <c r="C2" t="s">
        <v>12</v>
      </c>
      <c r="E2" s="54" t="s">
        <v>24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6"/>
    </row>
    <row r="3" spans="1:16" ht="14.25" thickBot="1">
      <c r="A3" t="s">
        <v>8</v>
      </c>
      <c r="C3" t="s">
        <v>13</v>
      </c>
      <c r="E3" s="57"/>
      <c r="F3" s="58"/>
      <c r="G3" s="58"/>
      <c r="H3" s="58"/>
      <c r="I3" s="58"/>
      <c r="J3" s="58"/>
      <c r="K3" s="58"/>
      <c r="L3" s="58"/>
      <c r="M3" s="58"/>
      <c r="N3" s="58"/>
      <c r="O3" s="58"/>
      <c r="P3" s="59"/>
    </row>
    <row r="4" spans="1:16" ht="14.25" thickTop="1">
      <c r="A4" t="s">
        <v>14</v>
      </c>
      <c r="C4" t="s">
        <v>15</v>
      </c>
      <c r="D4" s="20" t="s">
        <v>25</v>
      </c>
      <c r="E4" s="51">
        <v>5</v>
      </c>
      <c r="F4" s="52"/>
      <c r="G4" s="51">
        <v>10</v>
      </c>
      <c r="H4" s="52"/>
      <c r="I4" s="51">
        <v>15</v>
      </c>
      <c r="J4" s="52"/>
      <c r="K4" s="51">
        <v>25</v>
      </c>
      <c r="L4" s="52"/>
      <c r="M4" s="51">
        <v>50</v>
      </c>
      <c r="N4" s="52"/>
      <c r="O4" s="51">
        <v>100</v>
      </c>
      <c r="P4" s="53"/>
    </row>
    <row r="5" spans="1:16" ht="14.25" thickBot="1">
      <c r="A5" t="s">
        <v>16</v>
      </c>
      <c r="C5" t="s">
        <v>17</v>
      </c>
      <c r="D5" s="21" t="s">
        <v>26</v>
      </c>
      <c r="E5" s="60">
        <f>1.524</f>
        <v>1.524</v>
      </c>
      <c r="F5" s="61"/>
      <c r="G5" s="60">
        <v>3.048</v>
      </c>
      <c r="H5" s="61"/>
      <c r="I5" s="60">
        <v>4.5720000000000001</v>
      </c>
      <c r="J5" s="61"/>
      <c r="K5" s="60">
        <v>7.62</v>
      </c>
      <c r="L5" s="61"/>
      <c r="M5" s="60">
        <v>15.24</v>
      </c>
      <c r="N5" s="61"/>
      <c r="O5" s="60">
        <v>30.48</v>
      </c>
      <c r="P5" s="62"/>
    </row>
    <row r="6" spans="1:16" ht="14.25" thickBot="1">
      <c r="A6" t="s">
        <v>18</v>
      </c>
      <c r="C6" t="s">
        <v>19</v>
      </c>
      <c r="D6" s="22" t="s">
        <v>27</v>
      </c>
      <c r="E6" s="16" t="s">
        <v>21</v>
      </c>
      <c r="F6" s="17" t="s">
        <v>23</v>
      </c>
      <c r="G6" s="16" t="s">
        <v>21</v>
      </c>
      <c r="H6" s="17" t="s">
        <v>23</v>
      </c>
      <c r="I6" s="16" t="s">
        <v>21</v>
      </c>
      <c r="J6" s="17" t="s">
        <v>23</v>
      </c>
      <c r="K6" s="16" t="s">
        <v>21</v>
      </c>
      <c r="L6" s="17" t="s">
        <v>23</v>
      </c>
      <c r="M6" s="16" t="s">
        <v>21</v>
      </c>
      <c r="N6" s="17" t="s">
        <v>23</v>
      </c>
      <c r="O6" s="16" t="s">
        <v>21</v>
      </c>
      <c r="P6" s="23" t="s">
        <v>23</v>
      </c>
    </row>
    <row r="7" spans="1:16" ht="14.25" thickBot="1">
      <c r="D7" s="24" t="s">
        <v>20</v>
      </c>
      <c r="E7" s="18" t="s">
        <v>22</v>
      </c>
      <c r="F7" s="19" t="s">
        <v>22</v>
      </c>
      <c r="G7" s="18" t="s">
        <v>22</v>
      </c>
      <c r="H7" s="19" t="s">
        <v>22</v>
      </c>
      <c r="I7" s="18" t="s">
        <v>22</v>
      </c>
      <c r="J7" s="19" t="s">
        <v>22</v>
      </c>
      <c r="K7" s="18" t="s">
        <v>22</v>
      </c>
      <c r="L7" s="19" t="s">
        <v>22</v>
      </c>
      <c r="M7" s="18" t="s">
        <v>22</v>
      </c>
      <c r="N7" s="19" t="s">
        <v>22</v>
      </c>
      <c r="O7" s="18" t="s">
        <v>22</v>
      </c>
      <c r="P7" s="13" t="s">
        <v>22</v>
      </c>
    </row>
    <row r="8" spans="1:16">
      <c r="C8" s="3"/>
      <c r="D8" s="25">
        <v>4</v>
      </c>
      <c r="E8" s="15">
        <f t="shared" ref="E8:P8" si="0">E9*3.28</f>
        <v>7.9979519999999997</v>
      </c>
      <c r="F8" s="14">
        <f t="shared" si="0"/>
        <v>5.9984639999999994</v>
      </c>
      <c r="G8" s="9">
        <f t="shared" si="0"/>
        <v>15.995903999999999</v>
      </c>
      <c r="H8" s="10">
        <f t="shared" si="0"/>
        <v>11.996927999999999</v>
      </c>
      <c r="I8" s="9">
        <f t="shared" si="0"/>
        <v>23.993856000000001</v>
      </c>
      <c r="J8" s="10">
        <f t="shared" si="0"/>
        <v>17.995391999999999</v>
      </c>
      <c r="K8" s="9">
        <f t="shared" si="0"/>
        <v>39.989759999999997</v>
      </c>
      <c r="L8" s="10">
        <f t="shared" si="0"/>
        <v>29.992319999999999</v>
      </c>
      <c r="M8" s="9">
        <f t="shared" si="0"/>
        <v>79.979519999999994</v>
      </c>
      <c r="N8" s="10">
        <f t="shared" si="0"/>
        <v>59.984639999999999</v>
      </c>
      <c r="O8" s="9">
        <f t="shared" si="0"/>
        <v>159.95903999999999</v>
      </c>
      <c r="P8" s="26">
        <f t="shared" si="0"/>
        <v>119.96928</v>
      </c>
    </row>
    <row r="9" spans="1:16" ht="14.25" thickBot="1">
      <c r="D9" s="4" t="s">
        <v>7</v>
      </c>
      <c r="E9" s="11">
        <f>(E$5*$B$2)/$D8</f>
        <v>2.4384000000000001</v>
      </c>
      <c r="F9" s="12">
        <f>(E$5*$B$1)/$D8</f>
        <v>1.8288</v>
      </c>
      <c r="G9" s="11">
        <f>(G$5*$B$2)/$D8</f>
        <v>4.8768000000000002</v>
      </c>
      <c r="H9" s="12">
        <f>(G$5*$B$1)/$D8</f>
        <v>3.6576</v>
      </c>
      <c r="I9" s="11">
        <f>(I$5*$B$2)/$D8</f>
        <v>7.3152000000000008</v>
      </c>
      <c r="J9" s="12">
        <f>(I$5*$B$1)/$D8</f>
        <v>5.4863999999999997</v>
      </c>
      <c r="K9" s="11">
        <f>(K$5*$B$2)/$D8</f>
        <v>12.192</v>
      </c>
      <c r="L9" s="12">
        <f>(K$5*$B$1)/$D8</f>
        <v>9.1440000000000001</v>
      </c>
      <c r="M9" s="11">
        <f>(M$5*$B$2)/$D8</f>
        <v>24.384</v>
      </c>
      <c r="N9" s="12">
        <f>(M$5*$B$1)/$D8</f>
        <v>18.288</v>
      </c>
      <c r="O9" s="11">
        <f>(O$5*$B$2)/$D8</f>
        <v>48.768000000000001</v>
      </c>
      <c r="P9" s="27">
        <f>(O$5*$B$1)/$D8</f>
        <v>36.576000000000001</v>
      </c>
    </row>
    <row r="10" spans="1:16">
      <c r="D10" s="5" t="s">
        <v>31</v>
      </c>
      <c r="E10" s="48">
        <f>IF($D10="AV13xx",1280/E$8,IF($D10="AV21xx",1600/E$8,IF($D10="AV31xx",2048/E$8,IF($D10="AV51xx",2592/E$8," "))))</f>
        <v>160.04097048844505</v>
      </c>
      <c r="F10" s="49"/>
      <c r="G10" s="48">
        <f>IF($D10="AV13xx",1280/G$8,IF($D10="AV21xx",1600/G$8,IF($D10="AV31xx",2048/G$8,IF($D10="AV51xx",2592/G$8," "))))</f>
        <v>80.020485244222527</v>
      </c>
      <c r="H10" s="49"/>
      <c r="I10" s="48">
        <f>IF($D10="AV13xx",1280/I$8,IF($D10="AV21xx",1600/I$8,IF($D10="AV31xx",2048/I$8,IF($D10="AV51xx",2592/I$8," "))))</f>
        <v>53.346990162815011</v>
      </c>
      <c r="J10" s="49"/>
      <c r="K10" s="48">
        <f>IF($D10="AV13xx",1280/K$8,IF($D10="AV21xx",1600/K$8,IF($D10="AV31xx",2048/K$8,IF($D10="AV51xx",2592/K$8," "))))</f>
        <v>32.008194097689014</v>
      </c>
      <c r="L10" s="49"/>
      <c r="M10" s="48">
        <f>IF($D10="AV13xx",1280/M$8,IF($D10="AV21xx",1600/M$8,IF($D10="AV31xx",2048/M$8,IF($D10="AV51xx",2592/M$8," "))))</f>
        <v>16.004097048844507</v>
      </c>
      <c r="N10" s="49"/>
      <c r="O10" s="48">
        <f>IF($D10="AV13xx",1280/O$8,IF($D10="AV21xx",1600/O$8,IF($D10="AV31xx",2048/O$8,IF($D10="AV51xx",2592/O$8," "))))</f>
        <v>8.0020485244222535</v>
      </c>
      <c r="P10" s="50"/>
    </row>
    <row r="11" spans="1:16">
      <c r="D11" s="7" t="s">
        <v>32</v>
      </c>
      <c r="E11" s="48">
        <f>IF($D11="AV13xx",1280/E$8,IF($D11="AV21xx",1600/E$8,IF($D11="AV31xx",2048/E$8,IF($D11="AV51xx",2592/E$8," "))))</f>
        <v>200.05121311055632</v>
      </c>
      <c r="F11" s="49"/>
      <c r="G11" s="48">
        <f>IF($D11="AV13xx",1280/G$8,IF($D11="AV21xx",1600/G$8,IF($D11="AV31xx",2048/G$8,IF($D11="AV51xx",2592/G$8," "))))</f>
        <v>100.02560655527816</v>
      </c>
      <c r="H11" s="49"/>
      <c r="I11" s="48">
        <f>IF($D11="AV13xx",1280/I$8,IF($D11="AV21xx",1600/I$8,IF($D11="AV31xx",2048/I$8,IF($D11="AV51xx",2592/I$8," "))))</f>
        <v>66.683737703518759</v>
      </c>
      <c r="J11" s="49"/>
      <c r="K11" s="48">
        <f>IF($D11="AV13xx",1280/K$8,IF($D11="AV21xx",1600/K$8,IF($D11="AV31xx",2048/K$8,IF($D11="AV51xx",2592/K$8," "))))</f>
        <v>40.010242622111264</v>
      </c>
      <c r="L11" s="49"/>
      <c r="M11" s="48">
        <f>IF($D11="AV13xx",1280/M$8,IF($D11="AV21xx",1600/M$8,IF($D11="AV31xx",2048/M$8,IF($D11="AV51xx",2592/M$8," "))))</f>
        <v>20.005121311055632</v>
      </c>
      <c r="N11" s="49"/>
      <c r="O11" s="48">
        <f>IF($D11="AV13xx",1280/O$8,IF($D11="AV21xx",1600/O$8,IF($D11="AV31xx",2048/O$8,IF($D11="AV51xx",2592/O$8," "))))</f>
        <v>10.002560655527816</v>
      </c>
      <c r="P11" s="50"/>
    </row>
    <row r="12" spans="1:16">
      <c r="D12" s="6" t="s">
        <v>33</v>
      </c>
      <c r="E12" s="48">
        <f>IF($D12="AV13xx",1280/E$8,IF($D12="AV21xx",1600/E$8,IF($D12="AV31xx",2048/E$8,IF($D12="AV51xx",2592/E$8," "))))</f>
        <v>256.06555278151205</v>
      </c>
      <c r="F12" s="49"/>
      <c r="G12" s="48">
        <f>IF($D12="AV13xx",1280/G$8,IF($D12="AV21xx",1600/G$8,IF($D12="AV31xx",2048/G$8,IF($D12="AV51xx",2592/G$8," "))))</f>
        <v>128.03277639075603</v>
      </c>
      <c r="H12" s="49"/>
      <c r="I12" s="48">
        <f>IF($D12="AV13xx",1280/I$8,IF($D12="AV21xx",1600/I$8,IF($D12="AV31xx",2048/I$8,IF($D12="AV51xx",2592/I$8," "))))</f>
        <v>85.355184260504018</v>
      </c>
      <c r="J12" s="49"/>
      <c r="K12" s="48">
        <f>IF($D12="AV13xx",1280/K$8,IF($D12="AV21xx",1600/K$8,IF($D12="AV31xx",2048/K$8,IF($D12="AV51xx",2592/K$8," "))))</f>
        <v>51.213110556302418</v>
      </c>
      <c r="L12" s="49"/>
      <c r="M12" s="48">
        <f>IF($D12="AV13xx",1280/M$8,IF($D12="AV21xx",1600/M$8,IF($D12="AV31xx",2048/M$8,IF($D12="AV51xx",2592/M$8," "))))</f>
        <v>25.606555278151209</v>
      </c>
      <c r="N12" s="49"/>
      <c r="O12" s="48">
        <f>IF($D12="AV13xx",1280/O$8,IF($D12="AV21xx",1600/O$8,IF($D12="AV31xx",2048/O$8,IF($D12="AV51xx",2592/O$8," "))))</f>
        <v>12.803277639075604</v>
      </c>
      <c r="P12" s="50"/>
    </row>
    <row r="13" spans="1:16" ht="14.25" thickBot="1">
      <c r="D13" s="28" t="s">
        <v>34</v>
      </c>
      <c r="E13" s="63">
        <f>IF($D13="AV13xx",1280/E$8,IF($D13="AV21xx",1600/E$8,IF($D13="AV31xx",2048/E$8,IF($D13="AV51xx",2592/E$8," "))))</f>
        <v>324.08296523910121</v>
      </c>
      <c r="F13" s="64"/>
      <c r="G13" s="63">
        <f>IF($D13="AV13xx",1280/G$8,IF($D13="AV21xx",1600/G$8,IF($D13="AV31xx",2048/G$8,IF($D13="AV51xx",2592/G$8," "))))</f>
        <v>162.04148261955061</v>
      </c>
      <c r="H13" s="64"/>
      <c r="I13" s="63">
        <f>IF($D13="AV13xx",1280/I$8,IF($D13="AV21xx",1600/I$8,IF($D13="AV31xx",2048/I$8,IF($D13="AV51xx",2592/I$8," "))))</f>
        <v>108.02765507970039</v>
      </c>
      <c r="J13" s="64"/>
      <c r="K13" s="63">
        <f>IF($D13="AV13xx",1280/K$8,IF($D13="AV21xx",1600/K$8,IF($D13="AV31xx",2048/K$8,IF($D13="AV51xx",2592/K$8," "))))</f>
        <v>64.816593047820248</v>
      </c>
      <c r="L13" s="64"/>
      <c r="M13" s="63">
        <f>IF($D13="AV13xx",1280/M$8,IF($D13="AV21xx",1600/M$8,IF($D13="AV31xx",2048/M$8,IF($D13="AV51xx",2592/M$8," "))))</f>
        <v>32.408296523910124</v>
      </c>
      <c r="N13" s="64"/>
      <c r="O13" s="63">
        <f>IF($D13="AV13xx",1280/O$8,IF($D13="AV21xx",1600/O$8,IF($D13="AV31xx",2048/O$8,IF($D13="AV51xx",2592/O$8," "))))</f>
        <v>16.204148261955062</v>
      </c>
      <c r="P13" s="65"/>
    </row>
    <row r="14" spans="1:16" ht="14.25" thickBot="1">
      <c r="D14" s="66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8"/>
    </row>
    <row r="15" spans="1:16">
      <c r="C15" s="3"/>
      <c r="D15" s="25">
        <v>5</v>
      </c>
      <c r="E15" s="15">
        <f t="shared" ref="E15:P15" si="1">E16*3.28</f>
        <v>6.3983615999999994</v>
      </c>
      <c r="F15" s="14">
        <f t="shared" si="1"/>
        <v>4.7987711999999991</v>
      </c>
      <c r="G15" s="9">
        <f t="shared" si="1"/>
        <v>12.796723199999999</v>
      </c>
      <c r="H15" s="10">
        <f t="shared" si="1"/>
        <v>9.5975423999999983</v>
      </c>
      <c r="I15" s="9">
        <f t="shared" si="1"/>
        <v>19.1950848</v>
      </c>
      <c r="J15" s="10">
        <f t="shared" si="1"/>
        <v>14.396313599999999</v>
      </c>
      <c r="K15" s="9">
        <f t="shared" si="1"/>
        <v>31.991807999999999</v>
      </c>
      <c r="L15" s="10">
        <f t="shared" si="1"/>
        <v>23.993855999999997</v>
      </c>
      <c r="M15" s="9">
        <f t="shared" si="1"/>
        <v>63.983615999999998</v>
      </c>
      <c r="N15" s="10">
        <f t="shared" si="1"/>
        <v>47.987711999999995</v>
      </c>
      <c r="O15" s="9">
        <f t="shared" si="1"/>
        <v>127.967232</v>
      </c>
      <c r="P15" s="26">
        <f t="shared" si="1"/>
        <v>95.97542399999999</v>
      </c>
    </row>
    <row r="16" spans="1:16" ht="14.25" thickBot="1">
      <c r="D16" s="4" t="s">
        <v>6</v>
      </c>
      <c r="E16" s="11">
        <f>(E$5*$B$2)/$D15</f>
        <v>1.95072</v>
      </c>
      <c r="F16" s="12">
        <f>(E$5*$B$1)/$D15</f>
        <v>1.4630399999999999</v>
      </c>
      <c r="G16" s="11">
        <f>(G$5*$B$2)/$D15</f>
        <v>3.90144</v>
      </c>
      <c r="H16" s="12">
        <f>(G$5*$B$1)/$D15</f>
        <v>2.9260799999999998</v>
      </c>
      <c r="I16" s="11">
        <f>(I$5*$B$2)/$D15</f>
        <v>5.8521600000000005</v>
      </c>
      <c r="J16" s="12">
        <f>(I$5*$B$1)/$D15</f>
        <v>4.3891200000000001</v>
      </c>
      <c r="K16" s="11">
        <f>(K$5*$B$2)/$D15</f>
        <v>9.7536000000000005</v>
      </c>
      <c r="L16" s="12">
        <f>(K$5*$B$1)/$D15</f>
        <v>7.3151999999999999</v>
      </c>
      <c r="M16" s="11">
        <f>(M$5*$B$2)/$D15</f>
        <v>19.507200000000001</v>
      </c>
      <c r="N16" s="12">
        <f>(M$5*$B$1)/$D15</f>
        <v>14.6304</v>
      </c>
      <c r="O16" s="11">
        <f>(O$5*$B$2)/$D15</f>
        <v>39.014400000000002</v>
      </c>
      <c r="P16" s="27">
        <f>(O$5*$B$1)/$D15</f>
        <v>29.2608</v>
      </c>
    </row>
    <row r="17" spans="3:16">
      <c r="D17" s="5" t="s">
        <v>31</v>
      </c>
      <c r="E17" s="48">
        <f>IF($D17="AV13xx",1280/E$15,IF($D17="AV21xx",1600/E$15,IF($D17="AV31xx",2048/E$15,IF($D17="AV51xx",2592/E$15," "))))</f>
        <v>200.05121311055632</v>
      </c>
      <c r="F17" s="49"/>
      <c r="G17" s="48">
        <f>IF($D17="AV13xx",1280/G$15,IF($D17="AV21xx",1600/G$15,IF($D17="AV31xx",2048/G$15,IF($D17="AV51xx",2592/G$15," "))))</f>
        <v>100.02560655527816</v>
      </c>
      <c r="H17" s="49"/>
      <c r="I17" s="48">
        <f>IF($D17="AV13xx",1280/I$15,IF($D17="AV21xx",1600/I$15,IF($D17="AV31xx",2048/I$15,IF($D17="AV51xx",2592/I$15," "))))</f>
        <v>66.683737703518773</v>
      </c>
      <c r="J17" s="49"/>
      <c r="K17" s="48">
        <f>IF($D17="AV13xx",1280/K$15,IF($D17="AV21xx",1600/K$15,IF($D17="AV31xx",2048/K$15,IF($D17="AV51xx",2592/K$15," "))))</f>
        <v>40.010242622111264</v>
      </c>
      <c r="L17" s="49"/>
      <c r="M17" s="48">
        <f>IF($D17="AV13xx",1280/M$15,IF($D17="AV21xx",1600/M$15,IF($D17="AV31xx",2048/M$15,IF($D17="AV51xx",2592/M$15," "))))</f>
        <v>20.005121311055632</v>
      </c>
      <c r="N17" s="49"/>
      <c r="O17" s="48">
        <f>IF($D17="AV13xx",1280/O$15,IF($D17="AV21xx",1600/O$15,IF($D17="AV31xx",2048/O$15,IF($D17="AV51xx",2592/O$15," "))))</f>
        <v>10.002560655527816</v>
      </c>
      <c r="P17" s="50"/>
    </row>
    <row r="18" spans="3:16">
      <c r="D18" s="7" t="s">
        <v>32</v>
      </c>
      <c r="E18" s="48">
        <f>IF($D18="AV13xx",1280/E$15,IF($D18="AV21xx",1600/E$15,IF($D18="AV31xx",2048/E$15,IF($D18="AV51xx",2592/E$15," "))))</f>
        <v>250.0640163881954</v>
      </c>
      <c r="F18" s="49"/>
      <c r="G18" s="48">
        <f>IF($D18="AV13xx",1280/G$15,IF($D18="AV21xx",1600/G$15,IF($D18="AV31xx",2048/G$15,IF($D18="AV51xx",2592/G$15," "))))</f>
        <v>125.0320081940977</v>
      </c>
      <c r="H18" s="49"/>
      <c r="I18" s="48">
        <f>IF($D18="AV13xx",1280/I$15,IF($D18="AV21xx",1600/I$15,IF($D18="AV31xx",2048/I$15,IF($D18="AV51xx",2592/I$15," "))))</f>
        <v>83.354672129398466</v>
      </c>
      <c r="J18" s="49"/>
      <c r="K18" s="48">
        <f>IF($D18="AV13xx",1280/K$15,IF($D18="AV21xx",1600/K$15,IF($D18="AV31xx",2048/K$15,IF($D18="AV51xx",2592/K$15," "))))</f>
        <v>50.01280327763908</v>
      </c>
      <c r="L18" s="49"/>
      <c r="M18" s="48">
        <f>IF($D18="AV13xx",1280/M$15,IF($D18="AV21xx",1600/M$15,IF($D18="AV31xx",2048/M$15,IF($D18="AV51xx",2592/M$15," "))))</f>
        <v>25.00640163881954</v>
      </c>
      <c r="N18" s="49"/>
      <c r="O18" s="48">
        <f>IF($D18="AV13xx",1280/O$15,IF($D18="AV21xx",1600/O$15,IF($D18="AV31xx",2048/O$15,IF($D18="AV51xx",2592/O$15," "))))</f>
        <v>12.50320081940977</v>
      </c>
      <c r="P18" s="50"/>
    </row>
    <row r="19" spans="3:16">
      <c r="D19" s="6" t="s">
        <v>33</v>
      </c>
      <c r="E19" s="48">
        <f>IF($D19="AV13xx",1280/E$15,IF($D19="AV21xx",1600/E$15,IF($D19="AV31xx",2048/E$15,IF($D19="AV51xx",2592/E$15," "))))</f>
        <v>320.08194097689011</v>
      </c>
      <c r="F19" s="49"/>
      <c r="G19" s="48">
        <f>IF($D19="AV13xx",1280/G$15,IF($D19="AV21xx",1600/G$15,IF($D19="AV31xx",2048/G$15,IF($D19="AV51xx",2592/G$15," "))))</f>
        <v>160.04097048844505</v>
      </c>
      <c r="H19" s="49"/>
      <c r="I19" s="48">
        <f>IF($D19="AV13xx",1280/I$15,IF($D19="AV21xx",1600/I$15,IF($D19="AV31xx",2048/I$15,IF($D19="AV51xx",2592/I$15," "))))</f>
        <v>106.69398032563002</v>
      </c>
      <c r="J19" s="49"/>
      <c r="K19" s="48">
        <f>IF($D19="AV13xx",1280/K$15,IF($D19="AV21xx",1600/K$15,IF($D19="AV31xx",2048/K$15,IF($D19="AV51xx",2592/K$15," "))))</f>
        <v>64.016388195378013</v>
      </c>
      <c r="L19" s="49"/>
      <c r="M19" s="48">
        <f>IF($D19="AV13xx",1280/M$15,IF($D19="AV21xx",1600/M$15,IF($D19="AV31xx",2048/M$15,IF($D19="AV51xx",2592/M$15," "))))</f>
        <v>32.008194097689007</v>
      </c>
      <c r="N19" s="49"/>
      <c r="O19" s="48">
        <f>IF($D19="AV13xx",1280/O$15,IF($D19="AV21xx",1600/O$15,IF($D19="AV31xx",2048/O$15,IF($D19="AV51xx",2592/O$15," "))))</f>
        <v>16.004097048844503</v>
      </c>
      <c r="P19" s="50"/>
    </row>
    <row r="20" spans="3:16" ht="14.25" thickBot="1">
      <c r="D20" s="28" t="s">
        <v>34</v>
      </c>
      <c r="E20" s="63">
        <f>IF($D20="AV13xx",1280/E$15,IF($D20="AV21xx",1600/E$15,IF($D20="AV31xx",2048/E$15,IF($D20="AV51xx",2592/E$15," "))))</f>
        <v>405.10370654887657</v>
      </c>
      <c r="F20" s="64"/>
      <c r="G20" s="63">
        <f>IF($D20="AV13xx",1280/G$15,IF($D20="AV21xx",1600/G$15,IF($D20="AV31xx",2048/G$15,IF($D20="AV51xx",2592/G$15," "))))</f>
        <v>202.55185327443829</v>
      </c>
      <c r="H20" s="64"/>
      <c r="I20" s="63">
        <f>IF($D20="AV13xx",1280/I$15,IF($D20="AV21xx",1600/I$15,IF($D20="AV31xx",2048/I$15,IF($D20="AV51xx",2592/I$15," "))))</f>
        <v>135.03456884962551</v>
      </c>
      <c r="J20" s="64"/>
      <c r="K20" s="63">
        <f>IF($D20="AV13xx",1280/K$15,IF($D20="AV21xx",1600/K$15,IF($D20="AV31xx",2048/K$15,IF($D20="AV51xx",2592/K$15," "))))</f>
        <v>81.020741309775303</v>
      </c>
      <c r="L20" s="64"/>
      <c r="M20" s="63">
        <f>IF($D20="AV13xx",1280/M$15,IF($D20="AV21xx",1600/M$15,IF($D20="AV31xx",2048/M$15,IF($D20="AV51xx",2592/M$15," "))))</f>
        <v>40.510370654887652</v>
      </c>
      <c r="N20" s="64"/>
      <c r="O20" s="63">
        <f>IF($D20="AV13xx",1280/O$15,IF($D20="AV21xx",1600/O$15,IF($D20="AV31xx",2048/O$15,IF($D20="AV51xx",2592/O$15," "))))</f>
        <v>20.255185327443826</v>
      </c>
      <c r="P20" s="65"/>
    </row>
    <row r="21" spans="3:16" ht="14.25" thickBot="1">
      <c r="D21" s="66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8"/>
    </row>
    <row r="22" spans="3:16">
      <c r="C22" s="3"/>
      <c r="D22" s="25">
        <v>6</v>
      </c>
      <c r="E22" s="15">
        <f t="shared" ref="E22:P22" si="2">E23*3.28</f>
        <v>5.3319679999999998</v>
      </c>
      <c r="F22" s="14">
        <f t="shared" si="2"/>
        <v>3.9989759999999999</v>
      </c>
      <c r="G22" s="9">
        <f t="shared" si="2"/>
        <v>10.663936</v>
      </c>
      <c r="H22" s="14">
        <f t="shared" si="2"/>
        <v>7.9979519999999997</v>
      </c>
      <c r="I22" s="9">
        <f t="shared" si="2"/>
        <v>15.995903999999999</v>
      </c>
      <c r="J22" s="10">
        <f t="shared" si="2"/>
        <v>11.996927999999999</v>
      </c>
      <c r="K22" s="9">
        <f t="shared" si="2"/>
        <v>26.659839999999999</v>
      </c>
      <c r="L22" s="10">
        <f t="shared" si="2"/>
        <v>19.994879999999998</v>
      </c>
      <c r="M22" s="9">
        <f t="shared" si="2"/>
        <v>53.319679999999998</v>
      </c>
      <c r="N22" s="10">
        <f t="shared" si="2"/>
        <v>39.989759999999997</v>
      </c>
      <c r="O22" s="9">
        <f t="shared" si="2"/>
        <v>106.63936</v>
      </c>
      <c r="P22" s="26">
        <f t="shared" si="2"/>
        <v>79.979519999999994</v>
      </c>
    </row>
    <row r="23" spans="3:16" ht="14.25" thickBot="1">
      <c r="D23" s="4" t="s">
        <v>5</v>
      </c>
      <c r="E23" s="11">
        <f>(E$5*$B$2)/$D22</f>
        <v>1.6256000000000002</v>
      </c>
      <c r="F23" s="12">
        <f>(E$5*$B$1)/$D22</f>
        <v>1.2192000000000001</v>
      </c>
      <c r="G23" s="11">
        <f>(G$5*$B$2)/$D22</f>
        <v>3.2512000000000003</v>
      </c>
      <c r="H23" s="12">
        <f>(G$5*$B$1)/$D22</f>
        <v>2.4384000000000001</v>
      </c>
      <c r="I23" s="11">
        <f>(I$5*$B$2)/$D22</f>
        <v>4.8768000000000002</v>
      </c>
      <c r="J23" s="12">
        <f>(I$5*$B$1)/$D22</f>
        <v>3.6576</v>
      </c>
      <c r="K23" s="11">
        <f>(K$5*$B$2)/$D22</f>
        <v>8.1280000000000001</v>
      </c>
      <c r="L23" s="12">
        <f>(K$5*$B$1)/$D22</f>
        <v>6.0960000000000001</v>
      </c>
      <c r="M23" s="11">
        <f>(M$5*$B$2)/$D22</f>
        <v>16.256</v>
      </c>
      <c r="N23" s="12">
        <f>(M$5*$B$1)/$D22</f>
        <v>12.192</v>
      </c>
      <c r="O23" s="11">
        <f>(O$5*$B$2)/$D22</f>
        <v>32.512</v>
      </c>
      <c r="P23" s="27">
        <f>(O$5*$B$1)/$D22</f>
        <v>24.384</v>
      </c>
    </row>
    <row r="24" spans="3:16">
      <c r="D24" s="5" t="s">
        <v>31</v>
      </c>
      <c r="E24" s="48">
        <f>IF($D24="AV13xx",1280/E$22,IF($D24="AV21xx",1600/E$22,IF($D24="AV31xx",2048/E$22,IF($D24="AV51xx",2592/E$22," "))))</f>
        <v>240.06145573266758</v>
      </c>
      <c r="F24" s="49"/>
      <c r="G24" s="48">
        <f>IF($D24="AV13xx",1280/G$22,IF($D24="AV21xx",1600/G$22,IF($D24="AV31xx",2048/G$22,IF($D24="AV51xx",2592/G$22," "))))</f>
        <v>120.03072786633379</v>
      </c>
      <c r="H24" s="49"/>
      <c r="I24" s="48">
        <f>IF($D24="AV13xx",1280/I$22,IF($D24="AV21xx",1600/I$22,IF($D24="AV31xx",2048/I$22,IF($D24="AV51xx",2592/I$22," "))))</f>
        <v>80.020485244222527</v>
      </c>
      <c r="J24" s="49"/>
      <c r="K24" s="48">
        <f>IF($D24="AV13xx",1280/K$22,IF($D24="AV21xx",1600/K$22,IF($D24="AV31xx",2048/K$22,IF($D24="AV51xx",2592/K$22," "))))</f>
        <v>48.012291146533514</v>
      </c>
      <c r="L24" s="49"/>
      <c r="M24" s="48">
        <f>IF($D24="AV13xx",1280/M$22,IF($D24="AV21xx",1600/M$22,IF($D24="AV31xx",2048/M$22,IF($D24="AV51xx",2592/M$22," "))))</f>
        <v>24.006145573266757</v>
      </c>
      <c r="N24" s="49"/>
      <c r="O24" s="48">
        <f>IF($D24="AV13xx",1280/O$22,IF($D24="AV21xx",1600/O$22,IF($D24="AV31xx",2048/O$22,IF($D24="AV51xx",2592/O$22," "))))</f>
        <v>12.003072786633378</v>
      </c>
      <c r="P24" s="50"/>
    </row>
    <row r="25" spans="3:16">
      <c r="D25" s="7" t="s">
        <v>32</v>
      </c>
      <c r="E25" s="48">
        <f>IF($D25="AV13xx",1280/E$22,IF($D25="AV21xx",1600/E$22,IF($D25="AV31xx",2048/E$22,IF($D25="AV51xx",2592/E$22," "))))</f>
        <v>300.07681966583448</v>
      </c>
      <c r="F25" s="49"/>
      <c r="G25" s="48">
        <f>IF($D25="AV13xx",1280/G$22,IF($D25="AV21xx",1600/G$22,IF($D25="AV31xx",2048/G$22,IF($D25="AV51xx",2592/G$22," "))))</f>
        <v>150.03840983291724</v>
      </c>
      <c r="H25" s="49"/>
      <c r="I25" s="48">
        <f>IF($D25="AV13xx",1280/I$22,IF($D25="AV21xx",1600/I$22,IF($D25="AV31xx",2048/I$22,IF($D25="AV51xx",2592/I$22," "))))</f>
        <v>100.02560655527816</v>
      </c>
      <c r="J25" s="49"/>
      <c r="K25" s="48">
        <f>IF($D25="AV13xx",1280/K$22,IF($D25="AV21xx",1600/K$22,IF($D25="AV31xx",2048/K$22,IF($D25="AV51xx",2592/K$22," "))))</f>
        <v>60.015363933166896</v>
      </c>
      <c r="L25" s="49"/>
      <c r="M25" s="48">
        <f>IF($D25="AV13xx",1280/M$22,IF($D25="AV21xx",1600/M$22,IF($D25="AV31xx",2048/M$22,IF($D25="AV51xx",2592/M$22," "))))</f>
        <v>30.007681966583448</v>
      </c>
      <c r="N25" s="49"/>
      <c r="O25" s="48">
        <f>IF($D25="AV13xx",1280/O$22,IF($D25="AV21xx",1600/O$22,IF($D25="AV31xx",2048/O$22,IF($D25="AV51xx",2592/O$22," "))))</f>
        <v>15.003840983291724</v>
      </c>
      <c r="P25" s="50"/>
    </row>
    <row r="26" spans="3:16">
      <c r="D26" s="6" t="s">
        <v>33</v>
      </c>
      <c r="E26" s="48">
        <f>IF($D26="AV13xx",1280/E$22,IF($D26="AV21xx",1600/E$22,IF($D26="AV31xx",2048/E$22,IF($D26="AV51xx",2592/E$22," "))))</f>
        <v>384.09832917226811</v>
      </c>
      <c r="F26" s="49"/>
      <c r="G26" s="48">
        <f>IF($D26="AV13xx",1280/G$22,IF($D26="AV21xx",1600/G$22,IF($D26="AV31xx",2048/G$22,IF($D26="AV51xx",2592/G$22," "))))</f>
        <v>192.04916458613405</v>
      </c>
      <c r="H26" s="49"/>
      <c r="I26" s="48">
        <f>IF($D26="AV13xx",1280/I$22,IF($D26="AV21xx",1600/I$22,IF($D26="AV31xx",2048/I$22,IF($D26="AV51xx",2592/I$22," "))))</f>
        <v>128.03277639075603</v>
      </c>
      <c r="J26" s="49"/>
      <c r="K26" s="48">
        <f>IF($D26="AV13xx",1280/K$22,IF($D26="AV21xx",1600/K$22,IF($D26="AV31xx",2048/K$22,IF($D26="AV51xx",2592/K$22," "))))</f>
        <v>76.819665834453616</v>
      </c>
      <c r="L26" s="49"/>
      <c r="M26" s="48">
        <f>IF($D26="AV13xx",1280/M$22,IF($D26="AV21xx",1600/M$22,IF($D26="AV31xx",2048/M$22,IF($D26="AV51xx",2592/M$22," "))))</f>
        <v>38.409832917226808</v>
      </c>
      <c r="N26" s="49"/>
      <c r="O26" s="48">
        <f>IF($D26="AV13xx",1280/O$22,IF($D26="AV21xx",1600/O$22,IF($D26="AV31xx",2048/O$22,IF($D26="AV51xx",2592/O$22," "))))</f>
        <v>19.204916458613404</v>
      </c>
      <c r="P26" s="50"/>
    </row>
    <row r="27" spans="3:16" ht="14.25" thickBot="1">
      <c r="D27" s="28" t="s">
        <v>34</v>
      </c>
      <c r="E27" s="63">
        <f>IF($D27="AV13xx",1280/E$22,IF($D27="AV21xx",1600/E$22,IF($D27="AV31xx",2048/E$22,IF($D27="AV51xx",2592/E$22," "))))</f>
        <v>486.12444785865182</v>
      </c>
      <c r="F27" s="64"/>
      <c r="G27" s="63">
        <f>IF($D27="AV13xx",1280/G$22,IF($D27="AV21xx",1600/G$22,IF($D27="AV31xx",2048/G$22,IF($D27="AV51xx",2592/G$22," "))))</f>
        <v>243.06222392932591</v>
      </c>
      <c r="H27" s="64"/>
      <c r="I27" s="63">
        <f>IF($D27="AV13xx",1280/I$22,IF($D27="AV21xx",1600/I$22,IF($D27="AV31xx",2048/I$22,IF($D27="AV51xx",2592/I$22," "))))</f>
        <v>162.04148261955061</v>
      </c>
      <c r="J27" s="64"/>
      <c r="K27" s="63">
        <f>IF($D27="AV13xx",1280/K$22,IF($D27="AV21xx",1600/K$22,IF($D27="AV31xx",2048/K$22,IF($D27="AV51xx",2592/K$22," "))))</f>
        <v>97.224889571730372</v>
      </c>
      <c r="L27" s="64"/>
      <c r="M27" s="63">
        <f>IF($D27="AV13xx",1280/M$22,IF($D27="AV21xx",1600/M$22,IF($D27="AV31xx",2048/M$22,IF($D27="AV51xx",2592/M$22," "))))</f>
        <v>48.612444785865186</v>
      </c>
      <c r="N27" s="64"/>
      <c r="O27" s="63">
        <f>IF($D27="AV13xx",1280/O$22,IF($D27="AV21xx",1600/O$22,IF($D27="AV31xx",2048/O$22,IF($D27="AV51xx",2592/O$22," "))))</f>
        <v>24.306222392932593</v>
      </c>
      <c r="P27" s="65"/>
    </row>
    <row r="28" spans="3:16" ht="14.25" thickBot="1">
      <c r="D28" s="66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8"/>
    </row>
    <row r="29" spans="3:16">
      <c r="C29" s="3"/>
      <c r="D29" s="25">
        <v>8</v>
      </c>
      <c r="E29" s="15">
        <f t="shared" ref="E29:P29" si="3">E30*3.28</f>
        <v>3.9989759999999999</v>
      </c>
      <c r="F29" s="14">
        <f t="shared" si="3"/>
        <v>2.9992319999999997</v>
      </c>
      <c r="G29" s="15">
        <f t="shared" si="3"/>
        <v>7.9979519999999997</v>
      </c>
      <c r="H29" s="14">
        <f t="shared" si="3"/>
        <v>5.9984639999999994</v>
      </c>
      <c r="I29" s="9">
        <f t="shared" si="3"/>
        <v>11.996928</v>
      </c>
      <c r="J29" s="14">
        <f t="shared" si="3"/>
        <v>8.9976959999999995</v>
      </c>
      <c r="K29" s="9">
        <f t="shared" si="3"/>
        <v>19.994879999999998</v>
      </c>
      <c r="L29" s="10">
        <f t="shared" si="3"/>
        <v>14.99616</v>
      </c>
      <c r="M29" s="9">
        <f t="shared" si="3"/>
        <v>39.989759999999997</v>
      </c>
      <c r="N29" s="10">
        <f t="shared" si="3"/>
        <v>29.992319999999999</v>
      </c>
      <c r="O29" s="9">
        <f t="shared" si="3"/>
        <v>79.979519999999994</v>
      </c>
      <c r="P29" s="26">
        <f t="shared" si="3"/>
        <v>59.984639999999999</v>
      </c>
    </row>
    <row r="30" spans="3:16" ht="14.25" thickBot="1">
      <c r="D30" s="4" t="s">
        <v>4</v>
      </c>
      <c r="E30" s="11">
        <f>(E$5*$B$2)/$D29</f>
        <v>1.2192000000000001</v>
      </c>
      <c r="F30" s="12">
        <f>(E$5*$B$1)/$D29</f>
        <v>0.91439999999999999</v>
      </c>
      <c r="G30" s="11">
        <f>(G$5*$B$2)/$D29</f>
        <v>2.4384000000000001</v>
      </c>
      <c r="H30" s="12">
        <f>(G$5*$B$1)/$D29</f>
        <v>1.8288</v>
      </c>
      <c r="I30" s="11">
        <f>(I$5*$B$2)/$D29</f>
        <v>3.6576000000000004</v>
      </c>
      <c r="J30" s="12">
        <f>(I$5*$B$1)/$D29</f>
        <v>2.7431999999999999</v>
      </c>
      <c r="K30" s="11">
        <f>(K$5*$B$2)/$D29</f>
        <v>6.0960000000000001</v>
      </c>
      <c r="L30" s="12">
        <f>(K$5*$B$1)/$D29</f>
        <v>4.5720000000000001</v>
      </c>
      <c r="M30" s="11">
        <f>(M$5*$B$2)/$D29</f>
        <v>12.192</v>
      </c>
      <c r="N30" s="12">
        <f>(M$5*$B$1)/$D29</f>
        <v>9.1440000000000001</v>
      </c>
      <c r="O30" s="11">
        <f>(O$5*$B$2)/$D29</f>
        <v>24.384</v>
      </c>
      <c r="P30" s="27">
        <f>(O$5*$B$1)/$D29</f>
        <v>18.288</v>
      </c>
    </row>
    <row r="31" spans="3:16">
      <c r="D31" s="5" t="s">
        <v>31</v>
      </c>
      <c r="E31" s="48">
        <f>IF($D31="AV13xx",1280/E$29,IF($D31="AV21xx",1600/E$29,IF($D31="AV31xx",2048/E$29,IF($D31="AV51xx",2592/E$29," "))))</f>
        <v>320.08194097689011</v>
      </c>
      <c r="F31" s="49"/>
      <c r="G31" s="48">
        <f>IF($D31="AV13xx",1280/G$29,IF($D31="AV21xx",1600/G$29,IF($D31="AV31xx",2048/G$29,IF($D31="AV51xx",2592/G$29," "))))</f>
        <v>160.04097048844505</v>
      </c>
      <c r="H31" s="49"/>
      <c r="I31" s="48">
        <f>IF($D31="AV13xx",1280/I$29,IF($D31="AV21xx",1600/I$29,IF($D31="AV31xx",2048/I$29,IF($D31="AV51xx",2592/I$29," "))))</f>
        <v>106.69398032563002</v>
      </c>
      <c r="J31" s="49"/>
      <c r="K31" s="48">
        <f>IF($D31="AV13xx",1280/K$29,IF($D31="AV21xx",1600/K$29,IF($D31="AV31xx",2048/K$29,IF($D31="AV51xx",2592/K$29," "))))</f>
        <v>64.016388195378028</v>
      </c>
      <c r="L31" s="49"/>
      <c r="M31" s="48">
        <f>IF($D31="AV13xx",1280/M$29,IF($D31="AV21xx",1600/M$29,IF($D31="AV31xx",2048/M$29,IF($D31="AV51xx",2592/M$29," "))))</f>
        <v>32.008194097689014</v>
      </c>
      <c r="N31" s="49"/>
      <c r="O31" s="48">
        <f>IF($D31="AV13xx",1280/O$29,IF($D31="AV21xx",1600/O$29,IF($D31="AV31xx",2048/O$29,IF($D31="AV51xx",2592/O$29," "))))</f>
        <v>16.004097048844507</v>
      </c>
      <c r="P31" s="50"/>
    </row>
    <row r="32" spans="3:16">
      <c r="D32" s="7" t="s">
        <v>32</v>
      </c>
      <c r="E32" s="48">
        <f>IF($D32="AV13xx",1280/E$29,IF($D32="AV21xx",1600/E$29,IF($D32="AV31xx",2048/E$29,IF($D32="AV51xx",2592/E$29," "))))</f>
        <v>400.10242622111264</v>
      </c>
      <c r="F32" s="49"/>
      <c r="G32" s="48">
        <f>IF($D32="AV13xx",1280/G$29,IF($D32="AV21xx",1600/G$29,IF($D32="AV31xx",2048/G$29,IF($D32="AV51xx",2592/G$29," "))))</f>
        <v>200.05121311055632</v>
      </c>
      <c r="H32" s="49"/>
      <c r="I32" s="48">
        <f>IF($D32="AV13xx",1280/I$29,IF($D32="AV21xx",1600/I$29,IF($D32="AV31xx",2048/I$29,IF($D32="AV51xx",2592/I$29," "))))</f>
        <v>133.36747540703752</v>
      </c>
      <c r="J32" s="49"/>
      <c r="K32" s="48">
        <f>IF($D32="AV13xx",1280/K$29,IF($D32="AV21xx",1600/K$29,IF($D32="AV31xx",2048/K$29,IF($D32="AV51xx",2592/K$29," "))))</f>
        <v>80.020485244222527</v>
      </c>
      <c r="L32" s="49"/>
      <c r="M32" s="48">
        <f>IF($D32="AV13xx",1280/M$29,IF($D32="AV21xx",1600/M$29,IF($D32="AV31xx",2048/M$29,IF($D32="AV51xx",2592/M$29," "))))</f>
        <v>40.010242622111264</v>
      </c>
      <c r="N32" s="49"/>
      <c r="O32" s="48">
        <f>IF($D32="AV13xx",1280/O$29,IF($D32="AV21xx",1600/O$29,IF($D32="AV31xx",2048/O$29,IF($D32="AV51xx",2592/O$29," "))))</f>
        <v>20.005121311055632</v>
      </c>
      <c r="P32" s="50"/>
    </row>
    <row r="33" spans="3:16">
      <c r="D33" s="6" t="s">
        <v>33</v>
      </c>
      <c r="E33" s="48">
        <f>IF($D33="AV13xx",1280/E$29,IF($D33="AV21xx",1600/E$29,IF($D33="AV31xx",2048/E$29,IF($D33="AV51xx",2592/E$29," "))))</f>
        <v>512.13110556302411</v>
      </c>
      <c r="F33" s="49"/>
      <c r="G33" s="48">
        <f>IF($D33="AV13xx",1280/G$29,IF($D33="AV21xx",1600/G$29,IF($D33="AV31xx",2048/G$29,IF($D33="AV51xx",2592/G$29," "))))</f>
        <v>256.06555278151205</v>
      </c>
      <c r="H33" s="49"/>
      <c r="I33" s="48">
        <f>IF($D33="AV13xx",1280/I$29,IF($D33="AV21xx",1600/I$29,IF($D33="AV31xx",2048/I$29,IF($D33="AV51xx",2592/I$29," "))))</f>
        <v>170.71036852100804</v>
      </c>
      <c r="J33" s="49"/>
      <c r="K33" s="48">
        <f>IF($D33="AV13xx",1280/K$29,IF($D33="AV21xx",1600/K$29,IF($D33="AV31xx",2048/K$29,IF($D33="AV51xx",2592/K$29," "))))</f>
        <v>102.42622111260484</v>
      </c>
      <c r="L33" s="49"/>
      <c r="M33" s="48">
        <f>IF($D33="AV13xx",1280/M$29,IF($D33="AV21xx",1600/M$29,IF($D33="AV31xx",2048/M$29,IF($D33="AV51xx",2592/M$29," "))))</f>
        <v>51.213110556302418</v>
      </c>
      <c r="N33" s="49"/>
      <c r="O33" s="48">
        <f>IF($D33="AV13xx",1280/O$29,IF($D33="AV21xx",1600/O$29,IF($D33="AV31xx",2048/O$29,IF($D33="AV51xx",2592/O$29," "))))</f>
        <v>25.606555278151209</v>
      </c>
      <c r="P33" s="50"/>
    </row>
    <row r="34" spans="3:16" ht="14.25" thickBot="1">
      <c r="D34" s="28" t="s">
        <v>34</v>
      </c>
      <c r="E34" s="63">
        <f>IF($D34="AV13xx",1280/E$29,IF($D34="AV21xx",1600/E$29,IF($D34="AV31xx",2048/E$29,IF($D34="AV51xx",2592/E$29," "))))</f>
        <v>648.16593047820243</v>
      </c>
      <c r="F34" s="64"/>
      <c r="G34" s="63">
        <f>IF($D34="AV13xx",1280/G$29,IF($D34="AV21xx",1600/G$29,IF($D34="AV31xx",2048/G$29,IF($D34="AV51xx",2592/G$29," "))))</f>
        <v>324.08296523910121</v>
      </c>
      <c r="H34" s="64"/>
      <c r="I34" s="63">
        <f>IF($D34="AV13xx",1280/I$29,IF($D34="AV21xx",1600/I$29,IF($D34="AV31xx",2048/I$29,IF($D34="AV51xx",2592/I$29," "))))</f>
        <v>216.05531015940079</v>
      </c>
      <c r="J34" s="64"/>
      <c r="K34" s="63">
        <f>IF($D34="AV13xx",1280/K$29,IF($D34="AV21xx",1600/K$29,IF($D34="AV31xx",2048/K$29,IF($D34="AV51xx",2592/K$29," "))))</f>
        <v>129.6331860956405</v>
      </c>
      <c r="L34" s="64"/>
      <c r="M34" s="63">
        <f>IF($D34="AV13xx",1280/M$29,IF($D34="AV21xx",1600/M$29,IF($D34="AV31xx",2048/M$29,IF($D34="AV51xx",2592/M$29," "))))</f>
        <v>64.816593047820248</v>
      </c>
      <c r="N34" s="64"/>
      <c r="O34" s="63">
        <f>IF($D34="AV13xx",1280/O$29,IF($D34="AV21xx",1600/O$29,IF($D34="AV31xx",2048/O$29,IF($D34="AV51xx",2592/O$29," "))))</f>
        <v>32.408296523910124</v>
      </c>
      <c r="P34" s="65"/>
    </row>
    <row r="35" spans="3:16" ht="14.25" thickBot="1">
      <c r="D35" s="66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8"/>
    </row>
    <row r="36" spans="3:16">
      <c r="C36" s="3"/>
      <c r="D36" s="25">
        <v>12</v>
      </c>
      <c r="E36" s="15">
        <f t="shared" ref="E36:P36" si="4">E37*3.28</f>
        <v>2.6659839999999999</v>
      </c>
      <c r="F36" s="14">
        <f t="shared" si="4"/>
        <v>1.9994879999999999</v>
      </c>
      <c r="G36" s="15">
        <f t="shared" si="4"/>
        <v>5.3319679999999998</v>
      </c>
      <c r="H36" s="14">
        <f t="shared" si="4"/>
        <v>3.9989759999999999</v>
      </c>
      <c r="I36" s="15">
        <f t="shared" si="4"/>
        <v>7.9979519999999997</v>
      </c>
      <c r="J36" s="14">
        <f t="shared" si="4"/>
        <v>5.9984639999999994</v>
      </c>
      <c r="K36" s="9">
        <f t="shared" si="4"/>
        <v>13.32992</v>
      </c>
      <c r="L36" s="10">
        <f t="shared" si="4"/>
        <v>9.9974399999999992</v>
      </c>
      <c r="M36" s="9">
        <f t="shared" si="4"/>
        <v>26.659839999999999</v>
      </c>
      <c r="N36" s="10">
        <f t="shared" si="4"/>
        <v>19.994879999999998</v>
      </c>
      <c r="O36" s="9">
        <f t="shared" si="4"/>
        <v>53.319679999999998</v>
      </c>
      <c r="P36" s="26">
        <f t="shared" si="4"/>
        <v>39.989759999999997</v>
      </c>
    </row>
    <row r="37" spans="3:16" ht="14.25" thickBot="1">
      <c r="D37" s="4" t="s">
        <v>3</v>
      </c>
      <c r="E37" s="11">
        <f>(E$5*$B$2)/$D36</f>
        <v>0.81280000000000008</v>
      </c>
      <c r="F37" s="12">
        <f>(E$5*$B$1)/$D36</f>
        <v>0.60960000000000003</v>
      </c>
      <c r="G37" s="11">
        <f>(G$5*$B$2)/$D36</f>
        <v>1.6256000000000002</v>
      </c>
      <c r="H37" s="12">
        <f>(G$5*$B$1)/$D36</f>
        <v>1.2192000000000001</v>
      </c>
      <c r="I37" s="11">
        <f>(I$5*$B$2)/$D36</f>
        <v>2.4384000000000001</v>
      </c>
      <c r="J37" s="12">
        <f>(I$5*$B$1)/$D36</f>
        <v>1.8288</v>
      </c>
      <c r="K37" s="11">
        <f>(K$5*$B$2)/$D36</f>
        <v>4.0640000000000001</v>
      </c>
      <c r="L37" s="12">
        <f>(K$5*$B$1)/$D36</f>
        <v>3.048</v>
      </c>
      <c r="M37" s="11">
        <f>(M$5*$B$2)/$D36</f>
        <v>8.1280000000000001</v>
      </c>
      <c r="N37" s="12">
        <f>(M$5*$B$1)/$D36</f>
        <v>6.0960000000000001</v>
      </c>
      <c r="O37" s="11">
        <f>(O$5*$B$2)/$D36</f>
        <v>16.256</v>
      </c>
      <c r="P37" s="27">
        <f>(O$5*$B$1)/$D36</f>
        <v>12.192</v>
      </c>
    </row>
    <row r="38" spans="3:16">
      <c r="D38" s="5" t="s">
        <v>31</v>
      </c>
      <c r="E38" s="48">
        <f>IF($D38="AV13xx",1280/E$36,IF($D38="AV21xx",1600/E$36,IF($D38="AV31xx",2048/E$36,IF($D38="AV51xx",2592/E$36," "))))</f>
        <v>480.12291146533516</v>
      </c>
      <c r="F38" s="49"/>
      <c r="G38" s="48">
        <f>IF($D38="AV13xx",1280/G$36,IF($D38="AV21xx",1600/G$36,IF($D38="AV31xx",2048/G$36,IF($D38="AV51xx",2592/G$36," "))))</f>
        <v>240.06145573266758</v>
      </c>
      <c r="H38" s="49"/>
      <c r="I38" s="48">
        <f>IF($D38="AV13xx",1280/I$36,IF($D38="AV21xx",1600/I$36,IF($D38="AV31xx",2048/I$36,IF($D38="AV51xx",2592/I$36," "))))</f>
        <v>160.04097048844505</v>
      </c>
      <c r="J38" s="49"/>
      <c r="K38" s="48">
        <f>IF($D38="AV13xx",1280/K$36,IF($D38="AV21xx",1600/K$36,IF($D38="AV31xx",2048/K$36,IF($D38="AV51xx",2592/K$36," "))))</f>
        <v>96.024582293067027</v>
      </c>
      <c r="L38" s="49"/>
      <c r="M38" s="48">
        <f>IF($D38="AV13xx",1280/M$36,IF($D38="AV21xx",1600/M$36,IF($D38="AV31xx",2048/M$36,IF($D38="AV51xx",2592/M$36," "))))</f>
        <v>48.012291146533514</v>
      </c>
      <c r="N38" s="49"/>
      <c r="O38" s="48">
        <f>IF($D38="AV13xx",1280/O$36,IF($D38="AV21xx",1600/O$36,IF($D38="AV31xx",2048/O$36,IF($D38="AV51xx",2592/O$36," "))))</f>
        <v>24.006145573266757</v>
      </c>
      <c r="P38" s="50"/>
    </row>
    <row r="39" spans="3:16">
      <c r="D39" s="7" t="s">
        <v>32</v>
      </c>
      <c r="E39" s="48">
        <f>IF($D39="AV13xx",1280/E$36,IF($D39="AV21xx",1600/E$36,IF($D39="AV31xx",2048/E$36,IF($D39="AV51xx",2592/E$36," "))))</f>
        <v>600.15363933166896</v>
      </c>
      <c r="F39" s="49"/>
      <c r="G39" s="48">
        <f>IF($D39="AV13xx",1280/G$36,IF($D39="AV21xx",1600/G$36,IF($D39="AV31xx",2048/G$36,IF($D39="AV51xx",2592/G$36," "))))</f>
        <v>300.07681966583448</v>
      </c>
      <c r="H39" s="49"/>
      <c r="I39" s="48">
        <f>IF($D39="AV13xx",1280/I$36,IF($D39="AV21xx",1600/I$36,IF($D39="AV31xx",2048/I$36,IF($D39="AV51xx",2592/I$36," "))))</f>
        <v>200.05121311055632</v>
      </c>
      <c r="J39" s="49"/>
      <c r="K39" s="48">
        <f>IF($D39="AV13xx",1280/K$36,IF($D39="AV21xx",1600/K$36,IF($D39="AV31xx",2048/K$36,IF($D39="AV51xx",2592/K$36," "))))</f>
        <v>120.03072786633379</v>
      </c>
      <c r="L39" s="49"/>
      <c r="M39" s="48">
        <f>IF($D39="AV13xx",1280/M$36,IF($D39="AV21xx",1600/M$36,IF($D39="AV31xx",2048/M$36,IF($D39="AV51xx",2592/M$36," "))))</f>
        <v>60.015363933166896</v>
      </c>
      <c r="N39" s="49"/>
      <c r="O39" s="48">
        <f>IF($D39="AV13xx",1280/O$36,IF($D39="AV21xx",1600/O$36,IF($D39="AV31xx",2048/O$36,IF($D39="AV51xx",2592/O$36," "))))</f>
        <v>30.007681966583448</v>
      </c>
      <c r="P39" s="50"/>
    </row>
    <row r="40" spans="3:16">
      <c r="D40" s="6" t="s">
        <v>33</v>
      </c>
      <c r="E40" s="48">
        <f>IF($D40="AV13xx",1280/E$36,IF($D40="AV21xx",1600/E$36,IF($D40="AV31xx",2048/E$36,IF($D40="AV51xx",2592/E$36," "))))</f>
        <v>768.19665834453622</v>
      </c>
      <c r="F40" s="49"/>
      <c r="G40" s="48">
        <f>IF($D40="AV13xx",1280/G$36,IF($D40="AV21xx",1600/G$36,IF($D40="AV31xx",2048/G$36,IF($D40="AV51xx",2592/G$36," "))))</f>
        <v>384.09832917226811</v>
      </c>
      <c r="H40" s="49"/>
      <c r="I40" s="48">
        <f>IF($D40="AV13xx",1280/I$36,IF($D40="AV21xx",1600/I$36,IF($D40="AV31xx",2048/I$36,IF($D40="AV51xx",2592/I$36," "))))</f>
        <v>256.06555278151205</v>
      </c>
      <c r="J40" s="49"/>
      <c r="K40" s="48">
        <f>IF($D40="AV13xx",1280/K$36,IF($D40="AV21xx",1600/K$36,IF($D40="AV31xx",2048/K$36,IF($D40="AV51xx",2592/K$36," "))))</f>
        <v>153.63933166890723</v>
      </c>
      <c r="L40" s="49"/>
      <c r="M40" s="48">
        <f>IF($D40="AV13xx",1280/M$36,IF($D40="AV21xx",1600/M$36,IF($D40="AV31xx",2048/M$36,IF($D40="AV51xx",2592/M$36," "))))</f>
        <v>76.819665834453616</v>
      </c>
      <c r="N40" s="49"/>
      <c r="O40" s="48">
        <f>IF($D40="AV13xx",1280/O$36,IF($D40="AV21xx",1600/O$36,IF($D40="AV31xx",2048/O$36,IF($D40="AV51xx",2592/O$36," "))))</f>
        <v>38.409832917226808</v>
      </c>
      <c r="P40" s="50"/>
    </row>
    <row r="41" spans="3:16" ht="14.25" thickBot="1">
      <c r="D41" s="28" t="s">
        <v>34</v>
      </c>
      <c r="E41" s="63">
        <f>IF($D41="AV13xx",1280/E$36,IF($D41="AV21xx",1600/E$36,IF($D41="AV31xx",2048/E$36,IF($D41="AV51xx",2592/E$36," "))))</f>
        <v>972.24889571730364</v>
      </c>
      <c r="F41" s="64"/>
      <c r="G41" s="63">
        <f>IF($D41="AV13xx",1280/G$36,IF($D41="AV21xx",1600/G$36,IF($D41="AV31xx",2048/G$36,IF($D41="AV51xx",2592/G$36," "))))</f>
        <v>486.12444785865182</v>
      </c>
      <c r="H41" s="64"/>
      <c r="I41" s="63">
        <f>IF($D41="AV13xx",1280/I$36,IF($D41="AV21xx",1600/I$36,IF($D41="AV31xx",2048/I$36,IF($D41="AV51xx",2592/I$36," "))))</f>
        <v>324.08296523910121</v>
      </c>
      <c r="J41" s="64"/>
      <c r="K41" s="63">
        <f>IF($D41="AV13xx",1280/K$36,IF($D41="AV21xx",1600/K$36,IF($D41="AV31xx",2048/K$36,IF($D41="AV51xx",2592/K$36," "))))</f>
        <v>194.44977914346074</v>
      </c>
      <c r="L41" s="64"/>
      <c r="M41" s="63">
        <f>IF($D41="AV13xx",1280/M$36,IF($D41="AV21xx",1600/M$36,IF($D41="AV31xx",2048/M$36,IF($D41="AV51xx",2592/M$36," "))))</f>
        <v>97.224889571730372</v>
      </c>
      <c r="N41" s="64"/>
      <c r="O41" s="63">
        <f>IF($D41="AV13xx",1280/O$36,IF($D41="AV21xx",1600/O$36,IF($D41="AV31xx",2048/O$36,IF($D41="AV51xx",2592/O$36," "))))</f>
        <v>48.612444785865186</v>
      </c>
      <c r="P41" s="65"/>
    </row>
    <row r="42" spans="3:16" ht="14.25" thickBot="1">
      <c r="D42" s="66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8"/>
    </row>
    <row r="43" spans="3:16">
      <c r="C43" s="3"/>
      <c r="D43" s="25">
        <v>16</v>
      </c>
      <c r="E43" s="15">
        <f t="shared" ref="E43:P43" si="5">E44*3.28</f>
        <v>1.9994879999999999</v>
      </c>
      <c r="F43" s="14">
        <f t="shared" si="5"/>
        <v>1.4996159999999998</v>
      </c>
      <c r="G43" s="15">
        <f t="shared" si="5"/>
        <v>3.9989759999999999</v>
      </c>
      <c r="H43" s="14">
        <f t="shared" si="5"/>
        <v>2.9992319999999997</v>
      </c>
      <c r="I43" s="15">
        <f t="shared" si="5"/>
        <v>5.9984640000000002</v>
      </c>
      <c r="J43" s="14">
        <f t="shared" si="5"/>
        <v>4.4988479999999997</v>
      </c>
      <c r="K43" s="9">
        <f t="shared" si="5"/>
        <v>9.9974399999999992</v>
      </c>
      <c r="L43" s="14">
        <f t="shared" si="5"/>
        <v>7.4980799999999999</v>
      </c>
      <c r="M43" s="9">
        <f t="shared" si="5"/>
        <v>19.994879999999998</v>
      </c>
      <c r="N43" s="10">
        <f t="shared" si="5"/>
        <v>14.99616</v>
      </c>
      <c r="O43" s="9">
        <f t="shared" si="5"/>
        <v>39.989759999999997</v>
      </c>
      <c r="P43" s="26">
        <f t="shared" si="5"/>
        <v>29.992319999999999</v>
      </c>
    </row>
    <row r="44" spans="3:16" ht="14.25" thickBot="1">
      <c r="D44" s="4" t="s">
        <v>2</v>
      </c>
      <c r="E44" s="11">
        <f>(E$5*$B$2)/$D43</f>
        <v>0.60960000000000003</v>
      </c>
      <c r="F44" s="12">
        <f>(E$5*$B$1)/$D43</f>
        <v>0.4572</v>
      </c>
      <c r="G44" s="11">
        <f>(G$5*$B$2)/$D43</f>
        <v>1.2192000000000001</v>
      </c>
      <c r="H44" s="12">
        <f>(G$5*$B$1)/$D43</f>
        <v>0.91439999999999999</v>
      </c>
      <c r="I44" s="11">
        <f>(I$5*$B$2)/$D43</f>
        <v>1.8288000000000002</v>
      </c>
      <c r="J44" s="12">
        <f>(I$5*$B$1)/$D43</f>
        <v>1.3715999999999999</v>
      </c>
      <c r="K44" s="11">
        <f>(K$5*$B$2)/$D43</f>
        <v>3.048</v>
      </c>
      <c r="L44" s="12">
        <f>(K$5*$B$1)/$D43</f>
        <v>2.286</v>
      </c>
      <c r="M44" s="11">
        <f>(M$5*$B$2)/$D43</f>
        <v>6.0960000000000001</v>
      </c>
      <c r="N44" s="12">
        <f>(M$5*$B$1)/$D43</f>
        <v>4.5720000000000001</v>
      </c>
      <c r="O44" s="11">
        <f>(O$5*$B$2)/$D43</f>
        <v>12.192</v>
      </c>
      <c r="P44" s="27">
        <f>(O$5*$B$1)/$D43</f>
        <v>9.1440000000000001</v>
      </c>
    </row>
    <row r="45" spans="3:16">
      <c r="D45" s="5" t="s">
        <v>31</v>
      </c>
      <c r="E45" s="48">
        <f>IF($D45="AV13xx",1280/E$43,IF($D45="AV21xx",1600/E$43,IF($D45="AV31xx",2048/E$43,IF($D45="AV51xx",2592/E$43," "))))</f>
        <v>640.16388195378022</v>
      </c>
      <c r="F45" s="49"/>
      <c r="G45" s="48">
        <f>IF($D45="AV13xx",1280/G$43,IF($D45="AV21xx",1600/G$43,IF($D45="AV31xx",2048/G$43,IF($D45="AV51xx",2592/G$43," "))))</f>
        <v>320.08194097689011</v>
      </c>
      <c r="H45" s="49"/>
      <c r="I45" s="48">
        <f>IF($D45="AV13xx",1280/I$43,IF($D45="AV21xx",1600/I$43,IF($D45="AV31xx",2048/I$43,IF($D45="AV51xx",2592/I$43," "))))</f>
        <v>213.38796065126004</v>
      </c>
      <c r="J45" s="49"/>
      <c r="K45" s="48">
        <f>IF($D45="AV13xx",1280/K$43,IF($D45="AV21xx",1600/K$43,IF($D45="AV31xx",2048/K$43,IF($D45="AV51xx",2592/K$43," "))))</f>
        <v>128.03277639075606</v>
      </c>
      <c r="L45" s="49"/>
      <c r="M45" s="48">
        <f>IF($D45="AV13xx",1280/M$43,IF($D45="AV21xx",1600/M$43,IF($D45="AV31xx",2048/M$43,IF($D45="AV51xx",2592/M$43," "))))</f>
        <v>64.016388195378028</v>
      </c>
      <c r="N45" s="49"/>
      <c r="O45" s="48">
        <f>IF($D45="AV13xx",1280/O$43,IF($D45="AV21xx",1600/O$43,IF($D45="AV31xx",2048/O$43,IF($D45="AV51xx",2592/O$43," "))))</f>
        <v>32.008194097689014</v>
      </c>
      <c r="P45" s="50"/>
    </row>
    <row r="46" spans="3:16">
      <c r="D46" s="7" t="s">
        <v>32</v>
      </c>
      <c r="E46" s="48">
        <f>IF($D46="AV13xx",1280/E$43,IF($D46="AV21xx",1600/E$43,IF($D46="AV31xx",2048/E$43,IF($D46="AV51xx",2592/E$43," "))))</f>
        <v>800.20485244222527</v>
      </c>
      <c r="F46" s="49"/>
      <c r="G46" s="48">
        <f>IF($D46="AV13xx",1280/G$43,IF($D46="AV21xx",1600/G$43,IF($D46="AV31xx",2048/G$43,IF($D46="AV51xx",2592/G$43," "))))</f>
        <v>400.10242622111264</v>
      </c>
      <c r="H46" s="49"/>
      <c r="I46" s="48">
        <f>IF($D46="AV13xx",1280/I$43,IF($D46="AV21xx",1600/I$43,IF($D46="AV31xx",2048/I$43,IF($D46="AV51xx",2592/I$43," "))))</f>
        <v>266.73495081407503</v>
      </c>
      <c r="J46" s="49"/>
      <c r="K46" s="48">
        <f>IF($D46="AV13xx",1280/K$43,IF($D46="AV21xx",1600/K$43,IF($D46="AV31xx",2048/K$43,IF($D46="AV51xx",2592/K$43," "))))</f>
        <v>160.04097048844505</v>
      </c>
      <c r="L46" s="49"/>
      <c r="M46" s="48">
        <f>IF($D46="AV13xx",1280/M$43,IF($D46="AV21xx",1600/M$43,IF($D46="AV31xx",2048/M$43,IF($D46="AV51xx",2592/M$43," "))))</f>
        <v>80.020485244222527</v>
      </c>
      <c r="N46" s="49"/>
      <c r="O46" s="48">
        <f>IF($D46="AV13xx",1280/O$43,IF($D46="AV21xx",1600/O$43,IF($D46="AV31xx",2048/O$43,IF($D46="AV51xx",2592/O$43," "))))</f>
        <v>40.010242622111264</v>
      </c>
      <c r="P46" s="50"/>
    </row>
    <row r="47" spans="3:16">
      <c r="D47" s="6" t="s">
        <v>33</v>
      </c>
      <c r="E47" s="48">
        <f>IF($D47="AV13xx",1280/E$43,IF($D47="AV21xx",1600/E$43,IF($D47="AV31xx",2048/E$43,IF($D47="AV51xx",2592/E$43," "))))</f>
        <v>1024.2622111260482</v>
      </c>
      <c r="F47" s="49"/>
      <c r="G47" s="48">
        <f>IF($D47="AV13xx",1280/G$43,IF($D47="AV21xx",1600/G$43,IF($D47="AV31xx",2048/G$43,IF($D47="AV51xx",2592/G$43," "))))</f>
        <v>512.13110556302411</v>
      </c>
      <c r="H47" s="49"/>
      <c r="I47" s="48">
        <f>IF($D47="AV13xx",1280/I$43,IF($D47="AV21xx",1600/I$43,IF($D47="AV31xx",2048/I$43,IF($D47="AV51xx",2592/I$43," "))))</f>
        <v>341.42073704201607</v>
      </c>
      <c r="J47" s="49"/>
      <c r="K47" s="48">
        <f>IF($D47="AV13xx",1280/K$43,IF($D47="AV21xx",1600/K$43,IF($D47="AV31xx",2048/K$43,IF($D47="AV51xx",2592/K$43," "))))</f>
        <v>204.85244222520967</v>
      </c>
      <c r="L47" s="49"/>
      <c r="M47" s="48">
        <f>IF($D47="AV13xx",1280/M$43,IF($D47="AV21xx",1600/M$43,IF($D47="AV31xx",2048/M$43,IF($D47="AV51xx",2592/M$43," "))))</f>
        <v>102.42622111260484</v>
      </c>
      <c r="N47" s="49"/>
      <c r="O47" s="48">
        <f>IF($D47="AV13xx",1280/O$43,IF($D47="AV21xx",1600/O$43,IF($D47="AV31xx",2048/O$43,IF($D47="AV51xx",2592/O$43," "))))</f>
        <v>51.213110556302418</v>
      </c>
      <c r="P47" s="50"/>
    </row>
    <row r="48" spans="3:16" ht="14.25" thickBot="1">
      <c r="D48" s="28" t="s">
        <v>34</v>
      </c>
      <c r="E48" s="63">
        <f>IF($D48="AV13xx",1280/E$43,IF($D48="AV21xx",1600/E$43,IF($D48="AV31xx",2048/E$43,IF($D48="AV51xx",2592/E$43," "))))</f>
        <v>1296.3318609564049</v>
      </c>
      <c r="F48" s="64"/>
      <c r="G48" s="63">
        <f>IF($D48="AV13xx",1280/G$43,IF($D48="AV21xx",1600/G$43,IF($D48="AV31xx",2048/G$43,IF($D48="AV51xx",2592/G$43," "))))</f>
        <v>648.16593047820243</v>
      </c>
      <c r="H48" s="64"/>
      <c r="I48" s="63">
        <f>IF($D48="AV13xx",1280/I$43,IF($D48="AV21xx",1600/I$43,IF($D48="AV31xx",2048/I$43,IF($D48="AV51xx",2592/I$43," "))))</f>
        <v>432.11062031880158</v>
      </c>
      <c r="J48" s="64"/>
      <c r="K48" s="63">
        <f>IF($D48="AV13xx",1280/K$43,IF($D48="AV21xx",1600/K$43,IF($D48="AV31xx",2048/K$43,IF($D48="AV51xx",2592/K$43," "))))</f>
        <v>259.26637219128099</v>
      </c>
      <c r="L48" s="64"/>
      <c r="M48" s="63">
        <f>IF($D48="AV13xx",1280/M$43,IF($D48="AV21xx",1600/M$43,IF($D48="AV31xx",2048/M$43,IF($D48="AV51xx",2592/M$43," "))))</f>
        <v>129.6331860956405</v>
      </c>
      <c r="N48" s="64"/>
      <c r="O48" s="63">
        <f>IF($D48="AV13xx",1280/O$43,IF($D48="AV21xx",1600/O$43,IF($D48="AV31xx",2048/O$43,IF($D48="AV51xx",2592/O$43," "))))</f>
        <v>64.816593047820248</v>
      </c>
      <c r="P48" s="65"/>
    </row>
    <row r="49" spans="3:16" ht="16.149999999999999" customHeight="1" thickBot="1">
      <c r="D49" s="66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8"/>
    </row>
    <row r="50" spans="3:16">
      <c r="C50" s="3"/>
      <c r="D50" s="25">
        <v>25</v>
      </c>
      <c r="E50" s="15">
        <f t="shared" ref="E50:P50" si="6">E51*3.28</f>
        <v>1.27967232</v>
      </c>
      <c r="F50" s="14">
        <f t="shared" si="6"/>
        <v>0.95975423999999987</v>
      </c>
      <c r="G50" s="15">
        <f t="shared" si="6"/>
        <v>2.5593446399999999</v>
      </c>
      <c r="H50" s="14">
        <f t="shared" si="6"/>
        <v>1.9195084799999997</v>
      </c>
      <c r="I50" s="15">
        <f t="shared" si="6"/>
        <v>3.8390169600000004</v>
      </c>
      <c r="J50" s="14">
        <f t="shared" si="6"/>
        <v>2.8792627199999998</v>
      </c>
      <c r="K50" s="15">
        <f t="shared" si="6"/>
        <v>6.3983615999999994</v>
      </c>
      <c r="L50" s="14">
        <f t="shared" si="6"/>
        <v>4.7987712</v>
      </c>
      <c r="M50" s="9">
        <f t="shared" si="6"/>
        <v>12.796723199999999</v>
      </c>
      <c r="N50" s="10">
        <f t="shared" si="6"/>
        <v>9.5975424</v>
      </c>
      <c r="O50" s="9">
        <f t="shared" si="6"/>
        <v>25.593446399999998</v>
      </c>
      <c r="P50" s="26">
        <f t="shared" si="6"/>
        <v>19.1950848</v>
      </c>
    </row>
    <row r="51" spans="3:16" ht="14.25" thickBot="1">
      <c r="D51" s="4" t="s">
        <v>1</v>
      </c>
      <c r="E51" s="11">
        <f>(E$5*$B$2)/$D50</f>
        <v>0.39014400000000005</v>
      </c>
      <c r="F51" s="12">
        <f>(E$5*$B$1)/$D50</f>
        <v>0.29260799999999998</v>
      </c>
      <c r="G51" s="11">
        <f>(G$5*$B$2)/$D50</f>
        <v>0.78028800000000009</v>
      </c>
      <c r="H51" s="12">
        <f>(G$5*$B$1)/$D50</f>
        <v>0.58521599999999996</v>
      </c>
      <c r="I51" s="11">
        <f>(I$5*$B$2)/$D50</f>
        <v>1.1704320000000001</v>
      </c>
      <c r="J51" s="12">
        <f>(I$5*$B$1)/$D50</f>
        <v>0.87782399999999994</v>
      </c>
      <c r="K51" s="11">
        <f>(K$5*$B$2)/$D50</f>
        <v>1.95072</v>
      </c>
      <c r="L51" s="12">
        <f>(K$5*$B$1)/$D50</f>
        <v>1.4630400000000001</v>
      </c>
      <c r="M51" s="11">
        <f>(M$5*$B$2)/$D50</f>
        <v>3.90144</v>
      </c>
      <c r="N51" s="12">
        <f>(M$5*$B$1)/$D50</f>
        <v>2.9260800000000002</v>
      </c>
      <c r="O51" s="11">
        <f>(O$5*$B$2)/$D50</f>
        <v>7.80288</v>
      </c>
      <c r="P51" s="27">
        <f>(O$5*$B$1)/$D50</f>
        <v>5.8521600000000005</v>
      </c>
    </row>
    <row r="52" spans="3:16">
      <c r="D52" s="5" t="s">
        <v>31</v>
      </c>
      <c r="E52" s="48">
        <f>IF($D52="AV13xx",1280/E$50,IF($D52="AV21xx",1600/E$50,IF($D52="AV31xx",2048/E$50,IF($D52="AV51xx",2592/E$50," "))))</f>
        <v>1000.2560655527815</v>
      </c>
      <c r="F52" s="49"/>
      <c r="G52" s="48">
        <f>IF($D52="AV13xx",1280/G$50,IF($D52="AV21xx",1600/G$50,IF($D52="AV31xx",2048/G$50,IF($D52="AV51xx",2592/G$50," "))))</f>
        <v>500.12803277639074</v>
      </c>
      <c r="H52" s="49"/>
      <c r="I52" s="48">
        <f>IF($D52="AV13xx",1280/I$50,IF($D52="AV21xx",1600/I$50,IF($D52="AV31xx",2048/I$50,IF($D52="AV51xx",2592/I$50," "))))</f>
        <v>333.41868851759381</v>
      </c>
      <c r="J52" s="49"/>
      <c r="K52" s="48">
        <f>IF($D52="AV13xx",1280/K$50,IF($D52="AV21xx",1600/K$50,IF($D52="AV31xx",2048/K$50,IF($D52="AV51xx",2592/K$50," "))))</f>
        <v>200.05121311055632</v>
      </c>
      <c r="L52" s="49"/>
      <c r="M52" s="48">
        <f>IF($D52="AV13xx",1280/M$50,IF($D52="AV21xx",1600/M$50,IF($D52="AV31xx",2048/M$50,IF($D52="AV51xx",2592/M$50," "))))</f>
        <v>100.02560655527816</v>
      </c>
      <c r="N52" s="49"/>
      <c r="O52" s="48">
        <f>IF($D52="AV13xx",1280/O$50,IF($D52="AV21xx",1600/O$50,IF($D52="AV31xx",2048/O$50,IF($D52="AV51xx",2592/O$50," "))))</f>
        <v>50.01280327763908</v>
      </c>
      <c r="P52" s="50"/>
    </row>
    <row r="53" spans="3:16">
      <c r="D53" s="7" t="s">
        <v>32</v>
      </c>
      <c r="E53" s="48">
        <f>IF($D53="AV13xx",1280/E$50,IF($D53="AV21xx",1600/E$50,IF($D53="AV31xx",2048/E$50,IF($D53="AV51xx",2592/E$50," "))))</f>
        <v>1250.3200819409769</v>
      </c>
      <c r="F53" s="49"/>
      <c r="G53" s="48">
        <f>IF($D53="AV13xx",1280/G$50,IF($D53="AV21xx",1600/G$50,IF($D53="AV31xx",2048/G$50,IF($D53="AV51xx",2592/G$50," "))))</f>
        <v>625.16004097048847</v>
      </c>
      <c r="H53" s="49"/>
      <c r="I53" s="48">
        <f>IF($D53="AV13xx",1280/I$50,IF($D53="AV21xx",1600/I$50,IF($D53="AV31xx",2048/I$50,IF($D53="AV51xx",2592/I$50," "))))</f>
        <v>416.77336064699227</v>
      </c>
      <c r="J53" s="49"/>
      <c r="K53" s="48">
        <f>IF($D53="AV13xx",1280/K$50,IF($D53="AV21xx",1600/K$50,IF($D53="AV31xx",2048/K$50,IF($D53="AV51xx",2592/K$50," "))))</f>
        <v>250.0640163881954</v>
      </c>
      <c r="L53" s="49"/>
      <c r="M53" s="48">
        <f>IF($D53="AV13xx",1280/M$50,IF($D53="AV21xx",1600/M$50,IF($D53="AV31xx",2048/M$50,IF($D53="AV51xx",2592/M$50," "))))</f>
        <v>125.0320081940977</v>
      </c>
      <c r="N53" s="49"/>
      <c r="O53" s="48">
        <f>IF($D53="AV13xx",1280/O$50,IF($D53="AV21xx",1600/O$50,IF($D53="AV31xx",2048/O$50,IF($D53="AV51xx",2592/O$50," "))))</f>
        <v>62.51600409704885</v>
      </c>
      <c r="P53" s="50"/>
    </row>
    <row r="54" spans="3:16">
      <c r="D54" s="6" t="s">
        <v>33</v>
      </c>
      <c r="E54" s="48">
        <f>IF($D54="AV13xx",1280/E$50,IF($D54="AV21xx",1600/E$50,IF($D54="AV31xx",2048/E$50,IF($D54="AV51xx",2592/E$50," "))))</f>
        <v>1600.4097048844505</v>
      </c>
      <c r="F54" s="49"/>
      <c r="G54" s="48">
        <f>IF($D54="AV13xx",1280/G$50,IF($D54="AV21xx",1600/G$50,IF($D54="AV31xx",2048/G$50,IF($D54="AV51xx",2592/G$50," "))))</f>
        <v>800.20485244222527</v>
      </c>
      <c r="H54" s="49"/>
      <c r="I54" s="48">
        <f>IF($D54="AV13xx",1280/I$50,IF($D54="AV21xx",1600/I$50,IF($D54="AV31xx",2048/I$50,IF($D54="AV51xx",2592/I$50," "))))</f>
        <v>533.46990162815007</v>
      </c>
      <c r="J54" s="49"/>
      <c r="K54" s="48">
        <f>IF($D54="AV13xx",1280/K$50,IF($D54="AV21xx",1600/K$50,IF($D54="AV31xx",2048/K$50,IF($D54="AV51xx",2592/K$50," "))))</f>
        <v>320.08194097689011</v>
      </c>
      <c r="L54" s="49"/>
      <c r="M54" s="48">
        <f>IF($D54="AV13xx",1280/M$50,IF($D54="AV21xx",1600/M$50,IF($D54="AV31xx",2048/M$50,IF($D54="AV51xx",2592/M$50," "))))</f>
        <v>160.04097048844505</v>
      </c>
      <c r="N54" s="49"/>
      <c r="O54" s="48">
        <f>IF($D54="AV13xx",1280/O$50,IF($D54="AV21xx",1600/O$50,IF($D54="AV31xx",2048/O$50,IF($D54="AV51xx",2592/O$50," "))))</f>
        <v>80.020485244222527</v>
      </c>
      <c r="P54" s="50"/>
    </row>
    <row r="55" spans="3:16" ht="14.25" thickBot="1">
      <c r="D55" s="28" t="s">
        <v>34</v>
      </c>
      <c r="E55" s="63">
        <f>IF($D55="AV13xx",1280/E$50,IF($D55="AV21xx",1600/E$50,IF($D55="AV31xx",2048/E$50,IF($D55="AV51xx",2592/E$50," "))))</f>
        <v>2025.5185327443826</v>
      </c>
      <c r="F55" s="64"/>
      <c r="G55" s="63">
        <f>IF($D55="AV13xx",1280/G$50,IF($D55="AV21xx",1600/G$50,IF($D55="AV31xx",2048/G$50,IF($D55="AV51xx",2592/G$50," "))))</f>
        <v>1012.7592663721913</v>
      </c>
      <c r="H55" s="64"/>
      <c r="I55" s="63">
        <f>IF($D55="AV13xx",1280/I$50,IF($D55="AV21xx",1600/I$50,IF($D55="AV31xx",2048/I$50,IF($D55="AV51xx",2592/I$50," "))))</f>
        <v>675.17284424812749</v>
      </c>
      <c r="J55" s="64"/>
      <c r="K55" s="63">
        <f>IF($D55="AV13xx",1280/K$50,IF($D55="AV21xx",1600/K$50,IF($D55="AV31xx",2048/K$50,IF($D55="AV51xx",2592/K$50," "))))</f>
        <v>405.10370654887657</v>
      </c>
      <c r="L55" s="64"/>
      <c r="M55" s="63">
        <f>IF($D55="AV13xx",1280/M$50,IF($D55="AV21xx",1600/M$50,IF($D55="AV31xx",2048/M$50,IF($D55="AV51xx",2592/M$50," "))))</f>
        <v>202.55185327443829</v>
      </c>
      <c r="N55" s="64"/>
      <c r="O55" s="63">
        <f>IF($D55="AV13xx",1280/O$50,IF($D55="AV21xx",1600/O$50,IF($D55="AV31xx",2048/O$50,IF($D55="AV51xx",2592/O$50," "))))</f>
        <v>101.27592663721914</v>
      </c>
      <c r="P55" s="65"/>
    </row>
    <row r="56" spans="3:16" ht="14.25" thickBot="1">
      <c r="D56" s="66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8"/>
    </row>
    <row r="57" spans="3:16">
      <c r="C57" s="3"/>
      <c r="D57" s="25">
        <v>50</v>
      </c>
      <c r="E57" s="15">
        <f t="shared" ref="E57:P57" si="7">E58*3.28</f>
        <v>0.63983615999999999</v>
      </c>
      <c r="F57" s="14">
        <f t="shared" si="7"/>
        <v>0.47987711999999993</v>
      </c>
      <c r="G57" s="15">
        <f t="shared" si="7"/>
        <v>1.27967232</v>
      </c>
      <c r="H57" s="14">
        <f t="shared" si="7"/>
        <v>0.95975423999999987</v>
      </c>
      <c r="I57" s="15">
        <f t="shared" si="7"/>
        <v>1.9195084800000002</v>
      </c>
      <c r="J57" s="14">
        <f t="shared" si="7"/>
        <v>1.4396313599999999</v>
      </c>
      <c r="K57" s="15">
        <f t="shared" si="7"/>
        <v>3.1991807999999997</v>
      </c>
      <c r="L57" s="14">
        <f t="shared" si="7"/>
        <v>2.3993856</v>
      </c>
      <c r="M57" s="15">
        <f t="shared" si="7"/>
        <v>6.3983615999999994</v>
      </c>
      <c r="N57" s="14">
        <f t="shared" si="7"/>
        <v>4.7987712</v>
      </c>
      <c r="O57" s="9">
        <f t="shared" si="7"/>
        <v>12.796723199999999</v>
      </c>
      <c r="P57" s="26">
        <f t="shared" si="7"/>
        <v>9.5975424</v>
      </c>
    </row>
    <row r="58" spans="3:16" ht="14.25" thickBot="1">
      <c r="D58" s="4" t="s">
        <v>0</v>
      </c>
      <c r="E58" s="11">
        <f>(E$5*$B$2)/$D57</f>
        <v>0.19507200000000002</v>
      </c>
      <c r="F58" s="12">
        <f>(E$5*$B$1)/$D57</f>
        <v>0.14630399999999999</v>
      </c>
      <c r="G58" s="11">
        <f>(G$5*$B$2)/$D57</f>
        <v>0.39014400000000005</v>
      </c>
      <c r="H58" s="12">
        <f>(G$5*$B$1)/$D57</f>
        <v>0.29260799999999998</v>
      </c>
      <c r="I58" s="11">
        <f>(I$5*$B$2)/$D57</f>
        <v>0.58521600000000007</v>
      </c>
      <c r="J58" s="12">
        <f>(I$5*$B$1)/$D57</f>
        <v>0.43891199999999997</v>
      </c>
      <c r="K58" s="11">
        <f>(K$5*$B$2)/$D57</f>
        <v>0.97536</v>
      </c>
      <c r="L58" s="12">
        <f>(K$5*$B$1)/$D57</f>
        <v>0.73152000000000006</v>
      </c>
      <c r="M58" s="11">
        <f>(M$5*$B$2)/$D57</f>
        <v>1.95072</v>
      </c>
      <c r="N58" s="12">
        <f>(M$5*$B$1)/$D57</f>
        <v>1.4630400000000001</v>
      </c>
      <c r="O58" s="11">
        <f>(O$5*$B$2)/$D57</f>
        <v>3.90144</v>
      </c>
      <c r="P58" s="27">
        <f>(O$5*$B$1)/$D57</f>
        <v>2.9260800000000002</v>
      </c>
    </row>
    <row r="59" spans="3:16">
      <c r="D59" s="5" t="s">
        <v>31</v>
      </c>
      <c r="E59" s="48">
        <f>IF($D59="AV13xx",1280/E$57,IF($D59="AV21xx",1600/E$57,IF($D59="AV31xx",2048/E$57,IF($D59="AV51xx",2592/E$57," "))))</f>
        <v>2000.512131105563</v>
      </c>
      <c r="F59" s="49"/>
      <c r="G59" s="48">
        <f>IF($D59="AV13xx",1280/G$57,IF($D59="AV21xx",1600/G$57,IF($D59="AV31xx",2048/G$57,IF($D59="AV51xx",2592/G$57," "))))</f>
        <v>1000.2560655527815</v>
      </c>
      <c r="H59" s="49"/>
      <c r="I59" s="48">
        <f>IF($D59="AV13xx",1280/I$57,IF($D59="AV21xx",1600/I$57,IF($D59="AV31xx",2048/I$57,IF($D59="AV51xx",2592/I$57," "))))</f>
        <v>666.83737703518761</v>
      </c>
      <c r="J59" s="49"/>
      <c r="K59" s="48">
        <f>IF($D59="AV13xx",1280/K$57,IF($D59="AV21xx",1600/K$57,IF($D59="AV31xx",2048/K$57,IF($D59="AV51xx",2592/K$57," "))))</f>
        <v>400.10242622111264</v>
      </c>
      <c r="L59" s="49"/>
      <c r="M59" s="48">
        <f>IF($D59="AV13xx",1280/M$57,IF($D59="AV21xx",1600/M$57,IF($D59="AV31xx",2048/M$57,IF($D59="AV51xx",2592/M$57," "))))</f>
        <v>200.05121311055632</v>
      </c>
      <c r="N59" s="49"/>
      <c r="O59" s="48">
        <f>IF($D59="AV13xx",1280/O$57,IF($D59="AV21xx",1600/O$57,IF($D59="AV31xx",2048/O$57,IF($D59="AV51xx",2592/O$57," "))))</f>
        <v>100.02560655527816</v>
      </c>
      <c r="P59" s="50"/>
    </row>
    <row r="60" spans="3:16">
      <c r="D60" s="7" t="s">
        <v>32</v>
      </c>
      <c r="E60" s="48">
        <f>IF($D60="AV13xx",1280/E$57,IF($D60="AV21xx",1600/E$57,IF($D60="AV31xx",2048/E$57,IF($D60="AV51xx",2592/E$57," "))))</f>
        <v>2500.6401638819539</v>
      </c>
      <c r="F60" s="49"/>
      <c r="G60" s="48">
        <f>IF($D60="AV13xx",1280/G$57,IF($D60="AV21xx",1600/G$57,IF($D60="AV31xx",2048/G$57,IF($D60="AV51xx",2592/G$57," "))))</f>
        <v>1250.3200819409769</v>
      </c>
      <c r="H60" s="49"/>
      <c r="I60" s="48">
        <f>IF($D60="AV13xx",1280/I$57,IF($D60="AV21xx",1600/I$57,IF($D60="AV31xx",2048/I$57,IF($D60="AV51xx",2592/I$57," "))))</f>
        <v>833.54672129398455</v>
      </c>
      <c r="J60" s="49"/>
      <c r="K60" s="48">
        <f>IF($D60="AV13xx",1280/K$57,IF($D60="AV21xx",1600/K$57,IF($D60="AV31xx",2048/K$57,IF($D60="AV51xx",2592/K$57," "))))</f>
        <v>500.1280327763908</v>
      </c>
      <c r="L60" s="49"/>
      <c r="M60" s="48">
        <f>IF($D60="AV13xx",1280/M$57,IF($D60="AV21xx",1600/M$57,IF($D60="AV31xx",2048/M$57,IF($D60="AV51xx",2592/M$57," "))))</f>
        <v>250.0640163881954</v>
      </c>
      <c r="N60" s="49"/>
      <c r="O60" s="48">
        <f>IF($D60="AV13xx",1280/O$57,IF($D60="AV21xx",1600/O$57,IF($D60="AV31xx",2048/O$57,IF($D60="AV51xx",2592/O$57," "))))</f>
        <v>125.0320081940977</v>
      </c>
      <c r="P60" s="50"/>
    </row>
    <row r="61" spans="3:16">
      <c r="D61" s="6" t="s">
        <v>33</v>
      </c>
      <c r="E61" s="48">
        <f>IF($D61="AV13xx",1280/E$57,IF($D61="AV21xx",1600/E$57,IF($D61="AV31xx",2048/E$57,IF($D61="AV51xx",2592/E$57," "))))</f>
        <v>3200.8194097689011</v>
      </c>
      <c r="F61" s="49"/>
      <c r="G61" s="48">
        <f>IF($D61="AV13xx",1280/G$57,IF($D61="AV21xx",1600/G$57,IF($D61="AV31xx",2048/G$57,IF($D61="AV51xx",2592/G$57," "))))</f>
        <v>1600.4097048844505</v>
      </c>
      <c r="H61" s="49"/>
      <c r="I61" s="48">
        <f>IF($D61="AV13xx",1280/I$57,IF($D61="AV21xx",1600/I$57,IF($D61="AV31xx",2048/I$57,IF($D61="AV51xx",2592/I$57," "))))</f>
        <v>1066.9398032563001</v>
      </c>
      <c r="J61" s="49"/>
      <c r="K61" s="48">
        <f>IF($D61="AV13xx",1280/K$57,IF($D61="AV21xx",1600/K$57,IF($D61="AV31xx",2048/K$57,IF($D61="AV51xx",2592/K$57," "))))</f>
        <v>640.16388195378022</v>
      </c>
      <c r="L61" s="49"/>
      <c r="M61" s="48">
        <f>IF($D61="AV13xx",1280/M$57,IF($D61="AV21xx",1600/M$57,IF($D61="AV31xx",2048/M$57,IF($D61="AV51xx",2592/M$57," "))))</f>
        <v>320.08194097689011</v>
      </c>
      <c r="N61" s="49"/>
      <c r="O61" s="48">
        <f>IF($D61="AV13xx",1280/O$57,IF($D61="AV21xx",1600/O$57,IF($D61="AV31xx",2048/O$57,IF($D61="AV51xx",2592/O$57," "))))</f>
        <v>160.04097048844505</v>
      </c>
      <c r="P61" s="50"/>
    </row>
    <row r="62" spans="3:16" ht="14.25" thickBot="1">
      <c r="D62" s="8" t="s">
        <v>34</v>
      </c>
      <c r="E62" s="69">
        <f>IF($D62="AV13xx",1280/E$57,IF($D62="AV21xx",1600/E$57,IF($D62="AV31xx",2048/E$57,IF($D62="AV51xx",2592/E$57," "))))</f>
        <v>4051.0370654887652</v>
      </c>
      <c r="F62" s="70"/>
      <c r="G62" s="69">
        <f>IF($D62="AV13xx",1280/G$57,IF($D62="AV21xx",1600/G$57,IF($D62="AV31xx",2048/G$57,IF($D62="AV51xx",2592/G$57," "))))</f>
        <v>2025.5185327443826</v>
      </c>
      <c r="H62" s="70"/>
      <c r="I62" s="69">
        <f>IF($D62="AV13xx",1280/I$57,IF($D62="AV21xx",1600/I$57,IF($D62="AV31xx",2048/I$57,IF($D62="AV51xx",2592/I$57," "))))</f>
        <v>1350.345688496255</v>
      </c>
      <c r="J62" s="70"/>
      <c r="K62" s="69">
        <f>IF($D62="AV13xx",1280/K$57,IF($D62="AV21xx",1600/K$57,IF($D62="AV31xx",2048/K$57,IF($D62="AV51xx",2592/K$57," "))))</f>
        <v>810.20741309775315</v>
      </c>
      <c r="L62" s="70"/>
      <c r="M62" s="69">
        <f>IF($D62="AV13xx",1280/M$57,IF($D62="AV21xx",1600/M$57,IF($D62="AV31xx",2048/M$57,IF($D62="AV51xx",2592/M$57," "))))</f>
        <v>405.10370654887657</v>
      </c>
      <c r="N62" s="70"/>
      <c r="O62" s="69">
        <f>IF($D62="AV13xx",1280/O$57,IF($D62="AV21xx",1600/O$57,IF($D62="AV31xx",2048/O$57,IF($D62="AV51xx",2592/O$57," "))))</f>
        <v>202.55185327443829</v>
      </c>
      <c r="P62" s="71"/>
    </row>
    <row r="63" spans="3:16" ht="14.25" thickTop="1"/>
    <row r="64" spans="3:16">
      <c r="D64" t="s">
        <v>30</v>
      </c>
    </row>
    <row r="65" spans="4:4">
      <c r="D65" t="s">
        <v>29</v>
      </c>
    </row>
    <row r="66" spans="4:4">
      <c r="D66" t="s">
        <v>28</v>
      </c>
    </row>
    <row r="67" spans="4:4">
      <c r="D67" s="2" t="s">
        <v>35</v>
      </c>
    </row>
  </sheetData>
  <sheetProtection password="FD44" sheet="1" objects="1" scenarios="1"/>
  <mergeCells count="212">
    <mergeCell ref="G62:H62"/>
    <mergeCell ref="I62:J62"/>
    <mergeCell ref="K62:L62"/>
    <mergeCell ref="O59:P59"/>
    <mergeCell ref="M62:N62"/>
    <mergeCell ref="O62:P62"/>
    <mergeCell ref="E61:F61"/>
    <mergeCell ref="G61:H61"/>
    <mergeCell ref="I61:J61"/>
    <mergeCell ref="K61:L61"/>
    <mergeCell ref="M61:N61"/>
    <mergeCell ref="O61:P61"/>
    <mergeCell ref="E62:F62"/>
    <mergeCell ref="E55:F55"/>
    <mergeCell ref="G55:H55"/>
    <mergeCell ref="I55:J55"/>
    <mergeCell ref="K55:L55"/>
    <mergeCell ref="O60:P60"/>
    <mergeCell ref="E59:F59"/>
    <mergeCell ref="G59:H59"/>
    <mergeCell ref="I59:J59"/>
    <mergeCell ref="K59:L59"/>
    <mergeCell ref="M59:N59"/>
    <mergeCell ref="I54:J54"/>
    <mergeCell ref="K54:L54"/>
    <mergeCell ref="M55:N55"/>
    <mergeCell ref="O55:P55"/>
    <mergeCell ref="D56:P56"/>
    <mergeCell ref="E60:F60"/>
    <mergeCell ref="G60:H60"/>
    <mergeCell ref="I60:J60"/>
    <mergeCell ref="K60:L60"/>
    <mergeCell ref="M60:N60"/>
    <mergeCell ref="M54:N54"/>
    <mergeCell ref="O54:P54"/>
    <mergeCell ref="E53:F53"/>
    <mergeCell ref="G53:H53"/>
    <mergeCell ref="I53:J53"/>
    <mergeCell ref="K53:L53"/>
    <mergeCell ref="M53:N53"/>
    <mergeCell ref="O53:P53"/>
    <mergeCell ref="E54:F54"/>
    <mergeCell ref="G54:H54"/>
    <mergeCell ref="K48:L48"/>
    <mergeCell ref="M48:N48"/>
    <mergeCell ref="O48:P48"/>
    <mergeCell ref="D49:P49"/>
    <mergeCell ref="E52:F52"/>
    <mergeCell ref="G52:H52"/>
    <mergeCell ref="I52:J52"/>
    <mergeCell ref="K52:L52"/>
    <mergeCell ref="O46:P46"/>
    <mergeCell ref="E47:F47"/>
    <mergeCell ref="G47:H47"/>
    <mergeCell ref="I47:J47"/>
    <mergeCell ref="K47:L47"/>
    <mergeCell ref="M52:N52"/>
    <mergeCell ref="O52:P52"/>
    <mergeCell ref="E48:F48"/>
    <mergeCell ref="G48:H48"/>
    <mergeCell ref="I48:J48"/>
    <mergeCell ref="G45:H45"/>
    <mergeCell ref="I45:J45"/>
    <mergeCell ref="K45:L45"/>
    <mergeCell ref="M47:N47"/>
    <mergeCell ref="O47:P47"/>
    <mergeCell ref="E46:F46"/>
    <mergeCell ref="G46:H46"/>
    <mergeCell ref="I46:J46"/>
    <mergeCell ref="K46:L46"/>
    <mergeCell ref="M46:N46"/>
    <mergeCell ref="M45:N45"/>
    <mergeCell ref="O45:P45"/>
    <mergeCell ref="E41:F41"/>
    <mergeCell ref="G41:H41"/>
    <mergeCell ref="I41:J41"/>
    <mergeCell ref="K41:L41"/>
    <mergeCell ref="M41:N41"/>
    <mergeCell ref="O41:P41"/>
    <mergeCell ref="D42:P42"/>
    <mergeCell ref="E45:F45"/>
    <mergeCell ref="K39:L39"/>
    <mergeCell ref="M39:N39"/>
    <mergeCell ref="O39:P39"/>
    <mergeCell ref="E40:F40"/>
    <mergeCell ref="G40:H40"/>
    <mergeCell ref="I40:J40"/>
    <mergeCell ref="K40:L40"/>
    <mergeCell ref="D35:P35"/>
    <mergeCell ref="E38:F38"/>
    <mergeCell ref="G38:H38"/>
    <mergeCell ref="I38:J38"/>
    <mergeCell ref="K38:L38"/>
    <mergeCell ref="M40:N40"/>
    <mergeCell ref="O40:P40"/>
    <mergeCell ref="E39:F39"/>
    <mergeCell ref="G39:H39"/>
    <mergeCell ref="I39:J39"/>
    <mergeCell ref="I33:J33"/>
    <mergeCell ref="K33:L33"/>
    <mergeCell ref="M38:N38"/>
    <mergeCell ref="O38:P38"/>
    <mergeCell ref="E34:F34"/>
    <mergeCell ref="G34:H34"/>
    <mergeCell ref="I34:J34"/>
    <mergeCell ref="K34:L34"/>
    <mergeCell ref="M34:N34"/>
    <mergeCell ref="O34:P34"/>
    <mergeCell ref="M33:N33"/>
    <mergeCell ref="O33:P33"/>
    <mergeCell ref="E32:F32"/>
    <mergeCell ref="G32:H32"/>
    <mergeCell ref="I32:J32"/>
    <mergeCell ref="K32:L32"/>
    <mergeCell ref="M32:N32"/>
    <mergeCell ref="O32:P32"/>
    <mergeCell ref="E33:F33"/>
    <mergeCell ref="G33:H33"/>
    <mergeCell ref="K27:L27"/>
    <mergeCell ref="M27:N27"/>
    <mergeCell ref="O27:P27"/>
    <mergeCell ref="D28:P28"/>
    <mergeCell ref="E31:F31"/>
    <mergeCell ref="G31:H31"/>
    <mergeCell ref="I31:J31"/>
    <mergeCell ref="K31:L31"/>
    <mergeCell ref="O25:P25"/>
    <mergeCell ref="E26:F26"/>
    <mergeCell ref="G26:H26"/>
    <mergeCell ref="I26:J26"/>
    <mergeCell ref="K26:L26"/>
    <mergeCell ref="M31:N31"/>
    <mergeCell ref="O31:P31"/>
    <mergeCell ref="E27:F27"/>
    <mergeCell ref="G27:H27"/>
    <mergeCell ref="I27:J27"/>
    <mergeCell ref="G24:H24"/>
    <mergeCell ref="I24:J24"/>
    <mergeCell ref="K24:L24"/>
    <mergeCell ref="M26:N26"/>
    <mergeCell ref="O26:P26"/>
    <mergeCell ref="E25:F25"/>
    <mergeCell ref="G25:H25"/>
    <mergeCell ref="I25:J25"/>
    <mergeCell ref="K25:L25"/>
    <mergeCell ref="M25:N25"/>
    <mergeCell ref="M24:N24"/>
    <mergeCell ref="O24:P24"/>
    <mergeCell ref="E20:F20"/>
    <mergeCell ref="G20:H20"/>
    <mergeCell ref="I20:J20"/>
    <mergeCell ref="K20:L20"/>
    <mergeCell ref="M20:N20"/>
    <mergeCell ref="O20:P20"/>
    <mergeCell ref="D21:P21"/>
    <mergeCell ref="E24:F24"/>
    <mergeCell ref="K18:L18"/>
    <mergeCell ref="M18:N18"/>
    <mergeCell ref="O18:P18"/>
    <mergeCell ref="E19:F19"/>
    <mergeCell ref="G19:H19"/>
    <mergeCell ref="I19:J19"/>
    <mergeCell ref="K19:L19"/>
    <mergeCell ref="D14:P14"/>
    <mergeCell ref="E17:F17"/>
    <mergeCell ref="G17:H17"/>
    <mergeCell ref="I17:J17"/>
    <mergeCell ref="K17:L17"/>
    <mergeCell ref="M19:N19"/>
    <mergeCell ref="O19:P19"/>
    <mergeCell ref="E18:F18"/>
    <mergeCell ref="G18:H18"/>
    <mergeCell ref="I18:J18"/>
    <mergeCell ref="I12:J12"/>
    <mergeCell ref="K12:L12"/>
    <mergeCell ref="M17:N17"/>
    <mergeCell ref="O17:P17"/>
    <mergeCell ref="E13:F13"/>
    <mergeCell ref="G13:H13"/>
    <mergeCell ref="I13:J13"/>
    <mergeCell ref="K13:L13"/>
    <mergeCell ref="M13:N13"/>
    <mergeCell ref="O13:P13"/>
    <mergeCell ref="M12:N12"/>
    <mergeCell ref="O12:P12"/>
    <mergeCell ref="E11:F11"/>
    <mergeCell ref="G11:H11"/>
    <mergeCell ref="I11:J11"/>
    <mergeCell ref="K11:L11"/>
    <mergeCell ref="M11:N11"/>
    <mergeCell ref="O11:P11"/>
    <mergeCell ref="E12:F12"/>
    <mergeCell ref="G12:H12"/>
    <mergeCell ref="I10:J10"/>
    <mergeCell ref="K10:L10"/>
    <mergeCell ref="E2:P3"/>
    <mergeCell ref="E5:F5"/>
    <mergeCell ref="G5:H5"/>
    <mergeCell ref="I5:J5"/>
    <mergeCell ref="K5:L5"/>
    <mergeCell ref="M5:N5"/>
    <mergeCell ref="O5:P5"/>
    <mergeCell ref="M10:N10"/>
    <mergeCell ref="O10:P10"/>
    <mergeCell ref="E4:F4"/>
    <mergeCell ref="G4:H4"/>
    <mergeCell ref="I4:J4"/>
    <mergeCell ref="K4:L4"/>
    <mergeCell ref="M4:N4"/>
    <mergeCell ref="O4:P4"/>
    <mergeCell ref="E10:F10"/>
    <mergeCell ref="G10:H10"/>
  </mergeCells>
  <phoneticPr fontId="4" type="noConversion"/>
  <pageMargins left="0.25" right="0.25" top="0.75" bottom="0.75" header="0.3" footer="0.3"/>
  <pageSetup scale="7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CameraLensPD-Metric</vt:lpstr>
      <vt:lpstr>CameraLensPD-English</vt:lpstr>
      <vt:lpstr>'CameraLensPD-English'!Print_Area</vt:lpstr>
      <vt:lpstr>'CameraLensPD-Metric'!Print_Area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jschimpf</dc:creator>
  <cp:lastModifiedBy>Administrator</cp:lastModifiedBy>
  <cp:lastPrinted>2009-01-27T00:08:14Z</cp:lastPrinted>
  <dcterms:created xsi:type="dcterms:W3CDTF">2008-11-10T17:49:28Z</dcterms:created>
  <dcterms:modified xsi:type="dcterms:W3CDTF">2010-03-25T06:50:56Z</dcterms:modified>
</cp:coreProperties>
</file>