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esign\Documents\"/>
    </mc:Choice>
  </mc:AlternateContent>
  <bookViews>
    <workbookView xWindow="0" yWindow="0" windowWidth="23040" windowHeight="9810"/>
  </bookViews>
  <sheets>
    <sheet name="4级以上年度定期推荐書" sheetId="1" r:id="rId1"/>
  </sheets>
  <externalReferences>
    <externalReference r:id="rId2"/>
  </externalReferences>
  <definedNames>
    <definedName name="n" localSheetId="0">#REF!</definedName>
    <definedName name="n">#REF!</definedName>
    <definedName name="nn" localSheetId="0">#REF!</definedName>
    <definedName name="nn">#REF!</definedName>
    <definedName name="_xlnm.Print_Area" localSheetId="0">'4级以上年度定期推荐書'!$A$9:$S$57</definedName>
    <definedName name="w" localSheetId="0">#REF!</definedName>
    <definedName name="w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B49" i="1"/>
  <c r="D48" i="1"/>
  <c r="B48" i="1"/>
  <c r="I44" i="1"/>
  <c r="I45" i="1" s="1"/>
  <c r="H44" i="1"/>
  <c r="H45" i="1" s="1"/>
  <c r="G44" i="1"/>
  <c r="G45" i="1" s="1"/>
  <c r="F44" i="1"/>
  <c r="F45" i="1" s="1"/>
  <c r="E44" i="1"/>
  <c r="E45" i="1" s="1"/>
  <c r="D44" i="1"/>
  <c r="D45" i="1" s="1"/>
  <c r="C44" i="1"/>
  <c r="C45" i="1" s="1"/>
  <c r="B44" i="1"/>
  <c r="B45" i="1" s="1"/>
  <c r="G42" i="1"/>
  <c r="C42" i="1"/>
  <c r="R15" i="1"/>
  <c r="N15" i="1"/>
  <c r="J15" i="1"/>
  <c r="F15" i="1"/>
  <c r="B15" i="1"/>
  <c r="J14" i="1"/>
  <c r="B14" i="1"/>
  <c r="R13" i="1"/>
  <c r="N13" i="1"/>
  <c r="J13" i="1"/>
  <c r="F13" i="1"/>
  <c r="E47" i="1" l="1"/>
  <c r="H46" i="1"/>
</calcChain>
</file>

<file path=xl/comments1.xml><?xml version="1.0" encoding="utf-8"?>
<comments xmlns="http://schemas.openxmlformats.org/spreadsheetml/2006/main">
  <authors>
    <author>ji jiabin/冀佳宾</author>
  </authors>
  <commentList>
    <comment ref="B13" authorId="0" shapeId="0">
      <text>
        <r>
          <rPr>
            <b/>
            <sz val="9"/>
            <color indexed="81"/>
            <rFont val="宋体"/>
            <family val="3"/>
            <charset val="134"/>
          </rPr>
          <t>番号入力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<sst xmlns="http://schemas.openxmlformats.org/spreadsheetml/2006/main" count="145" uniqueCount="133">
  <si>
    <t>部门</t>
    <phoneticPr fontId="0" type="noConversion"/>
  </si>
  <si>
    <t>车载制造部</t>
    <phoneticPr fontId="0" type="noConversion"/>
  </si>
  <si>
    <t>部品加工部</t>
    <phoneticPr fontId="0" type="noConversion"/>
  </si>
  <si>
    <t>SD制造部</t>
    <phoneticPr fontId="0" type="noConversion"/>
  </si>
  <si>
    <t>生产技术部</t>
    <phoneticPr fontId="0" type="noConversion"/>
  </si>
  <si>
    <t>品质保证部</t>
    <phoneticPr fontId="0" type="noConversion"/>
  </si>
  <si>
    <t>资材部</t>
    <phoneticPr fontId="0" type="noConversion"/>
  </si>
  <si>
    <t>管理部</t>
    <phoneticPr fontId="0" type="noConversion"/>
  </si>
  <si>
    <t>安全生产科</t>
    <phoneticPr fontId="0" type="noConversion"/>
  </si>
  <si>
    <t>等级</t>
    <phoneticPr fontId="0" type="noConversion"/>
  </si>
  <si>
    <t>S0</t>
  </si>
  <si>
    <t>S1</t>
  </si>
  <si>
    <t>S2</t>
  </si>
  <si>
    <t>S3</t>
  </si>
  <si>
    <t>N</t>
  </si>
  <si>
    <t>PL1</t>
  </si>
  <si>
    <t>PL2</t>
  </si>
  <si>
    <t>PN</t>
  </si>
  <si>
    <t>格</t>
    <phoneticPr fontId="0" type="noConversion"/>
  </si>
  <si>
    <t>--------</t>
  </si>
  <si>
    <t>以下为N级使用</t>
  </si>
  <si>
    <t>役职</t>
    <phoneticPr fontId="0" type="noConversion"/>
  </si>
  <si>
    <t>-</t>
    <phoneticPr fontId="0" type="noConversion"/>
  </si>
  <si>
    <t>副班长</t>
  </si>
  <si>
    <t>班长</t>
  </si>
  <si>
    <t>副组长</t>
  </si>
  <si>
    <t>组长</t>
  </si>
  <si>
    <t>系长</t>
  </si>
  <si>
    <t>统括系长</t>
  </si>
  <si>
    <t>副课长</t>
  </si>
  <si>
    <t>课长</t>
  </si>
  <si>
    <t>统括课长</t>
  </si>
  <si>
    <t>副经理</t>
  </si>
  <si>
    <t>经理</t>
  </si>
  <si>
    <t>免役职</t>
  </si>
  <si>
    <t>资格</t>
    <phoneticPr fontId="0" type="noConversion"/>
  </si>
  <si>
    <t>副主管</t>
  </si>
  <si>
    <t>主管</t>
  </si>
  <si>
    <t>副高级工程师</t>
  </si>
  <si>
    <t>高级工程师</t>
  </si>
  <si>
    <t>工程师1</t>
  </si>
  <si>
    <t>工程师2</t>
  </si>
  <si>
    <t>F-JQE候补</t>
  </si>
  <si>
    <t>F-JQE</t>
  </si>
  <si>
    <t>JQE候补</t>
  </si>
  <si>
    <t>JQE</t>
  </si>
  <si>
    <t>焊接教师</t>
  </si>
  <si>
    <t>免资格</t>
  </si>
  <si>
    <t>设计等级</t>
    <phoneticPr fontId="0" type="noConversion"/>
  </si>
  <si>
    <t>以下为制品设计使用</t>
  </si>
  <si>
    <t>免设计等级</t>
  </si>
  <si>
    <t>性别</t>
    <phoneticPr fontId="0" type="noConversion"/>
  </si>
  <si>
    <t>男</t>
    <phoneticPr fontId="0" type="noConversion"/>
  </si>
  <si>
    <t>女</t>
    <phoneticPr fontId="0" type="noConversion"/>
  </si>
  <si>
    <t>4等級以上専用</t>
    <phoneticPr fontId="0" type="noConversion"/>
  </si>
  <si>
    <t>年</t>
    <phoneticPr fontId="0" type="noConversion"/>
  </si>
  <si>
    <t>月</t>
    <phoneticPr fontId="0" type="noConversion"/>
  </si>
  <si>
    <t>日</t>
    <phoneticPr fontId="0" type="noConversion"/>
  </si>
  <si>
    <t>社员番号</t>
    <phoneticPr fontId="0" type="noConversion"/>
  </si>
  <si>
    <t>氏名</t>
    <phoneticPr fontId="0" type="noConversion"/>
  </si>
  <si>
    <t>入社日期</t>
    <phoneticPr fontId="0" type="noConversion"/>
  </si>
  <si>
    <t>年龄</t>
    <phoneticPr fontId="0" type="noConversion"/>
  </si>
  <si>
    <t>所属</t>
    <phoneticPr fontId="0" type="noConversion"/>
  </si>
  <si>
    <t>现等级</t>
    <phoneticPr fontId="0" type="noConversion"/>
  </si>
  <si>
    <t>格</t>
  </si>
  <si>
    <t>役职</t>
  </si>
  <si>
    <t>资格</t>
  </si>
  <si>
    <t>设计等级</t>
  </si>
  <si>
    <t>1．自己評価申告</t>
    <phoneticPr fontId="0" type="noConversion"/>
  </si>
  <si>
    <t xml:space="preserve"> ① 在日常工作中你是怎样安排「遵守所规定的项目」？</t>
    <phoneticPr fontId="0" type="noConversion"/>
  </si>
  <si>
    <t xml:space="preserve"> ② 在原价改善上你是怎么努力的？</t>
    <phoneticPr fontId="0" type="noConversion"/>
  </si>
  <si>
    <t xml:space="preserve"> ③ 目前所经历的工作种类(部门)和内容？</t>
    <phoneticPr fontId="0" type="noConversion"/>
  </si>
  <si>
    <r>
      <t xml:space="preserve"> ④ 将来你所希望的工作部门</t>
    </r>
    <r>
      <rPr>
        <sz val="10"/>
        <rFont val="MS PGothic"/>
        <family val="2"/>
        <charset val="128"/>
      </rPr>
      <t>､</t>
    </r>
    <r>
      <rPr>
        <sz val="10"/>
        <rFont val="宋体"/>
        <family val="3"/>
        <charset val="134"/>
      </rPr>
      <t>工作内容是什么？</t>
    </r>
  </si>
  <si>
    <t xml:space="preserve"> ⑤ 日语水平？(详细填写)</t>
    <phoneticPr fontId="0" type="noConversion"/>
  </si>
  <si>
    <t xml:space="preserve"> ⑥ 是否会操作电脑系统?何系统？</t>
    <phoneticPr fontId="0" type="noConversion"/>
  </si>
  <si>
    <r>
      <t xml:space="preserve"> ⑦ 在日常工作中怎样区别报告</t>
    </r>
    <r>
      <rPr>
        <sz val="10"/>
        <rFont val="MS PGothic"/>
        <family val="2"/>
        <charset val="128"/>
      </rPr>
      <t>､</t>
    </r>
    <r>
      <rPr>
        <sz val="10"/>
        <rFont val="宋体"/>
        <family val="3"/>
        <charset val="134"/>
      </rPr>
      <t>联络</t>
    </r>
    <r>
      <rPr>
        <sz val="10"/>
        <rFont val="MS PGothic"/>
        <family val="2"/>
        <charset val="128"/>
      </rPr>
      <t>､</t>
    </r>
    <r>
      <rPr>
        <sz val="10"/>
        <rFont val="宋体"/>
        <family val="3"/>
        <charset val="134"/>
      </rPr>
      <t>商量？</t>
    </r>
  </si>
  <si>
    <t>2.过去两年間出勤率、人事考課</t>
    <phoneticPr fontId="0" type="noConversion"/>
  </si>
  <si>
    <t>昇级昇格(上司推荐)</t>
    <phoneticPr fontId="0" type="noConversion"/>
  </si>
  <si>
    <t xml:space="preserve">       候补者</t>
    <phoneticPr fontId="0" type="noConversion"/>
  </si>
  <si>
    <t xml:space="preserve">     特别申请</t>
    <phoneticPr fontId="0" type="noConversion"/>
  </si>
  <si>
    <t>出勤率</t>
    <phoneticPr fontId="0" type="noConversion"/>
  </si>
  <si>
    <t>1年間</t>
    <phoneticPr fontId="0" type="noConversion"/>
  </si>
  <si>
    <t>2年間</t>
    <phoneticPr fontId="0" type="noConversion"/>
  </si>
  <si>
    <t>等級</t>
    <phoneticPr fontId="0" type="noConversion"/>
  </si>
  <si>
    <t>人事考課</t>
    <phoneticPr fontId="0" type="noConversion"/>
  </si>
  <si>
    <t>前年11月</t>
    <phoneticPr fontId="0" type="noConversion"/>
  </si>
  <si>
    <t>上年2月</t>
    <phoneticPr fontId="0" type="noConversion"/>
  </si>
  <si>
    <t>上年5月</t>
    <phoneticPr fontId="0" type="noConversion"/>
  </si>
  <si>
    <t>上年8月</t>
    <phoneticPr fontId="0" type="noConversion"/>
  </si>
  <si>
    <t>上年11月</t>
    <phoneticPr fontId="0" type="noConversion"/>
  </si>
  <si>
    <t>今年2月</t>
  </si>
  <si>
    <t>今年5月</t>
  </si>
  <si>
    <t>今年8月</t>
  </si>
  <si>
    <t>评定考核
点数</t>
    <phoneticPr fontId="0" type="noConversion"/>
  </si>
  <si>
    <t>一次評価(経理)</t>
    <phoneticPr fontId="0" type="noConversion"/>
  </si>
  <si>
    <t>1年間合計</t>
    <phoneticPr fontId="0" type="noConversion"/>
  </si>
  <si>
    <t xml:space="preserve">  ※过去升级</t>
    <phoneticPr fontId="0" type="noConversion"/>
  </si>
  <si>
    <t>①1年間点数8分以上为候补者；</t>
    <phoneticPr fontId="0" type="noConversion"/>
  </si>
  <si>
    <t>2年間合計</t>
    <phoneticPr fontId="0" type="noConversion"/>
  </si>
  <si>
    <t xml:space="preserve">    升格后：</t>
    <phoneticPr fontId="0" type="noConversion"/>
  </si>
  <si>
    <t>②2年間点数8分以上为候补者；</t>
    <phoneticPr fontId="0" type="noConversion"/>
  </si>
  <si>
    <t>过去
升级升給</t>
    <phoneticPr fontId="0" type="noConversion"/>
  </si>
  <si>
    <t>③1年間点数6分以上为特别申请；</t>
    <phoneticPr fontId="0" type="noConversion"/>
  </si>
  <si>
    <t>④2年間点数6分以上为特别申请；</t>
    <phoneticPr fontId="0" type="noConversion"/>
  </si>
  <si>
    <t>3.決裁</t>
    <phoneticPr fontId="0" type="noConversion"/>
  </si>
  <si>
    <t>合</t>
    <phoneticPr fontId="0" type="noConversion"/>
  </si>
  <si>
    <t>/</t>
    <phoneticPr fontId="0" type="noConversion"/>
  </si>
  <si>
    <t>否</t>
    <phoneticPr fontId="0" type="noConversion"/>
  </si>
  <si>
    <t>決裁</t>
    <phoneticPr fontId="0" type="noConversion"/>
  </si>
  <si>
    <t>総経理</t>
    <phoneticPr fontId="0" type="noConversion"/>
  </si>
  <si>
    <t>副総経理</t>
    <phoneticPr fontId="0" type="noConversion"/>
  </si>
  <si>
    <t>实施日期：</t>
    <phoneticPr fontId="0" type="noConversion"/>
  </si>
  <si>
    <t xml:space="preserve">  (1)4-7級由部门经理決定，総経理決定。</t>
    <phoneticPr fontId="0" type="noConversion"/>
  </si>
  <si>
    <t xml:space="preserve">  (2)8級以上総経理決定。</t>
    <phoneticPr fontId="0" type="noConversion"/>
  </si>
  <si>
    <t>年度定期升级升格评定推荐書</t>
  </si>
  <si>
    <t xml:space="preserve"> </t>
    <phoneticPr fontId="11" type="noConversion"/>
  </si>
  <si>
    <t xml:space="preserve"> 2. 项目执行过程，遵守工程计划各过程安排，尽量将工作提前推进</t>
    <phoneticPr fontId="11" type="noConversion"/>
  </si>
  <si>
    <t xml:space="preserve"> 1. 项目实施过程，根据系统生命周期原理，把工程分成若干阶段</t>
    <phoneticPr fontId="11" type="noConversion"/>
  </si>
  <si>
    <t xml:space="preserve"> 3. 项目收尾过程，把前期项目进行测试，总结项目经验及文书归档</t>
    <phoneticPr fontId="11" type="noConversion"/>
  </si>
  <si>
    <t xml:space="preserve"> 1. 对现有项目持续优化，应保证尽量做到少故障，减少采购过程</t>
    <phoneticPr fontId="11" type="noConversion"/>
  </si>
  <si>
    <t xml:space="preserve"> 2. 提高个人技术水平，在今后项目中做到本公司自行开发、维护</t>
    <phoneticPr fontId="11" type="noConversion"/>
  </si>
  <si>
    <t xml:space="preserve"> 3. 定期检查工作流程，减少在工作过程当中，不必要支出经费</t>
    <phoneticPr fontId="11" type="noConversion"/>
  </si>
  <si>
    <t>040086</t>
    <phoneticPr fontId="11" type="noConversion"/>
  </si>
  <si>
    <t xml:space="preserve"> 种类： 管理部 IT 相关工作</t>
    <phoneticPr fontId="11" type="noConversion"/>
  </si>
  <si>
    <t xml:space="preserve"> 内容： 系统维护(服务器及各部门 PC)、 网络维护(网络数据监视及设备管理)、 辅助应用程序开发</t>
    <phoneticPr fontId="11" type="noConversion"/>
  </si>
  <si>
    <t xml:space="preserve"> 工作部门：继续现有工作</t>
    <phoneticPr fontId="11" type="noConversion"/>
  </si>
  <si>
    <t xml:space="preserve"> 工作内容：持续进行改善，逐渐增加程序开发方面工作</t>
    <phoneticPr fontId="11" type="noConversion"/>
  </si>
  <si>
    <t xml:space="preserve"> 能过通过邮件联络</t>
    <phoneticPr fontId="11" type="noConversion"/>
  </si>
  <si>
    <t xml:space="preserve"> 进行简单会话</t>
    <phoneticPr fontId="11" type="noConversion"/>
  </si>
  <si>
    <t xml:space="preserve"> 是否会：熟练掌握</t>
    <phoneticPr fontId="11" type="noConversion"/>
  </si>
  <si>
    <t xml:space="preserve"> 何系统：公司目前使用操作系统(Windows、Linux)及其相关应用</t>
    <phoneticPr fontId="11" type="noConversion"/>
  </si>
  <si>
    <t xml:space="preserve"> 报高：将自己工作进度、问题、结果及时向上级汇报</t>
    <phoneticPr fontId="11" type="noConversion"/>
  </si>
  <si>
    <t xml:space="preserve"> 联络：进行信息共享、实现信息共有化       商量：与他人讨论、咨询，借用他人力量，实现协同工作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</si>
</sst>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 * #,##0_ ;_ * \-#,##0_ ;_ * &quot;-&quot;_ ;_ @_ "/>
    <numFmt numFmtId="43" formatCode="_ * #,##0.00_ ;_ * \-#,##0.00_ ;_ * &quot;-&quot;??_ ;_ @_ "/>
    <numFmt numFmtId="176" formatCode="#,##0_ "/>
    <numFmt numFmtId="177" formatCode="0_ "/>
    <numFmt numFmtId="178" formatCode="0.0%"/>
    <numFmt numFmtId="179" formatCode="0\ &quot;点&quot;"/>
  </numFmts>
  <fonts count="12" x14ac:knownFonts="1"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MS PGothic"/>
      <family val="2"/>
      <charset val="128"/>
    </font>
    <font>
      <sz val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9">
    <xf numFmtId="0" fontId="0" fillId="0" borderId="0" xfId="0"/>
    <xf numFmtId="0" fontId="2" fillId="0" borderId="0" xfId="1" applyFont="1" applyAlignment="1">
      <alignment vertical="center"/>
    </xf>
    <xf numFmtId="176" fontId="2" fillId="0" borderId="0" xfId="1" applyNumberFormat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2" fillId="0" borderId="0" xfId="1" applyFont="1" applyAlignment="1" applyProtection="1">
      <alignment horizontal="center" vertical="center"/>
      <protection locked="0"/>
    </xf>
    <xf numFmtId="0" fontId="2" fillId="0" borderId="0" xfId="1" applyFont="1" applyAlignment="1">
      <alignment horizontal="center" vertical="center"/>
    </xf>
    <xf numFmtId="0" fontId="2" fillId="0" borderId="0" xfId="1" applyFont="1"/>
    <xf numFmtId="0" fontId="2" fillId="0" borderId="4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6" fillId="0" borderId="14" xfId="1" applyFont="1" applyBorder="1" applyAlignment="1">
      <alignment vertical="center"/>
    </xf>
    <xf numFmtId="0" fontId="2" fillId="0" borderId="15" xfId="1" applyFont="1" applyBorder="1" applyAlignment="1">
      <alignment vertical="center"/>
    </xf>
    <xf numFmtId="0" fontId="2" fillId="0" borderId="15" xfId="1" applyFont="1" applyBorder="1" applyAlignment="1">
      <alignment horizontal="center" vertical="center"/>
    </xf>
    <xf numFmtId="0" fontId="2" fillId="0" borderId="16" xfId="1" applyFont="1" applyBorder="1" applyAlignment="1">
      <alignment vertical="center"/>
    </xf>
    <xf numFmtId="0" fontId="2" fillId="0" borderId="17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vertical="center"/>
      <protection locked="0"/>
    </xf>
    <xf numFmtId="0" fontId="2" fillId="0" borderId="18" xfId="1" applyFont="1" applyBorder="1" applyAlignment="1" applyProtection="1">
      <alignment vertical="center"/>
      <protection locked="0"/>
    </xf>
    <xf numFmtId="0" fontId="2" fillId="0" borderId="19" xfId="1" applyFont="1" applyBorder="1" applyAlignment="1" applyProtection="1">
      <alignment vertical="center"/>
      <protection locked="0"/>
    </xf>
    <xf numFmtId="0" fontId="2" fillId="0" borderId="20" xfId="1" applyFont="1" applyBorder="1" applyAlignment="1" applyProtection="1">
      <alignment vertical="center"/>
      <protection locked="0"/>
    </xf>
    <xf numFmtId="0" fontId="2" fillId="0" borderId="17" xfId="1" applyFont="1" applyBorder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2" fillId="0" borderId="21" xfId="1" applyFont="1" applyBorder="1" applyAlignment="1">
      <alignment vertical="center"/>
    </xf>
    <xf numFmtId="0" fontId="2" fillId="0" borderId="22" xfId="1" applyFont="1" applyBorder="1" applyAlignment="1">
      <alignment vertical="center"/>
    </xf>
    <xf numFmtId="0" fontId="2" fillId="0" borderId="23" xfId="1" applyFont="1" applyBorder="1" applyAlignment="1">
      <alignment vertical="center"/>
    </xf>
    <xf numFmtId="0" fontId="6" fillId="3" borderId="14" xfId="1" applyFont="1" applyFill="1" applyBorder="1" applyAlignment="1">
      <alignment vertical="center"/>
    </xf>
    <xf numFmtId="0" fontId="2" fillId="3" borderId="15" xfId="1" applyFont="1" applyFill="1" applyBorder="1" applyAlignment="1">
      <alignment vertical="center"/>
    </xf>
    <xf numFmtId="0" fontId="2" fillId="3" borderId="25" xfId="1" applyFont="1" applyFill="1" applyBorder="1" applyAlignment="1">
      <alignment horizontal="center" vertical="center"/>
    </xf>
    <xf numFmtId="0" fontId="2" fillId="3" borderId="26" xfId="1" applyFont="1" applyFill="1" applyBorder="1" applyAlignment="1">
      <alignment vertical="center"/>
    </xf>
    <xf numFmtId="49" fontId="2" fillId="3" borderId="26" xfId="1" applyNumberFormat="1" applyFont="1" applyFill="1" applyBorder="1" applyAlignment="1">
      <alignment horizontal="center" vertical="center"/>
    </xf>
    <xf numFmtId="0" fontId="2" fillId="3" borderId="30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2" fillId="3" borderId="8" xfId="1" applyFont="1" applyFill="1" applyBorder="1" applyAlignment="1" applyProtection="1">
      <alignment horizontal="center" vertical="center"/>
      <protection locked="0"/>
    </xf>
    <xf numFmtId="49" fontId="2" fillId="3" borderId="31" xfId="1" applyNumberFormat="1" applyFont="1" applyFill="1" applyBorder="1" applyAlignment="1">
      <alignment horizontal="center" vertical="center"/>
    </xf>
    <xf numFmtId="49" fontId="2" fillId="3" borderId="32" xfId="1" applyNumberFormat="1" applyFont="1" applyFill="1" applyBorder="1" applyAlignment="1">
      <alignment horizontal="center" vertical="center" shrinkToFit="1"/>
    </xf>
    <xf numFmtId="49" fontId="2" fillId="3" borderId="33" xfId="1" applyNumberFormat="1" applyFont="1" applyFill="1" applyBorder="1" applyAlignment="1">
      <alignment horizontal="center" vertical="center" shrinkToFit="1"/>
    </xf>
    <xf numFmtId="49" fontId="2" fillId="3" borderId="34" xfId="1" applyNumberFormat="1" applyFont="1" applyFill="1" applyBorder="1" applyAlignment="1">
      <alignment horizontal="center" vertical="center" shrinkToFit="1"/>
    </xf>
    <xf numFmtId="49" fontId="2" fillId="3" borderId="35" xfId="1" applyNumberFormat="1" applyFont="1" applyFill="1" applyBorder="1" applyAlignment="1">
      <alignment horizontal="center" vertical="center" shrinkToFit="1"/>
    </xf>
    <xf numFmtId="0" fontId="2" fillId="3" borderId="31" xfId="1" applyFont="1" applyFill="1" applyBorder="1" applyAlignment="1">
      <alignment horizontal="center" vertical="center"/>
    </xf>
    <xf numFmtId="0" fontId="2" fillId="3" borderId="9" xfId="1" applyFont="1" applyFill="1" applyBorder="1" applyAlignment="1">
      <alignment horizontal="center" vertical="center"/>
    </xf>
    <xf numFmtId="0" fontId="2" fillId="3" borderId="37" xfId="1" applyFont="1" applyFill="1" applyBorder="1" applyAlignment="1">
      <alignment horizontal="center" vertical="center"/>
    </xf>
    <xf numFmtId="0" fontId="2" fillId="3" borderId="10" xfId="1" applyFont="1" applyFill="1" applyBorder="1" applyAlignment="1">
      <alignment horizontal="center" vertical="center"/>
    </xf>
    <xf numFmtId="49" fontId="2" fillId="3" borderId="17" xfId="1" applyNumberFormat="1" applyFont="1" applyFill="1" applyBorder="1"/>
    <xf numFmtId="0" fontId="2" fillId="3" borderId="8" xfId="1" applyFont="1" applyFill="1" applyBorder="1" applyAlignment="1">
      <alignment horizontal="center" vertical="center"/>
    </xf>
    <xf numFmtId="49" fontId="2" fillId="3" borderId="0" xfId="1" applyNumberFormat="1" applyFont="1" applyFill="1" applyAlignment="1">
      <alignment horizontal="center"/>
    </xf>
    <xf numFmtId="49" fontId="2" fillId="3" borderId="0" xfId="1" applyNumberFormat="1" applyFont="1" applyFill="1" applyAlignment="1">
      <alignment vertical="center"/>
    </xf>
    <xf numFmtId="49" fontId="2" fillId="3" borderId="18" xfId="1" applyNumberFormat="1" applyFont="1" applyFill="1" applyBorder="1" applyAlignment="1">
      <alignment vertical="center"/>
    </xf>
    <xf numFmtId="49" fontId="2" fillId="3" borderId="39" xfId="1" applyNumberFormat="1" applyFont="1" applyFill="1" applyBorder="1" applyAlignment="1">
      <alignment vertical="center"/>
    </xf>
    <xf numFmtId="49" fontId="8" fillId="3" borderId="17" xfId="1" applyNumberFormat="1" applyFont="1" applyFill="1" applyBorder="1"/>
    <xf numFmtId="49" fontId="2" fillId="3" borderId="0" xfId="1" applyNumberFormat="1" applyFont="1" applyFill="1"/>
    <xf numFmtId="49" fontId="8" fillId="3" borderId="0" xfId="1" applyNumberFormat="1" applyFont="1" applyFill="1"/>
    <xf numFmtId="49" fontId="2" fillId="3" borderId="43" xfId="1" applyNumberFormat="1" applyFont="1" applyFill="1" applyBorder="1" applyAlignment="1">
      <alignment vertical="center"/>
    </xf>
    <xf numFmtId="49" fontId="2" fillId="3" borderId="44" xfId="1" applyNumberFormat="1" applyFont="1" applyFill="1" applyBorder="1" applyAlignment="1">
      <alignment vertical="center"/>
    </xf>
    <xf numFmtId="49" fontId="8" fillId="3" borderId="17" xfId="1" applyNumberFormat="1" applyFont="1" applyFill="1" applyBorder="1" applyAlignment="1">
      <alignment vertical="center"/>
    </xf>
    <xf numFmtId="49" fontId="8" fillId="3" borderId="0" xfId="1" applyNumberFormat="1" applyFont="1" applyFill="1" applyAlignment="1">
      <alignment vertical="center"/>
    </xf>
    <xf numFmtId="49" fontId="2" fillId="3" borderId="45" xfId="1" applyNumberFormat="1" applyFont="1" applyFill="1" applyBorder="1" applyAlignment="1">
      <alignment vertical="center"/>
    </xf>
    <xf numFmtId="49" fontId="8" fillId="3" borderId="0" xfId="1" applyNumberFormat="1" applyFont="1" applyFill="1" applyAlignment="1">
      <alignment vertical="top"/>
    </xf>
    <xf numFmtId="49" fontId="2" fillId="3" borderId="32" xfId="1" applyNumberFormat="1" applyFont="1" applyFill="1" applyBorder="1" applyAlignment="1">
      <alignment vertical="center"/>
    </xf>
    <xf numFmtId="49" fontId="2" fillId="3" borderId="50" xfId="1" applyNumberFormat="1" applyFont="1" applyFill="1" applyBorder="1" applyAlignment="1">
      <alignment vertical="center"/>
    </xf>
    <xf numFmtId="49" fontId="8" fillId="3" borderId="21" xfId="1" applyNumberFormat="1" applyFont="1" applyFill="1" applyBorder="1" applyAlignment="1">
      <alignment vertical="center"/>
    </xf>
    <xf numFmtId="49" fontId="2" fillId="3" borderId="22" xfId="1" applyNumberFormat="1" applyFont="1" applyFill="1" applyBorder="1" applyAlignment="1">
      <alignment vertical="center"/>
    </xf>
    <xf numFmtId="49" fontId="8" fillId="3" borderId="22" xfId="1" applyNumberFormat="1" applyFont="1" applyFill="1" applyBorder="1" applyAlignment="1">
      <alignment vertical="top"/>
    </xf>
    <xf numFmtId="49" fontId="2" fillId="3" borderId="23" xfId="1" applyNumberFormat="1" applyFont="1" applyFill="1" applyBorder="1" applyAlignment="1">
      <alignment vertical="center"/>
    </xf>
    <xf numFmtId="0" fontId="2" fillId="0" borderId="17" xfId="1" applyFont="1" applyBorder="1" applyAlignment="1">
      <alignment vertical="center"/>
    </xf>
    <xf numFmtId="0" fontId="2" fillId="0" borderId="0" xfId="1" applyFont="1" applyAlignment="1">
      <alignment horizontal="right" vertical="center"/>
    </xf>
    <xf numFmtId="49" fontId="2" fillId="3" borderId="52" xfId="1" applyNumberFormat="1" applyFont="1" applyFill="1" applyBorder="1" applyAlignment="1">
      <alignment vertical="center"/>
    </xf>
    <xf numFmtId="0" fontId="2" fillId="0" borderId="0" xfId="1" applyFont="1" applyAlignment="1">
      <alignment horizontal="center"/>
    </xf>
    <xf numFmtId="49" fontId="2" fillId="3" borderId="35" xfId="1" applyNumberFormat="1" applyFont="1" applyFill="1" applyBorder="1" applyAlignment="1">
      <alignment vertical="center"/>
    </xf>
    <xf numFmtId="49" fontId="2" fillId="3" borderId="43" xfId="1" applyNumberFormat="1" applyFont="1" applyFill="1" applyBorder="1" applyAlignment="1">
      <alignment horizontal="center" vertical="center"/>
    </xf>
    <xf numFmtId="49" fontId="2" fillId="3" borderId="44" xfId="1" applyNumberFormat="1" applyFont="1" applyFill="1" applyBorder="1" applyAlignment="1">
      <alignment horizontal="center" vertical="center"/>
    </xf>
    <xf numFmtId="49" fontId="2" fillId="3" borderId="32" xfId="1" applyNumberFormat="1" applyFont="1" applyFill="1" applyBorder="1" applyAlignment="1">
      <alignment horizontal="center" vertical="center"/>
    </xf>
    <xf numFmtId="49" fontId="2" fillId="3" borderId="35" xfId="1" applyNumberFormat="1" applyFont="1" applyFill="1" applyBorder="1" applyAlignment="1">
      <alignment horizontal="center" vertical="center"/>
    </xf>
    <xf numFmtId="49" fontId="2" fillId="3" borderId="50" xfId="1" applyNumberFormat="1" applyFont="1" applyFill="1" applyBorder="1" applyAlignment="1">
      <alignment horizontal="center" vertical="center"/>
    </xf>
    <xf numFmtId="49" fontId="2" fillId="3" borderId="46" xfId="1" applyNumberFormat="1" applyFont="1" applyFill="1" applyBorder="1" applyAlignment="1">
      <alignment horizontal="center" vertical="center" wrapText="1" shrinkToFit="1"/>
    </xf>
    <xf numFmtId="49" fontId="2" fillId="3" borderId="21" xfId="1" applyNumberFormat="1" applyFont="1" applyFill="1" applyBorder="1" applyAlignment="1">
      <alignment horizontal="center" vertical="center" shrinkToFit="1"/>
    </xf>
    <xf numFmtId="14" fontId="2" fillId="3" borderId="47" xfId="1" applyNumberFormat="1" applyFont="1" applyFill="1" applyBorder="1" applyAlignment="1">
      <alignment horizontal="center" vertical="center" shrinkToFit="1"/>
    </xf>
    <xf numFmtId="14" fontId="2" fillId="3" borderId="48" xfId="1" applyNumberFormat="1" applyFont="1" applyFill="1" applyBorder="1" applyAlignment="1">
      <alignment horizontal="center" vertical="center" shrinkToFit="1"/>
    </xf>
    <xf numFmtId="0" fontId="2" fillId="3" borderId="48" xfId="1" applyFont="1" applyFill="1" applyBorder="1" applyAlignment="1">
      <alignment vertical="center"/>
    </xf>
    <xf numFmtId="0" fontId="2" fillId="3" borderId="49" xfId="1" applyFont="1" applyFill="1" applyBorder="1" applyAlignment="1">
      <alignment vertical="center"/>
    </xf>
    <xf numFmtId="14" fontId="2" fillId="3" borderId="51" xfId="1" applyNumberFormat="1" applyFont="1" applyFill="1" applyBorder="1" applyAlignment="1">
      <alignment horizontal="center" vertical="center" shrinkToFit="1"/>
    </xf>
    <xf numFmtId="14" fontId="2" fillId="3" borderId="22" xfId="1" applyNumberFormat="1" applyFont="1" applyFill="1" applyBorder="1" applyAlignment="1">
      <alignment horizontal="center" vertical="center" shrinkToFit="1"/>
    </xf>
    <xf numFmtId="0" fontId="2" fillId="3" borderId="22" xfId="1" applyFont="1" applyFill="1" applyBorder="1" applyAlignment="1">
      <alignment vertical="center"/>
    </xf>
    <xf numFmtId="0" fontId="2" fillId="3" borderId="23" xfId="1" applyFont="1" applyFill="1" applyBorder="1" applyAlignment="1">
      <alignment vertical="center"/>
    </xf>
    <xf numFmtId="49" fontId="2" fillId="3" borderId="52" xfId="1" applyNumberFormat="1" applyFont="1" applyFill="1" applyBorder="1" applyAlignment="1">
      <alignment horizontal="center" vertical="center"/>
    </xf>
    <xf numFmtId="49" fontId="2" fillId="3" borderId="30" xfId="1" applyNumberFormat="1" applyFont="1" applyFill="1" applyBorder="1" applyAlignment="1">
      <alignment horizontal="center" vertical="center"/>
    </xf>
    <xf numFmtId="49" fontId="2" fillId="3" borderId="36" xfId="1" applyNumberFormat="1" applyFont="1" applyFill="1" applyBorder="1" applyAlignment="1">
      <alignment horizontal="center" vertical="center"/>
    </xf>
    <xf numFmtId="49" fontId="2" fillId="3" borderId="8" xfId="1" applyNumberFormat="1" applyFont="1" applyFill="1" applyBorder="1" applyAlignment="1" applyProtection="1">
      <alignment horizontal="center" vertical="center"/>
      <protection locked="0"/>
    </xf>
    <xf numFmtId="49" fontId="2" fillId="3" borderId="38" xfId="1" applyNumberFormat="1" applyFont="1" applyFill="1" applyBorder="1" applyAlignment="1">
      <alignment horizontal="center" vertical="center" wrapText="1"/>
    </xf>
    <xf numFmtId="49" fontId="8" fillId="3" borderId="9" xfId="1" applyNumberFormat="1" applyFont="1" applyFill="1" applyBorder="1" applyAlignment="1">
      <alignment horizontal="center" vertical="center"/>
    </xf>
    <xf numFmtId="49" fontId="8" fillId="3" borderId="11" xfId="1" applyNumberFormat="1" applyFont="1" applyFill="1" applyBorder="1" applyAlignment="1">
      <alignment horizontal="center" vertical="center"/>
    </xf>
    <xf numFmtId="0" fontId="2" fillId="3" borderId="40" xfId="1" applyFont="1" applyFill="1" applyBorder="1" applyAlignment="1">
      <alignment horizontal="center" vertical="center"/>
    </xf>
    <xf numFmtId="0" fontId="2" fillId="3" borderId="41" xfId="1" applyFont="1" applyFill="1" applyBorder="1" applyAlignment="1">
      <alignment horizontal="center" vertical="center"/>
    </xf>
    <xf numFmtId="0" fontId="2" fillId="3" borderId="42" xfId="1" applyFont="1" applyFill="1" applyBorder="1" applyAlignment="1">
      <alignment horizontal="center" vertical="center"/>
    </xf>
    <xf numFmtId="0" fontId="2" fillId="3" borderId="9" xfId="1" applyFont="1" applyFill="1" applyBorder="1" applyAlignment="1">
      <alignment horizontal="center" vertical="center"/>
    </xf>
    <xf numFmtId="0" fontId="2" fillId="3" borderId="10" xfId="1" applyFont="1" applyFill="1" applyBorder="1" applyAlignment="1">
      <alignment horizontal="center" vertical="center"/>
    </xf>
    <xf numFmtId="179" fontId="2" fillId="3" borderId="10" xfId="1" applyNumberFormat="1" applyFont="1" applyFill="1" applyBorder="1" applyAlignment="1">
      <alignment horizontal="center" vertical="center"/>
    </xf>
    <xf numFmtId="49" fontId="2" fillId="3" borderId="9" xfId="1" applyNumberFormat="1" applyFont="1" applyFill="1" applyBorder="1" applyAlignment="1">
      <alignment horizontal="center" vertical="center"/>
    </xf>
    <xf numFmtId="49" fontId="2" fillId="3" borderId="10" xfId="1" applyNumberFormat="1" applyFont="1" applyFill="1" applyBorder="1" applyAlignment="1">
      <alignment horizontal="center" vertical="center"/>
    </xf>
    <xf numFmtId="41" fontId="2" fillId="0" borderId="9" xfId="1" applyNumberFormat="1" applyFont="1" applyBorder="1" applyAlignment="1">
      <alignment horizontal="center" vertical="center"/>
    </xf>
    <xf numFmtId="41" fontId="2" fillId="0" borderId="12" xfId="1" applyNumberFormat="1" applyFont="1" applyBorder="1" applyAlignment="1">
      <alignment horizontal="center" vertical="center"/>
    </xf>
    <xf numFmtId="41" fontId="2" fillId="0" borderId="8" xfId="1" applyNumberFormat="1" applyFont="1" applyBorder="1" applyAlignment="1">
      <alignment horizontal="center" vertical="center"/>
    </xf>
    <xf numFmtId="41" fontId="2" fillId="0" borderId="13" xfId="1" applyNumberFormat="1" applyFont="1" applyBorder="1" applyAlignment="1">
      <alignment horizontal="center" vertical="center"/>
    </xf>
    <xf numFmtId="0" fontId="6" fillId="3" borderId="24" xfId="1" applyFont="1" applyFill="1" applyBorder="1" applyAlignment="1">
      <alignment horizontal="center" vertical="center"/>
    </xf>
    <xf numFmtId="0" fontId="6" fillId="3" borderId="16" xfId="1" applyFont="1" applyFill="1" applyBorder="1" applyAlignment="1">
      <alignment horizontal="center" vertical="center"/>
    </xf>
    <xf numFmtId="178" fontId="2" fillId="3" borderId="27" xfId="1" applyNumberFormat="1" applyFont="1" applyFill="1" applyBorder="1" applyAlignment="1">
      <alignment horizontal="center" vertical="center"/>
    </xf>
    <xf numFmtId="178" fontId="2" fillId="3" borderId="28" xfId="1" applyNumberFormat="1" applyFont="1" applyFill="1" applyBorder="1" applyAlignment="1">
      <alignment horizontal="center" vertical="center"/>
    </xf>
    <xf numFmtId="178" fontId="2" fillId="3" borderId="29" xfId="1" applyNumberFormat="1" applyFont="1" applyFill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43" fontId="2" fillId="0" borderId="9" xfId="1" applyNumberFormat="1" applyFont="1" applyBorder="1" applyAlignment="1">
      <alignment horizontal="center" vertical="center"/>
    </xf>
    <xf numFmtId="43" fontId="2" fillId="0" borderId="10" xfId="1" applyNumberFormat="1" applyFont="1" applyBorder="1" applyAlignment="1">
      <alignment horizontal="center" vertical="center"/>
    </xf>
    <xf numFmtId="43" fontId="2" fillId="0" borderId="11" xfId="1" applyNumberFormat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49" fontId="2" fillId="2" borderId="5" xfId="1" applyNumberFormat="1" applyFont="1" applyFill="1" applyBorder="1" applyAlignment="1" applyProtection="1">
      <alignment horizontal="center" vertical="center"/>
      <protection locked="0"/>
    </xf>
    <xf numFmtId="14" fontId="2" fillId="0" borderId="5" xfId="1" applyNumberFormat="1" applyFont="1" applyBorder="1" applyAlignment="1">
      <alignment horizontal="center" vertical="center"/>
    </xf>
    <xf numFmtId="177" fontId="2" fillId="0" borderId="5" xfId="1" applyNumberFormat="1" applyFont="1" applyBorder="1" applyAlignment="1">
      <alignment horizontal="center" vertical="center"/>
    </xf>
    <xf numFmtId="0" fontId="2" fillId="0" borderId="19" xfId="1" applyFont="1" applyBorder="1" applyAlignment="1" applyProtection="1">
      <alignment horizontal="left" vertical="center"/>
      <protection locked="0"/>
    </xf>
  </cellXfs>
  <cellStyles count="2">
    <cellStyle name="常规" xfId="0" builtinId="0"/>
    <cellStyle name="常规 5" xfId="1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40</xdr:row>
          <xdr:rowOff>0</xdr:rowOff>
        </xdr:from>
        <xdr:to>
          <xdr:col>15</xdr:col>
          <xdr:colOff>47625</xdr:colOff>
          <xdr:row>40</xdr:row>
          <xdr:rowOff>257175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40</xdr:row>
          <xdr:rowOff>0</xdr:rowOff>
        </xdr:from>
        <xdr:to>
          <xdr:col>17</xdr:col>
          <xdr:colOff>266700</xdr:colOff>
          <xdr:row>40</xdr:row>
          <xdr:rowOff>257175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3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up\&#20154;&#20107;&#30456;&#38306;\2022&#21319;&#32102;DATA-&#31649;&#29702;&#3709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"/>
      <sheetName val="Sheet2"/>
      <sheetName val="Sheet3"/>
      <sheetName val="4级以上年度定期推荐書"/>
      <sheetName val="3等级以下一览表"/>
      <sheetName val="991234"/>
      <sheetName val="Sheet2 "/>
      <sheetName val="Sheet3 "/>
    </sheetNames>
    <sheetDataSet>
      <sheetData sheetId="0">
        <row r="1">
          <cell r="E1" t="str">
            <v>2022年升給評価DATA</v>
          </cell>
          <cell r="G1" t="str">
            <v>(升給評価最终结果将于2022年10月16日开始生效)</v>
          </cell>
          <cell r="CD1" t="str">
            <v>过去升级升格后点数、出勤率参照</v>
          </cell>
          <cell r="CH1" t="str">
            <v>部門申請
(〇/×)</v>
          </cell>
          <cell r="DP1" t="str">
            <v>本次升给升进说明</v>
          </cell>
        </row>
        <row r="2">
          <cell r="E2" t="str">
            <v>人员数据截止：2022-9-16在籍</v>
          </cell>
          <cell r="Q2">
            <v>44820</v>
          </cell>
          <cell r="T2" t="str">
            <v>出勤率数据：20200916-20220915两年间</v>
          </cell>
          <cell r="AK2" t="str">
            <v>21-22年</v>
          </cell>
          <cell r="AL2" t="str">
            <v>20-22年</v>
          </cell>
          <cell r="AN2" t="str">
            <v>2020-2022人事考课汇总</v>
          </cell>
          <cell r="AT2" t="str">
            <v>间接部门及制造2级以上三个月季度人事考课次数按月度折算</v>
          </cell>
          <cell r="BL2" t="str">
            <v>1年间升给评价期分值汇总</v>
          </cell>
          <cell r="BR2" t="str">
            <v>2年间升给评价期分值汇总</v>
          </cell>
          <cell r="BZ2" t="str">
            <v>过去升级升格情况</v>
          </cell>
          <cell r="CC2" t="str">
            <v>过去升级升格者〇</v>
          </cell>
          <cell r="CE2" t="str">
            <v>全部</v>
          </cell>
          <cell r="CF2" t="str">
            <v>点数</v>
          </cell>
          <cell r="CG2" t="str">
            <v>2年间出勤率</v>
          </cell>
          <cell r="CL2" t="str">
            <v>现状</v>
          </cell>
          <cell r="CR2" t="str">
            <v>下記本次升给调整記入</v>
          </cell>
          <cell r="DP2" t="str">
            <v>升级、升格、设计等级</v>
          </cell>
          <cell r="DR2" t="str">
            <v>役职、资格</v>
          </cell>
          <cell r="DT2" t="str">
            <v>其他变更</v>
          </cell>
          <cell r="DW2" t="str">
            <v>最终使用</v>
          </cell>
        </row>
        <row r="3">
          <cell r="C3" t="str">
            <v>番号</v>
          </cell>
          <cell r="D3" t="str">
            <v>SSC别</v>
          </cell>
          <cell r="E3" t="str">
            <v>序号</v>
          </cell>
          <cell r="F3" t="str">
            <v>部门</v>
          </cell>
          <cell r="G3" t="str">
            <v>所属</v>
          </cell>
          <cell r="H3" t="str">
            <v>社员番号</v>
          </cell>
          <cell r="I3" t="str">
            <v>姓名</v>
          </cell>
          <cell r="J3" t="str">
            <v>等级</v>
          </cell>
          <cell r="K3" t="str">
            <v>格</v>
          </cell>
          <cell r="L3" t="str">
            <v>役职</v>
          </cell>
          <cell r="M3" t="str">
            <v>资格</v>
          </cell>
          <cell r="N3" t="str">
            <v>设计等级</v>
          </cell>
          <cell r="O3" t="str">
            <v>入社日期</v>
          </cell>
          <cell r="P3" t="str">
            <v>出生日期</v>
          </cell>
          <cell r="Q3" t="str">
            <v>年龄</v>
          </cell>
          <cell r="R3" t="str">
            <v>年龄段</v>
          </cell>
          <cell r="T3" t="str">
            <v>基本日数</v>
          </cell>
          <cell r="U3" t="str">
            <v>缺勤合计</v>
          </cell>
          <cell r="V3" t="str">
            <v>出勤</v>
          </cell>
          <cell r="W3" t="str">
            <v>有给</v>
          </cell>
          <cell r="X3" t="str">
            <v>欠勤</v>
          </cell>
          <cell r="Y3" t="str">
            <v>旷工</v>
          </cell>
          <cell r="Z3" t="str">
            <v>婚丧</v>
          </cell>
          <cell r="AA3" t="str">
            <v>产假</v>
          </cell>
          <cell r="AB3" t="str">
            <v>病假</v>
          </cell>
          <cell r="AC3" t="str">
            <v>公放</v>
          </cell>
          <cell r="AD3" t="str">
            <v>工伤</v>
          </cell>
          <cell r="AE3" t="str">
            <v>夜勤</v>
          </cell>
          <cell r="AF3" t="str">
            <v>误餐</v>
          </cell>
          <cell r="AG3" t="str">
            <v>外诊</v>
          </cell>
          <cell r="AH3" t="str">
            <v>迟到(计算出勤率)</v>
          </cell>
          <cell r="AI3" t="str">
            <v>奖赏</v>
          </cell>
          <cell r="AJ3" t="str">
            <v>处分</v>
          </cell>
          <cell r="AK3" t="str">
            <v>1年间出勤率</v>
          </cell>
          <cell r="AL3" t="str">
            <v>2年间出勤率</v>
          </cell>
          <cell r="AN3" t="str">
            <v>2010</v>
          </cell>
          <cell r="AO3" t="str">
            <v>2011</v>
          </cell>
          <cell r="AP3" t="str">
            <v>2012</v>
          </cell>
          <cell r="AQ3" t="str">
            <v>2101</v>
          </cell>
          <cell r="AR3" t="str">
            <v>2102</v>
          </cell>
          <cell r="AS3" t="str">
            <v>2103</v>
          </cell>
          <cell r="AT3" t="str">
            <v>2104</v>
          </cell>
          <cell r="AU3" t="str">
            <v>2105</v>
          </cell>
          <cell r="AV3" t="str">
            <v>2106</v>
          </cell>
          <cell r="AW3" t="str">
            <v>2107</v>
          </cell>
          <cell r="AX3" t="str">
            <v>2108</v>
          </cell>
          <cell r="AY3" t="str">
            <v>2109</v>
          </cell>
          <cell r="AZ3">
            <v>2110</v>
          </cell>
          <cell r="BA3">
            <v>2111</v>
          </cell>
          <cell r="BB3">
            <v>2112</v>
          </cell>
          <cell r="BC3">
            <v>2201</v>
          </cell>
          <cell r="BD3">
            <v>2202</v>
          </cell>
          <cell r="BE3">
            <v>2203</v>
          </cell>
          <cell r="BF3">
            <v>2204</v>
          </cell>
          <cell r="BG3">
            <v>2205</v>
          </cell>
          <cell r="BH3">
            <v>2206</v>
          </cell>
          <cell r="BI3">
            <v>2207</v>
          </cell>
          <cell r="BJ3">
            <v>2208</v>
          </cell>
          <cell r="BK3">
            <v>2209</v>
          </cell>
          <cell r="BL3" t="str">
            <v>S</v>
          </cell>
          <cell r="BM3" t="str">
            <v>A</v>
          </cell>
          <cell r="BN3" t="str">
            <v>B</v>
          </cell>
          <cell r="BO3" t="str">
            <v>C</v>
          </cell>
          <cell r="BP3" t="str">
            <v>D</v>
          </cell>
          <cell r="BQ3" t="str">
            <v>1年间</v>
          </cell>
          <cell r="BR3" t="str">
            <v>S</v>
          </cell>
          <cell r="BS3" t="str">
            <v>A</v>
          </cell>
          <cell r="BT3" t="str">
            <v>B</v>
          </cell>
          <cell r="BU3" t="str">
            <v>C</v>
          </cell>
          <cell r="BV3" t="str">
            <v>D</v>
          </cell>
          <cell r="BW3" t="str">
            <v>2年间</v>
          </cell>
          <cell r="BX3" t="str">
            <v>点数判断</v>
          </cell>
          <cell r="BZ3" t="str">
            <v>升级升格日期</v>
          </cell>
          <cell r="CA3" t="str">
            <v>变更内容(包含最近一次役职、资格、设计等级等变更)</v>
          </cell>
          <cell r="CB3" t="str">
            <v>check</v>
          </cell>
          <cell r="CC3" t="str">
            <v>1年间</v>
          </cell>
          <cell r="CD3" t="str">
            <v>2年间</v>
          </cell>
          <cell r="CE3" t="str">
            <v>满足者</v>
          </cell>
          <cell r="CF3" t="str">
            <v>不足</v>
          </cell>
          <cell r="CG3">
            <v>0.98</v>
          </cell>
          <cell r="CH3" t="str">
            <v>2022年</v>
          </cell>
          <cell r="CI3" t="str">
            <v>2022年</v>
          </cell>
          <cell r="CJ3" t="str">
            <v>不可</v>
          </cell>
          <cell r="CK3" t="str">
            <v>本次升給变更申请项目(人事課記入)</v>
          </cell>
          <cell r="CL3" t="str">
            <v>现等级</v>
          </cell>
          <cell r="CM3" t="str">
            <v>现格</v>
          </cell>
          <cell r="CN3" t="str">
            <v>现役职</v>
          </cell>
          <cell r="CO3" t="str">
            <v>现资格</v>
          </cell>
          <cell r="CP3" t="str">
            <v>现设计等级</v>
          </cell>
          <cell r="CQ3" t="str">
            <v>现勤劳手当</v>
          </cell>
          <cell r="CR3" t="str">
            <v>新等級</v>
          </cell>
          <cell r="CS3" t="str">
            <v>新格</v>
          </cell>
          <cell r="CT3" t="str">
            <v>新役職</v>
          </cell>
          <cell r="CU3" t="str">
            <v>新资格</v>
          </cell>
          <cell r="CV3" t="str">
            <v>新设计等级</v>
          </cell>
          <cell r="CW3" t="str">
            <v>新勤劳手当</v>
          </cell>
          <cell r="CX3" t="str">
            <v>ｱｯﾌﾟ額</v>
          </cell>
          <cell r="CY3" t="str">
            <v>労務費up額</v>
          </cell>
          <cell r="CZ3" t="str">
            <v>労務費up率</v>
          </cell>
          <cell r="DA3" t="str">
            <v>业绩综合评价摘要</v>
          </cell>
          <cell r="DP3" t="str">
            <v>变更日期</v>
          </cell>
          <cell r="DQ3" t="str">
            <v>变更内容</v>
          </cell>
          <cell r="DR3" t="str">
            <v>变更日期</v>
          </cell>
          <cell r="DS3" t="str">
            <v>变更内容</v>
          </cell>
          <cell r="DT3" t="str">
            <v>变更日期</v>
          </cell>
          <cell r="DU3" t="str">
            <v>变更内容</v>
          </cell>
          <cell r="DV3" t="str">
            <v>部門别No.</v>
          </cell>
          <cell r="DW3" t="str">
            <v>新等級</v>
          </cell>
          <cell r="DX3" t="str">
            <v>新格</v>
          </cell>
          <cell r="DY3" t="str">
            <v>新役職</v>
          </cell>
          <cell r="DZ3" t="str">
            <v>新资格</v>
          </cell>
          <cell r="EA3" t="str">
            <v>新设计等级</v>
          </cell>
          <cell r="EB3" t="str">
            <v>新勤劳手当</v>
          </cell>
          <cell r="EC3" t="str">
            <v>新基准給</v>
          </cell>
          <cell r="ED3" t="str">
            <v>新职能給</v>
          </cell>
          <cell r="EE3" t="str">
            <v>新役职手当</v>
          </cell>
          <cell r="EF3" t="str">
            <v>新资格手当</v>
          </cell>
          <cell r="EG3" t="str">
            <v>新技术手当</v>
          </cell>
          <cell r="EH3" t="str">
            <v>新勤劳手当</v>
          </cell>
        </row>
        <row r="4">
          <cell r="C4" t="str">
            <v>930002</v>
          </cell>
          <cell r="D4" t="str">
            <v>販管</v>
          </cell>
          <cell r="E4">
            <v>413</v>
          </cell>
          <cell r="F4" t="str">
            <v>管理部</v>
          </cell>
          <cell r="G4" t="str">
            <v>副总经理</v>
          </cell>
          <cell r="H4" t="str">
            <v>930002</v>
          </cell>
          <cell r="I4" t="str">
            <v>朱枫</v>
          </cell>
          <cell r="J4" t="str">
            <v>10</v>
          </cell>
          <cell r="K4" t="str">
            <v>7</v>
          </cell>
          <cell r="L4" t="str">
            <v>副总经理</v>
          </cell>
          <cell r="O4">
            <v>34013</v>
          </cell>
          <cell r="P4">
            <v>24984</v>
          </cell>
          <cell r="Q4">
            <v>54</v>
          </cell>
          <cell r="R4" t="str">
            <v>≥50</v>
          </cell>
          <cell r="S4" t="str">
            <v>男</v>
          </cell>
          <cell r="T4">
            <v>499</v>
          </cell>
          <cell r="U4">
            <v>0</v>
          </cell>
          <cell r="V4">
            <v>479</v>
          </cell>
          <cell r="W4">
            <v>10.5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9.5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1</v>
          </cell>
          <cell r="AL4">
            <v>1</v>
          </cell>
          <cell r="AN4" t="str">
            <v>B</v>
          </cell>
          <cell r="AO4" t="str">
            <v>B</v>
          </cell>
          <cell r="AP4" t="str">
            <v>B</v>
          </cell>
          <cell r="AQ4" t="str">
            <v>B</v>
          </cell>
          <cell r="AR4" t="str">
            <v>B</v>
          </cell>
          <cell r="AS4" t="str">
            <v>B</v>
          </cell>
          <cell r="AT4" t="str">
            <v>B</v>
          </cell>
          <cell r="AU4" t="str">
            <v>B</v>
          </cell>
          <cell r="AV4" t="str">
            <v>B</v>
          </cell>
          <cell r="AW4" t="str">
            <v>B</v>
          </cell>
          <cell r="AX4" t="str">
            <v>B</v>
          </cell>
          <cell r="AY4" t="str">
            <v>B</v>
          </cell>
          <cell r="AZ4" t="str">
            <v>B</v>
          </cell>
          <cell r="BA4" t="str">
            <v>B</v>
          </cell>
          <cell r="BB4" t="str">
            <v>B</v>
          </cell>
          <cell r="BC4" t="str">
            <v>B</v>
          </cell>
          <cell r="BD4" t="str">
            <v>B</v>
          </cell>
          <cell r="BE4" t="str">
            <v>B</v>
          </cell>
          <cell r="BF4" t="str">
            <v>B</v>
          </cell>
          <cell r="BG4" t="str">
            <v>B</v>
          </cell>
          <cell r="BH4" t="str">
            <v>B</v>
          </cell>
          <cell r="BI4" t="str">
            <v>B</v>
          </cell>
          <cell r="BJ4" t="str">
            <v>B</v>
          </cell>
          <cell r="BK4" t="str">
            <v>B</v>
          </cell>
          <cell r="BL4">
            <v>0</v>
          </cell>
          <cell r="BM4">
            <v>0</v>
          </cell>
          <cell r="BN4">
            <v>12</v>
          </cell>
          <cell r="BO4">
            <v>0</v>
          </cell>
          <cell r="BP4">
            <v>0</v>
          </cell>
          <cell r="BQ4">
            <v>4</v>
          </cell>
          <cell r="BR4">
            <v>0</v>
          </cell>
          <cell r="BS4">
            <v>0</v>
          </cell>
          <cell r="BT4">
            <v>24</v>
          </cell>
          <cell r="BU4">
            <v>0</v>
          </cell>
          <cell r="BV4">
            <v>0</v>
          </cell>
          <cell r="BW4">
            <v>8</v>
          </cell>
          <cell r="BX4" t="str">
            <v>2年8分以上</v>
          </cell>
          <cell r="BZ4">
            <v>44485</v>
          </cell>
          <cell r="CA4" t="str">
            <v>升格；2020-9-16升副总经理</v>
          </cell>
          <cell r="CB4">
            <v>1</v>
          </cell>
          <cell r="CC4" t="str">
            <v>〇</v>
          </cell>
          <cell r="CE4" t="str">
            <v/>
          </cell>
          <cell r="CF4" t="str">
            <v>×</v>
          </cell>
          <cell r="CG4" t="str">
            <v/>
          </cell>
          <cell r="CK4" t="str">
            <v/>
          </cell>
          <cell r="CL4" t="str">
            <v>10</v>
          </cell>
          <cell r="CM4" t="str">
            <v>7</v>
          </cell>
          <cell r="CN4" t="str">
            <v>副总经理</v>
          </cell>
          <cell r="CO4">
            <v>0</v>
          </cell>
          <cell r="CP4" t="str">
            <v/>
          </cell>
          <cell r="CQ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W4" t="str">
            <v>10</v>
          </cell>
          <cell r="DX4" t="str">
            <v>7</v>
          </cell>
          <cell r="DY4" t="str">
            <v>副总经理</v>
          </cell>
          <cell r="DZ4">
            <v>0</v>
          </cell>
          <cell r="EA4" t="str">
            <v/>
          </cell>
          <cell r="EB4">
            <v>0</v>
          </cell>
          <cell r="EC4">
            <v>5807</v>
          </cell>
          <cell r="ED4">
            <v>16420</v>
          </cell>
          <cell r="EE4">
            <v>0</v>
          </cell>
          <cell r="EF4">
            <v>0</v>
          </cell>
          <cell r="EG4">
            <v>0</v>
          </cell>
          <cell r="EH4">
            <v>0</v>
          </cell>
        </row>
        <row r="5">
          <cell r="C5" t="str">
            <v>960031</v>
          </cell>
          <cell r="D5" t="str">
            <v>販管</v>
          </cell>
          <cell r="E5">
            <v>414</v>
          </cell>
          <cell r="F5" t="str">
            <v>管理部</v>
          </cell>
          <cell r="G5" t="str">
            <v/>
          </cell>
          <cell r="H5" t="str">
            <v>960031</v>
          </cell>
          <cell r="I5" t="str">
            <v>李晶</v>
          </cell>
          <cell r="J5" t="str">
            <v>9</v>
          </cell>
          <cell r="K5" t="str">
            <v>6</v>
          </cell>
          <cell r="L5" t="str">
            <v>副经理</v>
          </cell>
          <cell r="N5" t="str">
            <v>7</v>
          </cell>
          <cell r="O5">
            <v>35151</v>
          </cell>
          <cell r="P5">
            <v>27436</v>
          </cell>
          <cell r="Q5">
            <v>47</v>
          </cell>
          <cell r="R5" t="str">
            <v>40-49</v>
          </cell>
          <cell r="S5" t="str">
            <v>女</v>
          </cell>
          <cell r="T5">
            <v>499</v>
          </cell>
          <cell r="U5">
            <v>0</v>
          </cell>
          <cell r="V5">
            <v>465</v>
          </cell>
          <cell r="W5">
            <v>20</v>
          </cell>
          <cell r="X5">
            <v>0</v>
          </cell>
          <cell r="Y5">
            <v>0</v>
          </cell>
          <cell r="Z5">
            <v>3</v>
          </cell>
          <cell r="AA5">
            <v>0</v>
          </cell>
          <cell r="AB5">
            <v>0</v>
          </cell>
          <cell r="AC5">
            <v>11</v>
          </cell>
          <cell r="AD5">
            <v>0</v>
          </cell>
          <cell r="AE5">
            <v>0</v>
          </cell>
          <cell r="AF5">
            <v>3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1</v>
          </cell>
          <cell r="AL5">
            <v>1</v>
          </cell>
          <cell r="AN5" t="str">
            <v>B</v>
          </cell>
          <cell r="AO5" t="str">
            <v>B</v>
          </cell>
          <cell r="AP5" t="str">
            <v>B</v>
          </cell>
          <cell r="AQ5" t="str">
            <v>B</v>
          </cell>
          <cell r="AR5" t="str">
            <v>B</v>
          </cell>
          <cell r="AS5" t="str">
            <v>B</v>
          </cell>
          <cell r="AT5" t="str">
            <v>B</v>
          </cell>
          <cell r="AU5" t="str">
            <v>B</v>
          </cell>
          <cell r="AV5" t="str">
            <v>B</v>
          </cell>
          <cell r="AW5" t="str">
            <v>B</v>
          </cell>
          <cell r="AX5" t="str">
            <v>B</v>
          </cell>
          <cell r="AY5" t="str">
            <v>B</v>
          </cell>
          <cell r="AZ5" t="str">
            <v>B</v>
          </cell>
          <cell r="BA5" t="str">
            <v>B</v>
          </cell>
          <cell r="BB5" t="str">
            <v>B</v>
          </cell>
          <cell r="BC5" t="str">
            <v>B</v>
          </cell>
          <cell r="BD5" t="str">
            <v>B</v>
          </cell>
          <cell r="BE5" t="str">
            <v>B</v>
          </cell>
          <cell r="BF5" t="str">
            <v>B</v>
          </cell>
          <cell r="BG5" t="str">
            <v>B</v>
          </cell>
          <cell r="BH5" t="str">
            <v>B</v>
          </cell>
          <cell r="BI5" t="str">
            <v>B</v>
          </cell>
          <cell r="BJ5" t="str">
            <v>B</v>
          </cell>
          <cell r="BK5" t="str">
            <v>B</v>
          </cell>
          <cell r="BL5">
            <v>0</v>
          </cell>
          <cell r="BM5">
            <v>0</v>
          </cell>
          <cell r="BN5">
            <v>12</v>
          </cell>
          <cell r="BO5">
            <v>0</v>
          </cell>
          <cell r="BP5">
            <v>0</v>
          </cell>
          <cell r="BQ5">
            <v>4</v>
          </cell>
          <cell r="BR5">
            <v>0</v>
          </cell>
          <cell r="BS5">
            <v>0</v>
          </cell>
          <cell r="BT5">
            <v>24</v>
          </cell>
          <cell r="BU5">
            <v>0</v>
          </cell>
          <cell r="BV5">
            <v>0</v>
          </cell>
          <cell r="BW5">
            <v>8</v>
          </cell>
          <cell r="BX5" t="str">
            <v>2年8分以上</v>
          </cell>
          <cell r="BZ5">
            <v>44485</v>
          </cell>
          <cell r="CA5" t="str">
            <v>升格；2019-10-16升设计等级；2019-6-16升副经理9</v>
          </cell>
          <cell r="CB5">
            <v>1</v>
          </cell>
          <cell r="CC5" t="str">
            <v>〇</v>
          </cell>
          <cell r="CE5" t="str">
            <v/>
          </cell>
          <cell r="CF5" t="str">
            <v>×</v>
          </cell>
          <cell r="CG5" t="str">
            <v/>
          </cell>
          <cell r="CK5" t="str">
            <v/>
          </cell>
          <cell r="CL5" t="str">
            <v>9</v>
          </cell>
          <cell r="CM5" t="str">
            <v>6</v>
          </cell>
          <cell r="CN5" t="str">
            <v>副经理</v>
          </cell>
          <cell r="CO5">
            <v>0</v>
          </cell>
          <cell r="CP5">
            <v>7</v>
          </cell>
          <cell r="CQ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W5" t="str">
            <v>9</v>
          </cell>
          <cell r="DX5" t="str">
            <v>6</v>
          </cell>
          <cell r="DY5" t="str">
            <v>副经理</v>
          </cell>
          <cell r="DZ5">
            <v>0</v>
          </cell>
          <cell r="EA5">
            <v>7</v>
          </cell>
          <cell r="EB5">
            <v>0</v>
          </cell>
          <cell r="EC5">
            <v>4627</v>
          </cell>
          <cell r="ED5">
            <v>4365</v>
          </cell>
          <cell r="EE5">
            <v>4000</v>
          </cell>
          <cell r="EF5">
            <v>0</v>
          </cell>
          <cell r="EG5">
            <v>700</v>
          </cell>
          <cell r="EH5">
            <v>0</v>
          </cell>
        </row>
        <row r="6">
          <cell r="C6" t="str">
            <v>000001</v>
          </cell>
          <cell r="D6" t="str">
            <v>販管</v>
          </cell>
          <cell r="E6">
            <v>415</v>
          </cell>
          <cell r="F6" t="str">
            <v>管理部</v>
          </cell>
          <cell r="G6" t="str">
            <v>财务课</v>
          </cell>
          <cell r="H6" t="str">
            <v>000001</v>
          </cell>
          <cell r="I6" t="str">
            <v>孙伟</v>
          </cell>
          <cell r="J6" t="str">
            <v>6</v>
          </cell>
          <cell r="K6" t="str">
            <v>5</v>
          </cell>
          <cell r="O6">
            <v>36595</v>
          </cell>
          <cell r="P6">
            <v>27037</v>
          </cell>
          <cell r="Q6">
            <v>48</v>
          </cell>
          <cell r="R6" t="str">
            <v>40-49</v>
          </cell>
          <cell r="S6" t="str">
            <v>男</v>
          </cell>
          <cell r="T6">
            <v>499</v>
          </cell>
          <cell r="U6">
            <v>0</v>
          </cell>
          <cell r="V6">
            <v>456.5</v>
          </cell>
          <cell r="W6">
            <v>32.5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10</v>
          </cell>
          <cell r="AD6">
            <v>0</v>
          </cell>
          <cell r="AE6">
            <v>0</v>
          </cell>
          <cell r="AF6">
            <v>9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1</v>
          </cell>
          <cell r="AL6">
            <v>1</v>
          </cell>
          <cell r="AN6" t="str">
            <v>B</v>
          </cell>
          <cell r="AO6" t="str">
            <v>B</v>
          </cell>
          <cell r="AP6" t="str">
            <v>B</v>
          </cell>
          <cell r="AQ6" t="str">
            <v>B</v>
          </cell>
          <cell r="AR6" t="str">
            <v>A</v>
          </cell>
          <cell r="AS6" t="str">
            <v>A</v>
          </cell>
          <cell r="AT6" t="str">
            <v>A</v>
          </cell>
          <cell r="AU6" t="str">
            <v>B</v>
          </cell>
          <cell r="AV6" t="str">
            <v>B</v>
          </cell>
          <cell r="AW6" t="str">
            <v>B</v>
          </cell>
          <cell r="AX6" t="str">
            <v>B</v>
          </cell>
          <cell r="AY6" t="str">
            <v>B</v>
          </cell>
          <cell r="AZ6" t="str">
            <v>B</v>
          </cell>
          <cell r="BA6" t="str">
            <v>B</v>
          </cell>
          <cell r="BB6" t="str">
            <v>B</v>
          </cell>
          <cell r="BC6" t="str">
            <v>B</v>
          </cell>
          <cell r="BD6" t="str">
            <v>B</v>
          </cell>
          <cell r="BE6" t="str">
            <v>B</v>
          </cell>
          <cell r="BF6" t="str">
            <v>B</v>
          </cell>
          <cell r="BG6" t="str">
            <v>B</v>
          </cell>
          <cell r="BH6" t="str">
            <v>B</v>
          </cell>
          <cell r="BI6" t="str">
            <v>B</v>
          </cell>
          <cell r="BJ6" t="str">
            <v>B</v>
          </cell>
          <cell r="BK6" t="str">
            <v>B</v>
          </cell>
          <cell r="BL6">
            <v>0</v>
          </cell>
          <cell r="BM6">
            <v>0</v>
          </cell>
          <cell r="BN6">
            <v>12</v>
          </cell>
          <cell r="BO6">
            <v>0</v>
          </cell>
          <cell r="BP6">
            <v>0</v>
          </cell>
          <cell r="BQ6">
            <v>4</v>
          </cell>
          <cell r="BR6">
            <v>0</v>
          </cell>
          <cell r="BS6">
            <v>3</v>
          </cell>
          <cell r="BT6">
            <v>21</v>
          </cell>
          <cell r="BU6">
            <v>0</v>
          </cell>
          <cell r="BV6">
            <v>0</v>
          </cell>
          <cell r="BW6">
            <v>9</v>
          </cell>
          <cell r="BX6" t="str">
            <v>2年8分以上</v>
          </cell>
          <cell r="BZ6">
            <v>44485</v>
          </cell>
          <cell r="CA6" t="str">
            <v>升格</v>
          </cell>
          <cell r="CB6">
            <v>1</v>
          </cell>
          <cell r="CC6" t="str">
            <v>〇</v>
          </cell>
          <cell r="CE6" t="str">
            <v/>
          </cell>
          <cell r="CF6" t="str">
            <v>×</v>
          </cell>
          <cell r="CG6" t="str">
            <v/>
          </cell>
          <cell r="CK6" t="str">
            <v/>
          </cell>
          <cell r="CL6" t="str">
            <v>6</v>
          </cell>
          <cell r="CM6" t="str">
            <v>5</v>
          </cell>
          <cell r="CN6">
            <v>0</v>
          </cell>
          <cell r="CO6">
            <v>0</v>
          </cell>
          <cell r="CP6" t="str">
            <v/>
          </cell>
          <cell r="CQ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W6" t="str">
            <v>6</v>
          </cell>
          <cell r="DX6" t="str">
            <v>5</v>
          </cell>
          <cell r="DY6">
            <v>0</v>
          </cell>
          <cell r="DZ6">
            <v>0</v>
          </cell>
          <cell r="EA6" t="str">
            <v/>
          </cell>
          <cell r="EB6">
            <v>0</v>
          </cell>
          <cell r="EC6">
            <v>3359</v>
          </cell>
          <cell r="ED6">
            <v>1575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</row>
        <row r="7">
          <cell r="C7" t="str">
            <v>040005</v>
          </cell>
          <cell r="D7" t="str">
            <v>販管</v>
          </cell>
          <cell r="E7">
            <v>416</v>
          </cell>
          <cell r="F7" t="str">
            <v>管理部</v>
          </cell>
          <cell r="G7" t="str">
            <v>财务课</v>
          </cell>
          <cell r="H7" t="str">
            <v>040005</v>
          </cell>
          <cell r="I7" t="str">
            <v>张春鹏</v>
          </cell>
          <cell r="J7" t="str">
            <v>6</v>
          </cell>
          <cell r="K7" t="str">
            <v>5</v>
          </cell>
          <cell r="L7" t="str">
            <v>系长</v>
          </cell>
          <cell r="O7">
            <v>38033</v>
          </cell>
          <cell r="P7">
            <v>26121</v>
          </cell>
          <cell r="Q7">
            <v>51</v>
          </cell>
          <cell r="R7" t="str">
            <v>≥50</v>
          </cell>
          <cell r="S7" t="str">
            <v>男</v>
          </cell>
          <cell r="T7">
            <v>499</v>
          </cell>
          <cell r="U7">
            <v>0</v>
          </cell>
          <cell r="V7">
            <v>453.5</v>
          </cell>
          <cell r="W7">
            <v>34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11.5</v>
          </cell>
          <cell r="AD7">
            <v>0</v>
          </cell>
          <cell r="AE7">
            <v>0</v>
          </cell>
          <cell r="AF7">
            <v>17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1</v>
          </cell>
          <cell r="AL7">
            <v>1</v>
          </cell>
          <cell r="AN7" t="str">
            <v>B</v>
          </cell>
          <cell r="AO7" t="str">
            <v>B</v>
          </cell>
          <cell r="AP7" t="str">
            <v>B</v>
          </cell>
          <cell r="AQ7" t="str">
            <v>B</v>
          </cell>
          <cell r="AR7" t="str">
            <v>B</v>
          </cell>
          <cell r="AS7" t="str">
            <v>B</v>
          </cell>
          <cell r="AT7" t="str">
            <v>B</v>
          </cell>
          <cell r="AU7" t="str">
            <v>B</v>
          </cell>
          <cell r="AV7" t="str">
            <v>B</v>
          </cell>
          <cell r="AW7" t="str">
            <v>B</v>
          </cell>
          <cell r="AX7" t="str">
            <v>B</v>
          </cell>
          <cell r="AY7" t="str">
            <v>B</v>
          </cell>
          <cell r="AZ7" t="str">
            <v>B</v>
          </cell>
          <cell r="BA7" t="str">
            <v>B</v>
          </cell>
          <cell r="BB7" t="str">
            <v>B</v>
          </cell>
          <cell r="BC7" t="str">
            <v>B</v>
          </cell>
          <cell r="BD7" t="str">
            <v>B</v>
          </cell>
          <cell r="BE7" t="str">
            <v>B</v>
          </cell>
          <cell r="BF7" t="str">
            <v>B</v>
          </cell>
          <cell r="BG7" t="str">
            <v>B</v>
          </cell>
          <cell r="BH7" t="str">
            <v>B</v>
          </cell>
          <cell r="BI7" t="str">
            <v>B</v>
          </cell>
          <cell r="BJ7" t="str">
            <v>B</v>
          </cell>
          <cell r="BK7" t="str">
            <v>B</v>
          </cell>
          <cell r="BL7">
            <v>0</v>
          </cell>
          <cell r="BM7">
            <v>0</v>
          </cell>
          <cell r="BN7">
            <v>12</v>
          </cell>
          <cell r="BO7">
            <v>0</v>
          </cell>
          <cell r="BP7">
            <v>0</v>
          </cell>
          <cell r="BQ7">
            <v>4</v>
          </cell>
          <cell r="BR7">
            <v>0</v>
          </cell>
          <cell r="BS7">
            <v>0</v>
          </cell>
          <cell r="BT7">
            <v>24</v>
          </cell>
          <cell r="BU7">
            <v>0</v>
          </cell>
          <cell r="BV7">
            <v>0</v>
          </cell>
          <cell r="BW7">
            <v>8</v>
          </cell>
          <cell r="BX7" t="str">
            <v>2年8分以上</v>
          </cell>
          <cell r="BZ7">
            <v>44120</v>
          </cell>
          <cell r="CA7" t="str">
            <v>升格；2020-12-16升系长</v>
          </cell>
          <cell r="CB7">
            <v>1</v>
          </cell>
          <cell r="CD7" t="str">
            <v>〇</v>
          </cell>
          <cell r="CE7" t="str">
            <v>〇</v>
          </cell>
          <cell r="CF7" t="str">
            <v/>
          </cell>
          <cell r="CG7" t="str">
            <v/>
          </cell>
          <cell r="CH7" t="str">
            <v>〇</v>
          </cell>
          <cell r="CK7" t="str">
            <v/>
          </cell>
          <cell r="CL7" t="str">
            <v>6</v>
          </cell>
          <cell r="CM7" t="str">
            <v>5</v>
          </cell>
          <cell r="CN7" t="str">
            <v>系长</v>
          </cell>
          <cell r="CO7">
            <v>0</v>
          </cell>
          <cell r="CP7" t="str">
            <v/>
          </cell>
          <cell r="CQ7">
            <v>0</v>
          </cell>
          <cell r="CR7">
            <v>6</v>
          </cell>
          <cell r="CS7">
            <v>6</v>
          </cell>
          <cell r="CW7">
            <v>0</v>
          </cell>
          <cell r="CX7">
            <v>130</v>
          </cell>
          <cell r="CY7">
            <v>180.79999999999927</v>
          </cell>
          <cell r="CZ7">
            <v>2.1907158721484559E-2</v>
          </cell>
          <cell r="DW7" t="str">
            <v>6</v>
          </cell>
          <cell r="DX7" t="str">
            <v>6</v>
          </cell>
          <cell r="DY7" t="str">
            <v>系长</v>
          </cell>
          <cell r="DZ7">
            <v>0</v>
          </cell>
          <cell r="EA7" t="str">
            <v/>
          </cell>
          <cell r="EB7">
            <v>0</v>
          </cell>
          <cell r="EC7">
            <v>3359</v>
          </cell>
          <cell r="ED7">
            <v>1705</v>
          </cell>
          <cell r="EE7">
            <v>800</v>
          </cell>
          <cell r="EF7">
            <v>0</v>
          </cell>
          <cell r="EG7">
            <v>0</v>
          </cell>
          <cell r="EH7">
            <v>0</v>
          </cell>
        </row>
        <row r="8">
          <cell r="C8" t="str">
            <v>050142</v>
          </cell>
          <cell r="D8" t="str">
            <v>販管</v>
          </cell>
          <cell r="E8">
            <v>417</v>
          </cell>
          <cell r="F8" t="str">
            <v>管理部</v>
          </cell>
          <cell r="G8" t="str">
            <v>财务课</v>
          </cell>
          <cell r="H8" t="str">
            <v>050142</v>
          </cell>
          <cell r="I8" t="str">
            <v>王纪申</v>
          </cell>
          <cell r="J8" t="str">
            <v>6</v>
          </cell>
          <cell r="K8" t="str">
            <v>5</v>
          </cell>
          <cell r="L8" t="str">
            <v>系长</v>
          </cell>
          <cell r="O8">
            <v>38643</v>
          </cell>
          <cell r="P8">
            <v>29560</v>
          </cell>
          <cell r="Q8">
            <v>41</v>
          </cell>
          <cell r="R8" t="str">
            <v>40-49</v>
          </cell>
          <cell r="S8" t="str">
            <v>男</v>
          </cell>
          <cell r="T8">
            <v>499</v>
          </cell>
          <cell r="U8">
            <v>0</v>
          </cell>
          <cell r="V8">
            <v>459.5</v>
          </cell>
          <cell r="W8">
            <v>27.5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12</v>
          </cell>
          <cell r="AD8">
            <v>0</v>
          </cell>
          <cell r="AE8">
            <v>0</v>
          </cell>
          <cell r="AF8">
            <v>15</v>
          </cell>
          <cell r="AG8">
            <v>0</v>
          </cell>
          <cell r="AH8">
            <v>0</v>
          </cell>
          <cell r="AI8">
            <v>1</v>
          </cell>
          <cell r="AJ8">
            <v>0</v>
          </cell>
          <cell r="AK8">
            <v>1</v>
          </cell>
          <cell r="AL8">
            <v>1</v>
          </cell>
          <cell r="AN8" t="str">
            <v>A</v>
          </cell>
          <cell r="AO8" t="str">
            <v>A</v>
          </cell>
          <cell r="AP8" t="str">
            <v>A</v>
          </cell>
          <cell r="AQ8" t="str">
            <v>A</v>
          </cell>
          <cell r="AR8" t="str">
            <v>B</v>
          </cell>
          <cell r="AS8" t="str">
            <v>B</v>
          </cell>
          <cell r="AT8" t="str">
            <v>B</v>
          </cell>
          <cell r="AU8" t="str">
            <v>B</v>
          </cell>
          <cell r="AV8" t="str">
            <v>B</v>
          </cell>
          <cell r="AW8" t="str">
            <v>B</v>
          </cell>
          <cell r="AX8" t="str">
            <v>B</v>
          </cell>
          <cell r="AY8" t="str">
            <v>B</v>
          </cell>
          <cell r="AZ8" t="str">
            <v>B</v>
          </cell>
          <cell r="BA8" t="str">
            <v>A</v>
          </cell>
          <cell r="BB8" t="str">
            <v>A</v>
          </cell>
          <cell r="BC8" t="str">
            <v>A</v>
          </cell>
          <cell r="BD8" t="str">
            <v>A</v>
          </cell>
          <cell r="BE8" t="str">
            <v>B</v>
          </cell>
          <cell r="BF8" t="str">
            <v>B</v>
          </cell>
          <cell r="BG8" t="str">
            <v>B</v>
          </cell>
          <cell r="BH8" t="str">
            <v>B</v>
          </cell>
          <cell r="BI8" t="str">
            <v>B</v>
          </cell>
          <cell r="BJ8" t="str">
            <v>B</v>
          </cell>
          <cell r="BK8" t="str">
            <v>B</v>
          </cell>
          <cell r="BL8">
            <v>0</v>
          </cell>
          <cell r="BM8">
            <v>4</v>
          </cell>
          <cell r="BN8">
            <v>8</v>
          </cell>
          <cell r="BO8">
            <v>0</v>
          </cell>
          <cell r="BP8">
            <v>0</v>
          </cell>
          <cell r="BQ8">
            <v>5.333333333333333</v>
          </cell>
          <cell r="BR8">
            <v>0</v>
          </cell>
          <cell r="BS8">
            <v>8</v>
          </cell>
          <cell r="BT8">
            <v>16</v>
          </cell>
          <cell r="BU8">
            <v>0</v>
          </cell>
          <cell r="BV8">
            <v>0</v>
          </cell>
          <cell r="BW8">
            <v>10.666666666666666</v>
          </cell>
          <cell r="BX8" t="str">
            <v>2年8分以上</v>
          </cell>
          <cell r="BZ8">
            <v>44120</v>
          </cell>
          <cell r="CA8" t="str">
            <v>升格；2020-12-16升系长</v>
          </cell>
          <cell r="CB8">
            <v>1</v>
          </cell>
          <cell r="CD8" t="str">
            <v>〇</v>
          </cell>
          <cell r="CE8" t="str">
            <v>〇</v>
          </cell>
          <cell r="CF8" t="str">
            <v/>
          </cell>
          <cell r="CG8" t="str">
            <v/>
          </cell>
          <cell r="CH8" t="str">
            <v>〇</v>
          </cell>
          <cell r="CK8" t="str">
            <v/>
          </cell>
          <cell r="CL8" t="str">
            <v>6</v>
          </cell>
          <cell r="CM8" t="str">
            <v>5</v>
          </cell>
          <cell r="CN8" t="str">
            <v>系长</v>
          </cell>
          <cell r="CO8">
            <v>0</v>
          </cell>
          <cell r="CP8" t="str">
            <v/>
          </cell>
          <cell r="CQ8">
            <v>0</v>
          </cell>
          <cell r="CR8">
            <v>6</v>
          </cell>
          <cell r="CS8">
            <v>6</v>
          </cell>
          <cell r="CW8">
            <v>0</v>
          </cell>
          <cell r="CX8">
            <v>130</v>
          </cell>
          <cell r="CY8">
            <v>180.79999999999927</v>
          </cell>
          <cell r="CZ8">
            <v>2.1907158721484559E-2</v>
          </cell>
          <cell r="DW8" t="str">
            <v>6</v>
          </cell>
          <cell r="DX8" t="str">
            <v>6</v>
          </cell>
          <cell r="DY8" t="str">
            <v>系长</v>
          </cell>
          <cell r="DZ8">
            <v>0</v>
          </cell>
          <cell r="EA8" t="str">
            <v/>
          </cell>
          <cell r="EB8">
            <v>0</v>
          </cell>
          <cell r="EC8">
            <v>3359</v>
          </cell>
          <cell r="ED8">
            <v>1705</v>
          </cell>
          <cell r="EE8">
            <v>800</v>
          </cell>
          <cell r="EF8">
            <v>0</v>
          </cell>
          <cell r="EG8">
            <v>0</v>
          </cell>
          <cell r="EH8">
            <v>0</v>
          </cell>
        </row>
        <row r="9">
          <cell r="C9" t="str">
            <v>115106</v>
          </cell>
          <cell r="D9" t="str">
            <v>販管</v>
          </cell>
          <cell r="E9">
            <v>418</v>
          </cell>
          <cell r="F9" t="str">
            <v>管理部</v>
          </cell>
          <cell r="G9" t="str">
            <v>财务课</v>
          </cell>
          <cell r="H9" t="str">
            <v>115106</v>
          </cell>
          <cell r="I9" t="str">
            <v>齐琳</v>
          </cell>
          <cell r="J9" t="str">
            <v>6</v>
          </cell>
          <cell r="K9" t="str">
            <v>1</v>
          </cell>
          <cell r="O9">
            <v>40740</v>
          </cell>
          <cell r="P9">
            <v>32672</v>
          </cell>
          <cell r="Q9">
            <v>33</v>
          </cell>
          <cell r="R9" t="str">
            <v>30-39</v>
          </cell>
          <cell r="S9" t="str">
            <v>女</v>
          </cell>
          <cell r="T9">
            <v>499</v>
          </cell>
          <cell r="U9">
            <v>0</v>
          </cell>
          <cell r="V9">
            <v>479.5</v>
          </cell>
          <cell r="W9">
            <v>10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9.5</v>
          </cell>
          <cell r="AD9">
            <v>0</v>
          </cell>
          <cell r="AE9">
            <v>0</v>
          </cell>
          <cell r="AF9">
            <v>17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1</v>
          </cell>
          <cell r="AL9">
            <v>1</v>
          </cell>
          <cell r="AN9" t="str">
            <v>B</v>
          </cell>
          <cell r="AO9" t="str">
            <v>B</v>
          </cell>
          <cell r="AP9" t="str">
            <v>B</v>
          </cell>
          <cell r="AQ9" t="str">
            <v>B</v>
          </cell>
          <cell r="AR9" t="str">
            <v>B</v>
          </cell>
          <cell r="AS9" t="str">
            <v>B</v>
          </cell>
          <cell r="AT9" t="str">
            <v>B</v>
          </cell>
          <cell r="AU9" t="str">
            <v>A</v>
          </cell>
          <cell r="AV9" t="str">
            <v>A</v>
          </cell>
          <cell r="AW9" t="str">
            <v>A</v>
          </cell>
          <cell r="AX9" t="str">
            <v>A</v>
          </cell>
          <cell r="AY9" t="str">
            <v>A</v>
          </cell>
          <cell r="AZ9" t="str">
            <v>A</v>
          </cell>
          <cell r="BA9" t="str">
            <v>B</v>
          </cell>
          <cell r="BB9" t="str">
            <v>B</v>
          </cell>
          <cell r="BC9" t="str">
            <v>B</v>
          </cell>
          <cell r="BD9" t="str">
            <v>B</v>
          </cell>
          <cell r="BE9" t="str">
            <v>B</v>
          </cell>
          <cell r="BF9" t="str">
            <v>B</v>
          </cell>
          <cell r="BG9" t="str">
            <v>B</v>
          </cell>
          <cell r="BH9" t="str">
            <v>B</v>
          </cell>
          <cell r="BI9" t="str">
            <v>B</v>
          </cell>
          <cell r="BJ9" t="str">
            <v>B</v>
          </cell>
          <cell r="BK9" t="str">
            <v>B</v>
          </cell>
          <cell r="BL9">
            <v>0</v>
          </cell>
          <cell r="BM9">
            <v>1</v>
          </cell>
          <cell r="BN9">
            <v>11</v>
          </cell>
          <cell r="BO9">
            <v>0</v>
          </cell>
          <cell r="BP9">
            <v>0</v>
          </cell>
          <cell r="BQ9">
            <v>4.333333333333333</v>
          </cell>
          <cell r="BR9">
            <v>0</v>
          </cell>
          <cell r="BS9">
            <v>6</v>
          </cell>
          <cell r="BT9">
            <v>18</v>
          </cell>
          <cell r="BU9">
            <v>0</v>
          </cell>
          <cell r="BV9">
            <v>0</v>
          </cell>
          <cell r="BW9">
            <v>10</v>
          </cell>
          <cell r="BX9" t="str">
            <v>2年8分以上</v>
          </cell>
          <cell r="BZ9">
            <v>44485</v>
          </cell>
          <cell r="CA9" t="str">
            <v>升级</v>
          </cell>
          <cell r="CB9">
            <v>1</v>
          </cell>
          <cell r="CC9" t="str">
            <v>〇</v>
          </cell>
          <cell r="CE9" t="str">
            <v/>
          </cell>
          <cell r="CF9" t="str">
            <v>×</v>
          </cell>
          <cell r="CG9" t="str">
            <v/>
          </cell>
          <cell r="CK9" t="str">
            <v/>
          </cell>
          <cell r="CL9" t="str">
            <v>6</v>
          </cell>
          <cell r="CM9" t="str">
            <v>1</v>
          </cell>
          <cell r="CN9">
            <v>0</v>
          </cell>
          <cell r="CO9">
            <v>0</v>
          </cell>
          <cell r="CP9" t="str">
            <v/>
          </cell>
          <cell r="CQ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W9" t="str">
            <v>6</v>
          </cell>
          <cell r="DX9" t="str">
            <v>1</v>
          </cell>
          <cell r="DY9">
            <v>0</v>
          </cell>
          <cell r="DZ9">
            <v>0</v>
          </cell>
          <cell r="EA9" t="str">
            <v/>
          </cell>
          <cell r="EB9">
            <v>0</v>
          </cell>
          <cell r="EC9">
            <v>3359</v>
          </cell>
          <cell r="ED9">
            <v>1055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</row>
        <row r="10">
          <cell r="C10" t="str">
            <v>930029</v>
          </cell>
          <cell r="D10" t="str">
            <v>販管</v>
          </cell>
          <cell r="E10">
            <v>419</v>
          </cell>
          <cell r="F10" t="str">
            <v>管理部</v>
          </cell>
          <cell r="G10" t="str">
            <v>财务课</v>
          </cell>
          <cell r="H10" t="str">
            <v>930029</v>
          </cell>
          <cell r="I10" t="str">
            <v>陈佩云</v>
          </cell>
          <cell r="J10" t="str">
            <v>8</v>
          </cell>
          <cell r="K10" t="str">
            <v>7</v>
          </cell>
          <cell r="L10" t="str">
            <v>课长</v>
          </cell>
          <cell r="N10" t="str">
            <v>7</v>
          </cell>
          <cell r="O10">
            <v>34255</v>
          </cell>
          <cell r="P10">
            <v>26300</v>
          </cell>
          <cell r="Q10">
            <v>50</v>
          </cell>
          <cell r="R10" t="str">
            <v>≥50</v>
          </cell>
          <cell r="S10" t="str">
            <v>女</v>
          </cell>
          <cell r="T10">
            <v>499</v>
          </cell>
          <cell r="U10">
            <v>0</v>
          </cell>
          <cell r="V10">
            <v>458.5</v>
          </cell>
          <cell r="W10">
            <v>34.5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6</v>
          </cell>
          <cell r="AD10">
            <v>0</v>
          </cell>
          <cell r="AE10">
            <v>0</v>
          </cell>
          <cell r="AF10">
            <v>9</v>
          </cell>
          <cell r="AG10">
            <v>0</v>
          </cell>
          <cell r="AH10">
            <v>0</v>
          </cell>
          <cell r="AI10">
            <v>1</v>
          </cell>
          <cell r="AJ10">
            <v>0</v>
          </cell>
          <cell r="AK10">
            <v>1</v>
          </cell>
          <cell r="AL10">
            <v>1</v>
          </cell>
          <cell r="AN10" t="str">
            <v>B</v>
          </cell>
          <cell r="AO10" t="str">
            <v>B</v>
          </cell>
          <cell r="AP10" t="str">
            <v>B</v>
          </cell>
          <cell r="AQ10" t="str">
            <v>B</v>
          </cell>
          <cell r="AR10" t="str">
            <v>B</v>
          </cell>
          <cell r="AS10" t="str">
            <v>B</v>
          </cell>
          <cell r="AT10" t="str">
            <v>B</v>
          </cell>
          <cell r="AU10" t="str">
            <v>B</v>
          </cell>
          <cell r="AV10" t="str">
            <v>B</v>
          </cell>
          <cell r="AW10" t="str">
            <v>B</v>
          </cell>
          <cell r="AX10" t="str">
            <v>B</v>
          </cell>
          <cell r="AY10" t="str">
            <v>B</v>
          </cell>
          <cell r="AZ10" t="str">
            <v>B</v>
          </cell>
          <cell r="BA10" t="str">
            <v>B</v>
          </cell>
          <cell r="BB10" t="str">
            <v>B</v>
          </cell>
          <cell r="BC10" t="str">
            <v>B</v>
          </cell>
          <cell r="BD10" t="str">
            <v>B</v>
          </cell>
          <cell r="BE10" t="str">
            <v>B</v>
          </cell>
          <cell r="BF10" t="str">
            <v>B</v>
          </cell>
          <cell r="BG10" t="str">
            <v>B</v>
          </cell>
          <cell r="BH10" t="str">
            <v>B</v>
          </cell>
          <cell r="BI10" t="str">
            <v>B</v>
          </cell>
          <cell r="BJ10" t="str">
            <v>B</v>
          </cell>
          <cell r="BK10" t="str">
            <v>B</v>
          </cell>
          <cell r="BL10">
            <v>0</v>
          </cell>
          <cell r="BM10">
            <v>0</v>
          </cell>
          <cell r="BN10">
            <v>12</v>
          </cell>
          <cell r="BO10">
            <v>0</v>
          </cell>
          <cell r="BP10">
            <v>0</v>
          </cell>
          <cell r="BQ10">
            <v>4</v>
          </cell>
          <cell r="BR10">
            <v>0</v>
          </cell>
          <cell r="BS10">
            <v>0</v>
          </cell>
          <cell r="BT10">
            <v>24</v>
          </cell>
          <cell r="BU10">
            <v>0</v>
          </cell>
          <cell r="BV10">
            <v>0</v>
          </cell>
          <cell r="BW10">
            <v>8</v>
          </cell>
          <cell r="BX10" t="str">
            <v>2年8分以上</v>
          </cell>
          <cell r="BZ10">
            <v>44485</v>
          </cell>
          <cell r="CA10" t="str">
            <v>升格；2019-10-16升设计等级；2014-10-16升课长</v>
          </cell>
          <cell r="CB10">
            <v>1</v>
          </cell>
          <cell r="CC10" t="str">
            <v>〇</v>
          </cell>
          <cell r="CE10" t="str">
            <v/>
          </cell>
          <cell r="CF10" t="str">
            <v>×</v>
          </cell>
          <cell r="CG10" t="str">
            <v/>
          </cell>
          <cell r="CK10" t="str">
            <v/>
          </cell>
          <cell r="CL10" t="str">
            <v>8</v>
          </cell>
          <cell r="CM10" t="str">
            <v>7</v>
          </cell>
          <cell r="CN10" t="str">
            <v>课长</v>
          </cell>
          <cell r="CO10">
            <v>0</v>
          </cell>
          <cell r="CP10">
            <v>7</v>
          </cell>
          <cell r="CQ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W10" t="str">
            <v>8</v>
          </cell>
          <cell r="DX10" t="str">
            <v>7</v>
          </cell>
          <cell r="DY10" t="str">
            <v>课长</v>
          </cell>
          <cell r="DZ10">
            <v>0</v>
          </cell>
          <cell r="EA10">
            <v>7</v>
          </cell>
          <cell r="EB10">
            <v>0</v>
          </cell>
          <cell r="EC10">
            <v>4267</v>
          </cell>
          <cell r="ED10">
            <v>3595</v>
          </cell>
          <cell r="EE10">
            <v>3000</v>
          </cell>
          <cell r="EF10">
            <v>0</v>
          </cell>
          <cell r="EG10">
            <v>700</v>
          </cell>
          <cell r="EH10">
            <v>0</v>
          </cell>
        </row>
        <row r="11">
          <cell r="C11" t="str">
            <v>040058</v>
          </cell>
          <cell r="D11" t="str">
            <v>共通</v>
          </cell>
          <cell r="E11">
            <v>420</v>
          </cell>
          <cell r="F11" t="str">
            <v>管理部</v>
          </cell>
          <cell r="G11" t="str">
            <v>贸易课</v>
          </cell>
          <cell r="H11" t="str">
            <v>040058</v>
          </cell>
          <cell r="I11" t="str">
            <v>冯逊</v>
          </cell>
          <cell r="J11" t="str">
            <v>6</v>
          </cell>
          <cell r="K11" t="str">
            <v>1</v>
          </cell>
          <cell r="O11">
            <v>38215</v>
          </cell>
          <cell r="P11">
            <v>29617</v>
          </cell>
          <cell r="Q11">
            <v>41</v>
          </cell>
          <cell r="R11" t="str">
            <v>40-49</v>
          </cell>
          <cell r="S11" t="str">
            <v>女</v>
          </cell>
          <cell r="T11">
            <v>499</v>
          </cell>
          <cell r="U11">
            <v>0</v>
          </cell>
          <cell r="V11">
            <v>467</v>
          </cell>
          <cell r="W11">
            <v>16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16</v>
          </cell>
          <cell r="AD11">
            <v>0</v>
          </cell>
          <cell r="AE11">
            <v>0</v>
          </cell>
          <cell r="AF11">
            <v>3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1</v>
          </cell>
          <cell r="AL11">
            <v>1</v>
          </cell>
          <cell r="AN11" t="str">
            <v>B</v>
          </cell>
          <cell r="AO11" t="str">
            <v>B</v>
          </cell>
          <cell r="AP11" t="str">
            <v>B</v>
          </cell>
          <cell r="AQ11" t="str">
            <v>B</v>
          </cell>
          <cell r="AR11" t="str">
            <v>A</v>
          </cell>
          <cell r="AS11" t="str">
            <v>A</v>
          </cell>
          <cell r="AT11" t="str">
            <v>A</v>
          </cell>
          <cell r="AU11" t="str">
            <v>B</v>
          </cell>
          <cell r="AV11" t="str">
            <v>B</v>
          </cell>
          <cell r="AW11" t="str">
            <v>B</v>
          </cell>
          <cell r="AX11" t="str">
            <v>B</v>
          </cell>
          <cell r="AY11" t="str">
            <v>B</v>
          </cell>
          <cell r="AZ11" t="str">
            <v>B</v>
          </cell>
          <cell r="BA11" t="str">
            <v>B</v>
          </cell>
          <cell r="BB11" t="str">
            <v>B</v>
          </cell>
          <cell r="BC11" t="str">
            <v>B</v>
          </cell>
          <cell r="BD11" t="str">
            <v>B</v>
          </cell>
          <cell r="BE11" t="str">
            <v>B</v>
          </cell>
          <cell r="BF11" t="str">
            <v>B</v>
          </cell>
          <cell r="BG11" t="str">
            <v>B</v>
          </cell>
          <cell r="BH11" t="str">
            <v>B</v>
          </cell>
          <cell r="BI11" t="str">
            <v>B</v>
          </cell>
          <cell r="BJ11" t="str">
            <v>B</v>
          </cell>
          <cell r="BK11" t="str">
            <v>B</v>
          </cell>
          <cell r="BL11">
            <v>0</v>
          </cell>
          <cell r="BM11">
            <v>0</v>
          </cell>
          <cell r="BN11">
            <v>12</v>
          </cell>
          <cell r="BO11">
            <v>0</v>
          </cell>
          <cell r="BP11">
            <v>0</v>
          </cell>
          <cell r="BQ11">
            <v>4</v>
          </cell>
          <cell r="BR11">
            <v>0</v>
          </cell>
          <cell r="BS11">
            <v>3</v>
          </cell>
          <cell r="BT11">
            <v>21</v>
          </cell>
          <cell r="BU11">
            <v>0</v>
          </cell>
          <cell r="BV11">
            <v>0</v>
          </cell>
          <cell r="BW11">
            <v>9</v>
          </cell>
          <cell r="BX11" t="str">
            <v>2年8分以上</v>
          </cell>
          <cell r="BZ11">
            <v>44485</v>
          </cell>
          <cell r="CA11" t="str">
            <v>升级</v>
          </cell>
          <cell r="CB11">
            <v>1</v>
          </cell>
          <cell r="CC11" t="str">
            <v>〇</v>
          </cell>
          <cell r="CE11" t="str">
            <v/>
          </cell>
          <cell r="CF11" t="str">
            <v>×</v>
          </cell>
          <cell r="CG11" t="str">
            <v/>
          </cell>
          <cell r="CK11" t="str">
            <v/>
          </cell>
          <cell r="CL11" t="str">
            <v>6</v>
          </cell>
          <cell r="CM11" t="str">
            <v>1</v>
          </cell>
          <cell r="CN11">
            <v>0</v>
          </cell>
          <cell r="CO11">
            <v>0</v>
          </cell>
          <cell r="CP11" t="str">
            <v/>
          </cell>
          <cell r="CQ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W11" t="str">
            <v>6</v>
          </cell>
          <cell r="DX11" t="str">
            <v>1</v>
          </cell>
          <cell r="DY11">
            <v>0</v>
          </cell>
          <cell r="DZ11">
            <v>0</v>
          </cell>
          <cell r="EA11" t="str">
            <v/>
          </cell>
          <cell r="EB11">
            <v>0</v>
          </cell>
          <cell r="EC11">
            <v>3359</v>
          </cell>
          <cell r="ED11">
            <v>1055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</row>
        <row r="12">
          <cell r="C12" t="str">
            <v>050141</v>
          </cell>
          <cell r="D12" t="str">
            <v>共通</v>
          </cell>
          <cell r="E12">
            <v>421</v>
          </cell>
          <cell r="F12" t="str">
            <v>管理部</v>
          </cell>
          <cell r="G12" t="str">
            <v>贸易课</v>
          </cell>
          <cell r="H12" t="str">
            <v>050141</v>
          </cell>
          <cell r="I12" t="str">
            <v>金迺玲</v>
          </cell>
          <cell r="J12" t="str">
            <v>6</v>
          </cell>
          <cell r="K12" t="str">
            <v>1</v>
          </cell>
          <cell r="O12">
            <v>38642</v>
          </cell>
          <cell r="P12">
            <v>29991</v>
          </cell>
          <cell r="Q12">
            <v>40</v>
          </cell>
          <cell r="R12" t="str">
            <v>40-49</v>
          </cell>
          <cell r="S12" t="str">
            <v>女</v>
          </cell>
          <cell r="T12">
            <v>499</v>
          </cell>
          <cell r="U12">
            <v>0</v>
          </cell>
          <cell r="V12">
            <v>465.5</v>
          </cell>
          <cell r="W12">
            <v>15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18.5</v>
          </cell>
          <cell r="AD12">
            <v>0</v>
          </cell>
          <cell r="AE12">
            <v>0</v>
          </cell>
          <cell r="AF12">
            <v>3</v>
          </cell>
          <cell r="AG12">
            <v>2</v>
          </cell>
          <cell r="AH12">
            <v>0</v>
          </cell>
          <cell r="AI12">
            <v>0</v>
          </cell>
          <cell r="AJ12">
            <v>0</v>
          </cell>
          <cell r="AK12">
            <v>1</v>
          </cell>
          <cell r="AL12">
            <v>1</v>
          </cell>
          <cell r="AN12" t="str">
            <v>C</v>
          </cell>
          <cell r="AO12" t="str">
            <v>C</v>
          </cell>
          <cell r="AP12" t="str">
            <v>C</v>
          </cell>
          <cell r="AQ12" t="str">
            <v>C</v>
          </cell>
          <cell r="AR12" t="str">
            <v>B</v>
          </cell>
          <cell r="AS12" t="str">
            <v>B</v>
          </cell>
          <cell r="AT12" t="str">
            <v>B</v>
          </cell>
          <cell r="AU12" t="str">
            <v>A</v>
          </cell>
          <cell r="AV12" t="str">
            <v>A</v>
          </cell>
          <cell r="AW12" t="str">
            <v>A</v>
          </cell>
          <cell r="AX12" t="str">
            <v>B</v>
          </cell>
          <cell r="AY12" t="str">
            <v>B</v>
          </cell>
          <cell r="AZ12" t="str">
            <v>B</v>
          </cell>
          <cell r="BA12" t="str">
            <v>B</v>
          </cell>
          <cell r="BB12" t="str">
            <v>B</v>
          </cell>
          <cell r="BC12" t="str">
            <v>B</v>
          </cell>
          <cell r="BD12" t="str">
            <v>B</v>
          </cell>
          <cell r="BE12" t="str">
            <v>B</v>
          </cell>
          <cell r="BF12" t="str">
            <v>B</v>
          </cell>
          <cell r="BG12" t="str">
            <v>B</v>
          </cell>
          <cell r="BH12" t="str">
            <v>B</v>
          </cell>
          <cell r="BI12" t="str">
            <v>B</v>
          </cell>
          <cell r="BJ12" t="str">
            <v>B</v>
          </cell>
          <cell r="BK12" t="str">
            <v>B</v>
          </cell>
          <cell r="BL12">
            <v>0</v>
          </cell>
          <cell r="BM12">
            <v>0</v>
          </cell>
          <cell r="BN12">
            <v>12</v>
          </cell>
          <cell r="BO12">
            <v>0</v>
          </cell>
          <cell r="BP12">
            <v>0</v>
          </cell>
          <cell r="BQ12">
            <v>4</v>
          </cell>
          <cell r="BR12">
            <v>0</v>
          </cell>
          <cell r="BS12">
            <v>3</v>
          </cell>
          <cell r="BT12">
            <v>17</v>
          </cell>
          <cell r="BU12">
            <v>4</v>
          </cell>
          <cell r="BV12">
            <v>0</v>
          </cell>
          <cell r="BW12">
            <v>7.666666666666667</v>
          </cell>
          <cell r="BX12" t="str">
            <v>点数不足</v>
          </cell>
          <cell r="BZ12">
            <v>44485</v>
          </cell>
          <cell r="CA12" t="str">
            <v>升级</v>
          </cell>
          <cell r="CB12">
            <v>1</v>
          </cell>
          <cell r="CC12" t="str">
            <v>〇</v>
          </cell>
          <cell r="CE12" t="str">
            <v/>
          </cell>
          <cell r="CF12" t="str">
            <v>×</v>
          </cell>
          <cell r="CG12" t="str">
            <v/>
          </cell>
          <cell r="CK12" t="str">
            <v/>
          </cell>
          <cell r="CL12" t="str">
            <v>6</v>
          </cell>
          <cell r="CM12" t="str">
            <v>1</v>
          </cell>
          <cell r="CN12">
            <v>0</v>
          </cell>
          <cell r="CO12">
            <v>0</v>
          </cell>
          <cell r="CP12" t="str">
            <v/>
          </cell>
          <cell r="CQ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W12" t="str">
            <v>6</v>
          </cell>
          <cell r="DX12" t="str">
            <v>1</v>
          </cell>
          <cell r="DY12">
            <v>0</v>
          </cell>
          <cell r="DZ12">
            <v>0</v>
          </cell>
          <cell r="EA12" t="str">
            <v/>
          </cell>
          <cell r="EB12">
            <v>0</v>
          </cell>
          <cell r="EC12">
            <v>3359</v>
          </cell>
          <cell r="ED12">
            <v>1055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</row>
        <row r="13">
          <cell r="C13" t="str">
            <v>060011</v>
          </cell>
          <cell r="D13" t="str">
            <v>共通</v>
          </cell>
          <cell r="E13">
            <v>422</v>
          </cell>
          <cell r="F13" t="str">
            <v>管理部</v>
          </cell>
          <cell r="G13" t="str">
            <v>贸易课</v>
          </cell>
          <cell r="H13" t="str">
            <v>060011</v>
          </cell>
          <cell r="I13" t="str">
            <v>刘婧</v>
          </cell>
          <cell r="J13" t="str">
            <v>6</v>
          </cell>
          <cell r="K13" t="str">
            <v>4</v>
          </cell>
          <cell r="L13" t="str">
            <v>系长</v>
          </cell>
          <cell r="N13" t="str">
            <v>20</v>
          </cell>
          <cell r="O13">
            <v>38775</v>
          </cell>
          <cell r="P13">
            <v>30149</v>
          </cell>
          <cell r="Q13">
            <v>40</v>
          </cell>
          <cell r="R13" t="str">
            <v>40-49</v>
          </cell>
          <cell r="S13" t="str">
            <v>女</v>
          </cell>
          <cell r="T13">
            <v>499</v>
          </cell>
          <cell r="U13">
            <v>0</v>
          </cell>
          <cell r="V13">
            <v>461.5</v>
          </cell>
          <cell r="W13">
            <v>20</v>
          </cell>
          <cell r="X13">
            <v>0</v>
          </cell>
          <cell r="Y13">
            <v>0</v>
          </cell>
          <cell r="Z13">
            <v>3</v>
          </cell>
          <cell r="AA13">
            <v>0</v>
          </cell>
          <cell r="AB13">
            <v>0</v>
          </cell>
          <cell r="AC13">
            <v>14.5</v>
          </cell>
          <cell r="AD13">
            <v>0</v>
          </cell>
          <cell r="AE13">
            <v>0</v>
          </cell>
          <cell r="AF13">
            <v>3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1</v>
          </cell>
          <cell r="AL13">
            <v>1</v>
          </cell>
          <cell r="AN13" t="str">
            <v>B</v>
          </cell>
          <cell r="AO13" t="str">
            <v>A</v>
          </cell>
          <cell r="AP13" t="str">
            <v>A</v>
          </cell>
          <cell r="AQ13" t="str">
            <v>A</v>
          </cell>
          <cell r="AR13" t="str">
            <v>B</v>
          </cell>
          <cell r="AS13" t="str">
            <v>B</v>
          </cell>
          <cell r="AT13" t="str">
            <v>B</v>
          </cell>
          <cell r="AU13" t="str">
            <v>B</v>
          </cell>
          <cell r="AV13" t="str">
            <v>B</v>
          </cell>
          <cell r="AW13" t="str">
            <v>B</v>
          </cell>
          <cell r="AX13" t="str">
            <v>B</v>
          </cell>
          <cell r="AY13" t="str">
            <v>B</v>
          </cell>
          <cell r="AZ13" t="str">
            <v>B</v>
          </cell>
          <cell r="BA13" t="str">
            <v>B</v>
          </cell>
          <cell r="BB13" t="str">
            <v>B</v>
          </cell>
          <cell r="BC13" t="str">
            <v>B</v>
          </cell>
          <cell r="BD13" t="str">
            <v>B</v>
          </cell>
          <cell r="BE13" t="str">
            <v>B</v>
          </cell>
          <cell r="BF13" t="str">
            <v>B</v>
          </cell>
          <cell r="BG13" t="str">
            <v>B</v>
          </cell>
          <cell r="BH13" t="str">
            <v>B</v>
          </cell>
          <cell r="BI13" t="str">
            <v>B</v>
          </cell>
          <cell r="BJ13" t="str">
            <v>B</v>
          </cell>
          <cell r="BK13" t="str">
            <v>B</v>
          </cell>
          <cell r="BL13">
            <v>0</v>
          </cell>
          <cell r="BM13">
            <v>0</v>
          </cell>
          <cell r="BN13">
            <v>12</v>
          </cell>
          <cell r="BO13">
            <v>0</v>
          </cell>
          <cell r="BP13">
            <v>0</v>
          </cell>
          <cell r="BQ13">
            <v>4</v>
          </cell>
          <cell r="BR13">
            <v>0</v>
          </cell>
          <cell r="BS13">
            <v>3</v>
          </cell>
          <cell r="BT13">
            <v>21</v>
          </cell>
          <cell r="BU13">
            <v>0</v>
          </cell>
          <cell r="BV13">
            <v>0</v>
          </cell>
          <cell r="BW13">
            <v>9</v>
          </cell>
          <cell r="BX13" t="str">
            <v>2年8分以上</v>
          </cell>
          <cell r="BZ13">
            <v>44485</v>
          </cell>
          <cell r="CA13" t="str">
            <v>升格；2020-12-16升系长</v>
          </cell>
          <cell r="CB13">
            <v>1</v>
          </cell>
          <cell r="CC13" t="str">
            <v>〇</v>
          </cell>
          <cell r="CE13" t="str">
            <v/>
          </cell>
          <cell r="CF13" t="str">
            <v>×</v>
          </cell>
          <cell r="CG13" t="str">
            <v/>
          </cell>
          <cell r="CK13" t="str">
            <v/>
          </cell>
          <cell r="CL13" t="str">
            <v>6</v>
          </cell>
          <cell r="CM13" t="str">
            <v>4</v>
          </cell>
          <cell r="CN13" t="str">
            <v>系长</v>
          </cell>
          <cell r="CO13">
            <v>0</v>
          </cell>
          <cell r="CP13">
            <v>20</v>
          </cell>
          <cell r="CQ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W13" t="str">
            <v>6</v>
          </cell>
          <cell r="DX13" t="str">
            <v>4</v>
          </cell>
          <cell r="DY13" t="str">
            <v>系长</v>
          </cell>
          <cell r="DZ13">
            <v>0</v>
          </cell>
          <cell r="EA13">
            <v>20</v>
          </cell>
          <cell r="EB13">
            <v>0</v>
          </cell>
          <cell r="EC13">
            <v>3359</v>
          </cell>
          <cell r="ED13">
            <v>1445</v>
          </cell>
          <cell r="EE13">
            <v>800</v>
          </cell>
          <cell r="EF13">
            <v>0</v>
          </cell>
          <cell r="EG13">
            <v>2000</v>
          </cell>
          <cell r="EH13">
            <v>0</v>
          </cell>
        </row>
        <row r="14">
          <cell r="C14" t="str">
            <v>060112</v>
          </cell>
          <cell r="D14" t="str">
            <v>共通</v>
          </cell>
          <cell r="E14">
            <v>423</v>
          </cell>
          <cell r="F14" t="str">
            <v>管理部</v>
          </cell>
          <cell r="G14" t="str">
            <v>贸易课</v>
          </cell>
          <cell r="H14" t="str">
            <v>060112</v>
          </cell>
          <cell r="I14" t="str">
            <v>肖波</v>
          </cell>
          <cell r="J14" t="str">
            <v>6</v>
          </cell>
          <cell r="K14" t="str">
            <v>4</v>
          </cell>
          <cell r="N14" t="str">
            <v>20</v>
          </cell>
          <cell r="O14">
            <v>39041</v>
          </cell>
          <cell r="P14">
            <v>29672</v>
          </cell>
          <cell r="Q14">
            <v>41</v>
          </cell>
          <cell r="R14" t="str">
            <v>40-49</v>
          </cell>
          <cell r="S14" t="str">
            <v>男</v>
          </cell>
          <cell r="T14">
            <v>499</v>
          </cell>
          <cell r="U14">
            <v>0</v>
          </cell>
          <cell r="V14">
            <v>467</v>
          </cell>
          <cell r="W14">
            <v>20.5</v>
          </cell>
          <cell r="X14">
            <v>0</v>
          </cell>
          <cell r="Y14">
            <v>0</v>
          </cell>
          <cell r="Z14">
            <v>3</v>
          </cell>
          <cell r="AA14">
            <v>0</v>
          </cell>
          <cell r="AB14">
            <v>0</v>
          </cell>
          <cell r="AC14">
            <v>8.5</v>
          </cell>
          <cell r="AD14">
            <v>0</v>
          </cell>
          <cell r="AE14">
            <v>0</v>
          </cell>
          <cell r="AF14">
            <v>4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1</v>
          </cell>
          <cell r="AL14">
            <v>1</v>
          </cell>
          <cell r="AN14" t="str">
            <v>A</v>
          </cell>
          <cell r="AO14" t="str">
            <v>B</v>
          </cell>
          <cell r="AP14" t="str">
            <v>B</v>
          </cell>
          <cell r="AQ14" t="str">
            <v>B</v>
          </cell>
          <cell r="AR14" t="str">
            <v>B</v>
          </cell>
          <cell r="AS14" t="str">
            <v>B</v>
          </cell>
          <cell r="AT14" t="str">
            <v>B</v>
          </cell>
          <cell r="AU14" t="str">
            <v>B</v>
          </cell>
          <cell r="AV14" t="str">
            <v>B</v>
          </cell>
          <cell r="AW14" t="str">
            <v>B</v>
          </cell>
          <cell r="AX14" t="str">
            <v>A</v>
          </cell>
          <cell r="AY14" t="str">
            <v>A</v>
          </cell>
          <cell r="AZ14" t="str">
            <v>A</v>
          </cell>
          <cell r="BA14" t="str">
            <v>B</v>
          </cell>
          <cell r="BB14" t="str">
            <v>B</v>
          </cell>
          <cell r="BC14" t="str">
            <v>B</v>
          </cell>
          <cell r="BD14" t="str">
            <v>B</v>
          </cell>
          <cell r="BE14" t="str">
            <v>B</v>
          </cell>
          <cell r="BF14" t="str">
            <v>B</v>
          </cell>
          <cell r="BG14" t="str">
            <v>B</v>
          </cell>
          <cell r="BH14" t="str">
            <v>B</v>
          </cell>
          <cell r="BI14" t="str">
            <v>B</v>
          </cell>
          <cell r="BJ14" t="str">
            <v>B</v>
          </cell>
          <cell r="BK14" t="str">
            <v>B</v>
          </cell>
          <cell r="BL14">
            <v>0</v>
          </cell>
          <cell r="BM14">
            <v>1</v>
          </cell>
          <cell r="BN14">
            <v>11</v>
          </cell>
          <cell r="BO14">
            <v>0</v>
          </cell>
          <cell r="BP14">
            <v>0</v>
          </cell>
          <cell r="BQ14">
            <v>4.333333333333333</v>
          </cell>
          <cell r="BR14">
            <v>0</v>
          </cell>
          <cell r="BS14">
            <v>4</v>
          </cell>
          <cell r="BT14">
            <v>20</v>
          </cell>
          <cell r="BU14">
            <v>0</v>
          </cell>
          <cell r="BV14">
            <v>0</v>
          </cell>
          <cell r="BW14">
            <v>9.3333333333333339</v>
          </cell>
          <cell r="BX14" t="str">
            <v>2年8分以上</v>
          </cell>
          <cell r="BZ14">
            <v>44120</v>
          </cell>
          <cell r="CA14" t="str">
            <v>升格</v>
          </cell>
          <cell r="CB14">
            <v>1</v>
          </cell>
          <cell r="CD14" t="str">
            <v>〇</v>
          </cell>
          <cell r="CE14" t="str">
            <v>〇</v>
          </cell>
          <cell r="CF14" t="str">
            <v/>
          </cell>
          <cell r="CG14" t="str">
            <v/>
          </cell>
          <cell r="CH14" t="str">
            <v>〇</v>
          </cell>
          <cell r="CK14" t="str">
            <v/>
          </cell>
          <cell r="CL14" t="str">
            <v>6</v>
          </cell>
          <cell r="CM14" t="str">
            <v>4</v>
          </cell>
          <cell r="CN14">
            <v>0</v>
          </cell>
          <cell r="CO14">
            <v>0</v>
          </cell>
          <cell r="CP14">
            <v>20</v>
          </cell>
          <cell r="CQ14">
            <v>0</v>
          </cell>
          <cell r="CR14">
            <v>6</v>
          </cell>
          <cell r="CS14">
            <v>5</v>
          </cell>
          <cell r="CW14">
            <v>0</v>
          </cell>
          <cell r="CX14">
            <v>130</v>
          </cell>
          <cell r="CY14">
            <v>180.80999999999949</v>
          </cell>
          <cell r="CZ14">
            <v>1.8561444427562988E-2</v>
          </cell>
          <cell r="DW14" t="str">
            <v>6</v>
          </cell>
          <cell r="DX14" t="str">
            <v>5</v>
          </cell>
          <cell r="DY14">
            <v>0</v>
          </cell>
          <cell r="DZ14">
            <v>0</v>
          </cell>
          <cell r="EA14">
            <v>20</v>
          </cell>
          <cell r="EB14">
            <v>0</v>
          </cell>
          <cell r="EC14">
            <v>3359</v>
          </cell>
          <cell r="ED14">
            <v>1575</v>
          </cell>
          <cell r="EE14">
            <v>0</v>
          </cell>
          <cell r="EF14">
            <v>0</v>
          </cell>
          <cell r="EG14">
            <v>2000</v>
          </cell>
          <cell r="EH14">
            <v>0</v>
          </cell>
        </row>
        <row r="15">
          <cell r="C15" t="str">
            <v>950046</v>
          </cell>
          <cell r="D15" t="str">
            <v>共通</v>
          </cell>
          <cell r="E15">
            <v>424</v>
          </cell>
          <cell r="F15" t="str">
            <v>管理部</v>
          </cell>
          <cell r="G15" t="str">
            <v>贸易课</v>
          </cell>
          <cell r="H15" t="str">
            <v>950046</v>
          </cell>
          <cell r="I15" t="str">
            <v>宋力</v>
          </cell>
          <cell r="J15" t="str">
            <v>6</v>
          </cell>
          <cell r="K15" t="str">
            <v>4</v>
          </cell>
          <cell r="L15" t="str">
            <v>系长</v>
          </cell>
          <cell r="O15">
            <v>34877</v>
          </cell>
          <cell r="P15">
            <v>26678</v>
          </cell>
          <cell r="Q15">
            <v>49</v>
          </cell>
          <cell r="R15" t="str">
            <v>40-49</v>
          </cell>
          <cell r="S15" t="str">
            <v>女</v>
          </cell>
          <cell r="T15">
            <v>499</v>
          </cell>
          <cell r="U15">
            <v>0</v>
          </cell>
          <cell r="V15">
            <v>463</v>
          </cell>
          <cell r="W15">
            <v>20.5</v>
          </cell>
          <cell r="X15">
            <v>0</v>
          </cell>
          <cell r="Y15">
            <v>0</v>
          </cell>
          <cell r="Z15">
            <v>3</v>
          </cell>
          <cell r="AA15">
            <v>0</v>
          </cell>
          <cell r="AB15">
            <v>0</v>
          </cell>
          <cell r="AC15">
            <v>12.5</v>
          </cell>
          <cell r="AD15">
            <v>0</v>
          </cell>
          <cell r="AE15">
            <v>0</v>
          </cell>
          <cell r="AF15">
            <v>4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1</v>
          </cell>
          <cell r="AL15">
            <v>1</v>
          </cell>
          <cell r="AN15" t="str">
            <v>B</v>
          </cell>
          <cell r="AO15" t="str">
            <v>B</v>
          </cell>
          <cell r="AP15" t="str">
            <v>B</v>
          </cell>
          <cell r="AQ15" t="str">
            <v>B</v>
          </cell>
          <cell r="AR15" t="str">
            <v>B</v>
          </cell>
          <cell r="AS15" t="str">
            <v>B</v>
          </cell>
          <cell r="AT15" t="str">
            <v>B</v>
          </cell>
          <cell r="AU15" t="str">
            <v>B</v>
          </cell>
          <cell r="AV15" t="str">
            <v>B</v>
          </cell>
          <cell r="AW15" t="str">
            <v>B</v>
          </cell>
          <cell r="AX15" t="str">
            <v>B</v>
          </cell>
          <cell r="AY15" t="str">
            <v>B</v>
          </cell>
          <cell r="AZ15" t="str">
            <v>B</v>
          </cell>
          <cell r="BA15" t="str">
            <v>A</v>
          </cell>
          <cell r="BB15" t="str">
            <v>A</v>
          </cell>
          <cell r="BC15" t="str">
            <v>A</v>
          </cell>
          <cell r="BD15" t="str">
            <v>A</v>
          </cell>
          <cell r="BE15" t="str">
            <v>B</v>
          </cell>
          <cell r="BF15" t="str">
            <v>B</v>
          </cell>
          <cell r="BG15" t="str">
            <v>B</v>
          </cell>
          <cell r="BH15" t="str">
            <v>B</v>
          </cell>
          <cell r="BI15" t="str">
            <v>B</v>
          </cell>
          <cell r="BJ15" t="str">
            <v>B</v>
          </cell>
          <cell r="BK15" t="str">
            <v>B</v>
          </cell>
          <cell r="BL15">
            <v>0</v>
          </cell>
          <cell r="BM15">
            <v>4</v>
          </cell>
          <cell r="BN15">
            <v>8</v>
          </cell>
          <cell r="BO15">
            <v>0</v>
          </cell>
          <cell r="BP15">
            <v>0</v>
          </cell>
          <cell r="BQ15">
            <v>5.333333333333333</v>
          </cell>
          <cell r="BR15">
            <v>0</v>
          </cell>
          <cell r="BS15">
            <v>4</v>
          </cell>
          <cell r="BT15">
            <v>20</v>
          </cell>
          <cell r="BU15">
            <v>0</v>
          </cell>
          <cell r="BV15">
            <v>0</v>
          </cell>
          <cell r="BW15">
            <v>9.3333333333333339</v>
          </cell>
          <cell r="BX15" t="str">
            <v>2年8分以上</v>
          </cell>
          <cell r="BZ15">
            <v>44120</v>
          </cell>
          <cell r="CA15" t="str">
            <v>升格；2020-12-16升系长</v>
          </cell>
          <cell r="CB15">
            <v>1</v>
          </cell>
          <cell r="CD15" t="str">
            <v>〇</v>
          </cell>
          <cell r="CE15" t="str">
            <v>〇</v>
          </cell>
          <cell r="CF15" t="str">
            <v/>
          </cell>
          <cell r="CG15" t="str">
            <v/>
          </cell>
          <cell r="CH15" t="str">
            <v>〇</v>
          </cell>
          <cell r="CK15" t="str">
            <v/>
          </cell>
          <cell r="CL15" t="str">
            <v>6</v>
          </cell>
          <cell r="CM15" t="str">
            <v>4</v>
          </cell>
          <cell r="CN15" t="str">
            <v>系长</v>
          </cell>
          <cell r="CO15">
            <v>0</v>
          </cell>
          <cell r="CP15" t="str">
            <v/>
          </cell>
          <cell r="CQ15">
            <v>0</v>
          </cell>
          <cell r="CR15">
            <v>6</v>
          </cell>
          <cell r="CS15">
            <v>5</v>
          </cell>
          <cell r="CW15">
            <v>0</v>
          </cell>
          <cell r="CX15">
            <v>130</v>
          </cell>
          <cell r="CY15">
            <v>180.8100000000004</v>
          </cell>
          <cell r="CZ15">
            <v>2.2399098139292931E-2</v>
          </cell>
          <cell r="DW15" t="str">
            <v>6</v>
          </cell>
          <cell r="DX15" t="str">
            <v>5</v>
          </cell>
          <cell r="DY15" t="str">
            <v>系长</v>
          </cell>
          <cell r="DZ15">
            <v>0</v>
          </cell>
          <cell r="EA15" t="str">
            <v/>
          </cell>
          <cell r="EB15">
            <v>0</v>
          </cell>
          <cell r="EC15">
            <v>3359</v>
          </cell>
          <cell r="ED15">
            <v>1575</v>
          </cell>
          <cell r="EE15">
            <v>800</v>
          </cell>
          <cell r="EF15">
            <v>0</v>
          </cell>
          <cell r="EG15">
            <v>0</v>
          </cell>
          <cell r="EH15">
            <v>0</v>
          </cell>
        </row>
        <row r="16">
          <cell r="C16" t="str">
            <v>990001</v>
          </cell>
          <cell r="D16" t="str">
            <v>共通</v>
          </cell>
          <cell r="E16">
            <v>425</v>
          </cell>
          <cell r="F16" t="str">
            <v>管理部</v>
          </cell>
          <cell r="G16" t="str">
            <v>贸易课</v>
          </cell>
          <cell r="H16" t="str">
            <v>990001</v>
          </cell>
          <cell r="I16" t="str">
            <v>唐力</v>
          </cell>
          <cell r="J16" t="str">
            <v>7</v>
          </cell>
          <cell r="K16" t="str">
            <v>5</v>
          </cell>
          <cell r="L16" t="str">
            <v>课长</v>
          </cell>
          <cell r="O16">
            <v>36199</v>
          </cell>
          <cell r="P16">
            <v>24710</v>
          </cell>
          <cell r="Q16">
            <v>55</v>
          </cell>
          <cell r="R16" t="str">
            <v>≥50</v>
          </cell>
          <cell r="S16" t="str">
            <v>男</v>
          </cell>
          <cell r="T16">
            <v>499</v>
          </cell>
          <cell r="U16">
            <v>0</v>
          </cell>
          <cell r="V16">
            <v>456</v>
          </cell>
          <cell r="W16">
            <v>24.5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18.5</v>
          </cell>
          <cell r="AD16">
            <v>0</v>
          </cell>
          <cell r="AE16">
            <v>0</v>
          </cell>
          <cell r="AF16">
            <v>2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1</v>
          </cell>
          <cell r="AL16">
            <v>1</v>
          </cell>
          <cell r="AN16" t="str">
            <v>B</v>
          </cell>
          <cell r="AO16" t="str">
            <v>B</v>
          </cell>
          <cell r="AP16" t="str">
            <v>B</v>
          </cell>
          <cell r="AQ16" t="str">
            <v>B</v>
          </cell>
          <cell r="AR16" t="str">
            <v>B</v>
          </cell>
          <cell r="AS16" t="str">
            <v>B</v>
          </cell>
          <cell r="AT16" t="str">
            <v>B</v>
          </cell>
          <cell r="AU16" t="str">
            <v>B</v>
          </cell>
          <cell r="AV16" t="str">
            <v>B</v>
          </cell>
          <cell r="AW16" t="str">
            <v>B</v>
          </cell>
          <cell r="AX16" t="str">
            <v>B</v>
          </cell>
          <cell r="AY16" t="str">
            <v>B</v>
          </cell>
          <cell r="AZ16" t="str">
            <v>B</v>
          </cell>
          <cell r="BA16" t="str">
            <v>B</v>
          </cell>
          <cell r="BB16" t="str">
            <v>B</v>
          </cell>
          <cell r="BC16" t="str">
            <v>B</v>
          </cell>
          <cell r="BD16" t="str">
            <v>B</v>
          </cell>
          <cell r="BE16" t="str">
            <v>B</v>
          </cell>
          <cell r="BF16" t="str">
            <v>B</v>
          </cell>
          <cell r="BG16" t="str">
            <v>B</v>
          </cell>
          <cell r="BH16" t="str">
            <v>B</v>
          </cell>
          <cell r="BI16" t="str">
            <v>B</v>
          </cell>
          <cell r="BJ16" t="str">
            <v>B</v>
          </cell>
          <cell r="BK16" t="str">
            <v>B</v>
          </cell>
          <cell r="BL16">
            <v>0</v>
          </cell>
          <cell r="BM16">
            <v>0</v>
          </cell>
          <cell r="BN16">
            <v>12</v>
          </cell>
          <cell r="BO16">
            <v>0</v>
          </cell>
          <cell r="BP16">
            <v>0</v>
          </cell>
          <cell r="BQ16">
            <v>4</v>
          </cell>
          <cell r="BR16">
            <v>0</v>
          </cell>
          <cell r="BS16">
            <v>0</v>
          </cell>
          <cell r="BT16">
            <v>24</v>
          </cell>
          <cell r="BU16">
            <v>0</v>
          </cell>
          <cell r="BV16">
            <v>0</v>
          </cell>
          <cell r="BW16">
            <v>8</v>
          </cell>
          <cell r="BX16" t="str">
            <v>2年8分以上</v>
          </cell>
          <cell r="BZ16">
            <v>44485</v>
          </cell>
          <cell r="CA16" t="str">
            <v>升格；2020-12-16升课长</v>
          </cell>
          <cell r="CB16">
            <v>1</v>
          </cell>
          <cell r="CC16" t="str">
            <v>〇</v>
          </cell>
          <cell r="CE16" t="str">
            <v/>
          </cell>
          <cell r="CF16" t="str">
            <v>×</v>
          </cell>
          <cell r="CG16" t="str">
            <v/>
          </cell>
          <cell r="CK16" t="str">
            <v/>
          </cell>
          <cell r="CL16" t="str">
            <v>7</v>
          </cell>
          <cell r="CM16" t="str">
            <v>5</v>
          </cell>
          <cell r="CN16" t="str">
            <v>课长</v>
          </cell>
          <cell r="CO16">
            <v>0</v>
          </cell>
          <cell r="CP16" t="str">
            <v/>
          </cell>
          <cell r="CQ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W16" t="str">
            <v>7</v>
          </cell>
          <cell r="DX16" t="str">
            <v>5</v>
          </cell>
          <cell r="DY16" t="str">
            <v>课长</v>
          </cell>
          <cell r="DZ16">
            <v>0</v>
          </cell>
          <cell r="EA16" t="str">
            <v/>
          </cell>
          <cell r="EB16">
            <v>0</v>
          </cell>
          <cell r="EC16">
            <v>3607</v>
          </cell>
          <cell r="ED16">
            <v>2075</v>
          </cell>
          <cell r="EE16">
            <v>1800</v>
          </cell>
          <cell r="EF16">
            <v>0</v>
          </cell>
          <cell r="EG16">
            <v>0</v>
          </cell>
          <cell r="EH16">
            <v>0</v>
          </cell>
        </row>
        <row r="17">
          <cell r="C17" t="str">
            <v>040049</v>
          </cell>
          <cell r="D17" t="str">
            <v>販管</v>
          </cell>
          <cell r="E17">
            <v>426</v>
          </cell>
          <cell r="F17" t="str">
            <v>管理部</v>
          </cell>
          <cell r="G17" t="str">
            <v>企画课-企画系</v>
          </cell>
          <cell r="H17" t="str">
            <v>040049</v>
          </cell>
          <cell r="I17" t="str">
            <v>金玲</v>
          </cell>
          <cell r="J17" t="str">
            <v>6</v>
          </cell>
          <cell r="K17" t="str">
            <v>7</v>
          </cell>
          <cell r="L17" t="str">
            <v>组长</v>
          </cell>
          <cell r="O17">
            <v>38180</v>
          </cell>
          <cell r="P17">
            <v>29781</v>
          </cell>
          <cell r="Q17">
            <v>41</v>
          </cell>
          <cell r="R17" t="str">
            <v>40-49</v>
          </cell>
          <cell r="S17" t="str">
            <v>女</v>
          </cell>
          <cell r="T17">
            <v>499</v>
          </cell>
          <cell r="U17">
            <v>0</v>
          </cell>
          <cell r="V17">
            <v>469</v>
          </cell>
          <cell r="W17">
            <v>17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13</v>
          </cell>
          <cell r="AD17">
            <v>0</v>
          </cell>
          <cell r="AE17">
            <v>0</v>
          </cell>
          <cell r="AF17">
            <v>1</v>
          </cell>
          <cell r="AG17">
            <v>2</v>
          </cell>
          <cell r="AH17">
            <v>0</v>
          </cell>
          <cell r="AI17">
            <v>0</v>
          </cell>
          <cell r="AJ17">
            <v>0</v>
          </cell>
          <cell r="AK17">
            <v>1</v>
          </cell>
          <cell r="AL17">
            <v>1</v>
          </cell>
          <cell r="AN17" t="str">
            <v>B</v>
          </cell>
          <cell r="AO17" t="str">
            <v>B</v>
          </cell>
          <cell r="AP17" t="str">
            <v>B</v>
          </cell>
          <cell r="AQ17" t="str">
            <v>B</v>
          </cell>
          <cell r="AR17" t="str">
            <v>B</v>
          </cell>
          <cell r="AS17" t="str">
            <v>B</v>
          </cell>
          <cell r="AT17" t="str">
            <v>B</v>
          </cell>
          <cell r="AU17" t="str">
            <v>B</v>
          </cell>
          <cell r="AV17" t="str">
            <v>B</v>
          </cell>
          <cell r="AW17" t="str">
            <v>B</v>
          </cell>
          <cell r="AX17" t="str">
            <v>A</v>
          </cell>
          <cell r="AY17" t="str">
            <v>A</v>
          </cell>
          <cell r="AZ17" t="str">
            <v>A</v>
          </cell>
          <cell r="BA17" t="str">
            <v>B</v>
          </cell>
          <cell r="BB17" t="str">
            <v>B</v>
          </cell>
          <cell r="BC17" t="str">
            <v>B</v>
          </cell>
          <cell r="BD17" t="str">
            <v>B</v>
          </cell>
          <cell r="BE17" t="str">
            <v>B</v>
          </cell>
          <cell r="BF17" t="str">
            <v>B</v>
          </cell>
          <cell r="BG17" t="str">
            <v>B</v>
          </cell>
          <cell r="BH17" t="str">
            <v>B</v>
          </cell>
          <cell r="BI17" t="str">
            <v>B</v>
          </cell>
          <cell r="BJ17" t="str">
            <v>B</v>
          </cell>
          <cell r="BK17" t="str">
            <v>B</v>
          </cell>
          <cell r="BL17">
            <v>0</v>
          </cell>
          <cell r="BM17">
            <v>1</v>
          </cell>
          <cell r="BN17">
            <v>11</v>
          </cell>
          <cell r="BO17">
            <v>0</v>
          </cell>
          <cell r="BP17">
            <v>0</v>
          </cell>
          <cell r="BQ17">
            <v>4.333333333333333</v>
          </cell>
          <cell r="BR17">
            <v>0</v>
          </cell>
          <cell r="BS17">
            <v>3</v>
          </cell>
          <cell r="BT17">
            <v>21</v>
          </cell>
          <cell r="BU17">
            <v>0</v>
          </cell>
          <cell r="BV17">
            <v>0</v>
          </cell>
          <cell r="BW17">
            <v>9</v>
          </cell>
          <cell r="BX17" t="str">
            <v>2年8分以上</v>
          </cell>
          <cell r="BZ17">
            <v>44485</v>
          </cell>
          <cell r="CA17" t="str">
            <v>升格</v>
          </cell>
          <cell r="CB17">
            <v>1</v>
          </cell>
          <cell r="CC17" t="str">
            <v>〇</v>
          </cell>
          <cell r="CE17" t="str">
            <v/>
          </cell>
          <cell r="CF17" t="str">
            <v>×</v>
          </cell>
          <cell r="CG17" t="str">
            <v/>
          </cell>
          <cell r="CK17" t="str">
            <v/>
          </cell>
          <cell r="CL17" t="str">
            <v>6</v>
          </cell>
          <cell r="CM17" t="str">
            <v>7</v>
          </cell>
          <cell r="CN17" t="str">
            <v>组长</v>
          </cell>
          <cell r="CO17">
            <v>0</v>
          </cell>
          <cell r="CP17" t="str">
            <v/>
          </cell>
          <cell r="CQ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W17" t="str">
            <v>6</v>
          </cell>
          <cell r="DX17" t="str">
            <v>7</v>
          </cell>
          <cell r="DY17" t="str">
            <v>组长</v>
          </cell>
          <cell r="DZ17">
            <v>0</v>
          </cell>
          <cell r="EA17" t="str">
            <v/>
          </cell>
          <cell r="EB17">
            <v>0</v>
          </cell>
          <cell r="EC17">
            <v>3359</v>
          </cell>
          <cell r="ED17">
            <v>1835</v>
          </cell>
          <cell r="EE17">
            <v>500</v>
          </cell>
          <cell r="EF17">
            <v>0</v>
          </cell>
          <cell r="EG17">
            <v>0</v>
          </cell>
          <cell r="EH17">
            <v>0</v>
          </cell>
        </row>
        <row r="18">
          <cell r="C18" t="str">
            <v>040055</v>
          </cell>
          <cell r="D18" t="str">
            <v>販管</v>
          </cell>
          <cell r="E18">
            <v>427</v>
          </cell>
          <cell r="F18" t="str">
            <v>管理部</v>
          </cell>
          <cell r="G18" t="str">
            <v>企画课-企画系</v>
          </cell>
          <cell r="H18" t="str">
            <v>040055</v>
          </cell>
          <cell r="I18" t="str">
            <v>穆晓杰</v>
          </cell>
          <cell r="J18" t="str">
            <v>7</v>
          </cell>
          <cell r="K18" t="str">
            <v>3</v>
          </cell>
          <cell r="L18" t="str">
            <v>副课长</v>
          </cell>
          <cell r="O18">
            <v>38180</v>
          </cell>
          <cell r="P18">
            <v>29737</v>
          </cell>
          <cell r="Q18">
            <v>41</v>
          </cell>
          <cell r="R18" t="str">
            <v>40-49</v>
          </cell>
          <cell r="S18" t="str">
            <v>女</v>
          </cell>
          <cell r="T18">
            <v>499</v>
          </cell>
          <cell r="U18">
            <v>0</v>
          </cell>
          <cell r="V18">
            <v>474</v>
          </cell>
          <cell r="W18">
            <v>12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13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1</v>
          </cell>
          <cell r="AL18">
            <v>1</v>
          </cell>
          <cell r="AN18" t="str">
            <v>B</v>
          </cell>
          <cell r="AO18" t="str">
            <v>A</v>
          </cell>
          <cell r="AP18" t="str">
            <v>A</v>
          </cell>
          <cell r="AQ18" t="str">
            <v>A</v>
          </cell>
          <cell r="AR18" t="str">
            <v>B</v>
          </cell>
          <cell r="AS18" t="str">
            <v>B</v>
          </cell>
          <cell r="AT18" t="str">
            <v>B</v>
          </cell>
          <cell r="AU18" t="str">
            <v>B</v>
          </cell>
          <cell r="AV18" t="str">
            <v>B</v>
          </cell>
          <cell r="AW18" t="str">
            <v>B</v>
          </cell>
          <cell r="AX18" t="str">
            <v>B</v>
          </cell>
          <cell r="AY18" t="str">
            <v>B</v>
          </cell>
          <cell r="AZ18" t="str">
            <v>B</v>
          </cell>
          <cell r="BA18" t="str">
            <v>B</v>
          </cell>
          <cell r="BB18" t="str">
            <v>B</v>
          </cell>
          <cell r="BC18" t="str">
            <v>B</v>
          </cell>
          <cell r="BD18" t="str">
            <v>B</v>
          </cell>
          <cell r="BE18" t="str">
            <v>B</v>
          </cell>
          <cell r="BF18" t="str">
            <v>B</v>
          </cell>
          <cell r="BG18" t="str">
            <v>B</v>
          </cell>
          <cell r="BH18" t="str">
            <v>B</v>
          </cell>
          <cell r="BI18" t="str">
            <v>B</v>
          </cell>
          <cell r="BJ18" t="str">
            <v>A</v>
          </cell>
          <cell r="BK18" t="str">
            <v>A</v>
          </cell>
          <cell r="BL18">
            <v>0</v>
          </cell>
          <cell r="BM18">
            <v>2</v>
          </cell>
          <cell r="BN18">
            <v>10</v>
          </cell>
          <cell r="BO18">
            <v>0</v>
          </cell>
          <cell r="BP18">
            <v>0</v>
          </cell>
          <cell r="BQ18">
            <v>4.666666666666667</v>
          </cell>
          <cell r="BR18">
            <v>0</v>
          </cell>
          <cell r="BS18">
            <v>5</v>
          </cell>
          <cell r="BT18">
            <v>19</v>
          </cell>
          <cell r="BU18">
            <v>0</v>
          </cell>
          <cell r="BV18">
            <v>0</v>
          </cell>
          <cell r="BW18">
            <v>9.6666666666666661</v>
          </cell>
          <cell r="BX18" t="str">
            <v>2年8分以上</v>
          </cell>
          <cell r="BZ18">
            <v>44120</v>
          </cell>
          <cell r="CA18" t="str">
            <v>升格；2020-12-16升副课长</v>
          </cell>
          <cell r="CB18">
            <v>1</v>
          </cell>
          <cell r="CD18" t="str">
            <v>〇</v>
          </cell>
          <cell r="CE18" t="str">
            <v>〇</v>
          </cell>
          <cell r="CF18" t="str">
            <v/>
          </cell>
          <cell r="CG18" t="str">
            <v/>
          </cell>
          <cell r="CH18" t="str">
            <v>〇</v>
          </cell>
          <cell r="CK18" t="str">
            <v/>
          </cell>
          <cell r="CL18" t="str">
            <v>7</v>
          </cell>
          <cell r="CM18" t="str">
            <v>3</v>
          </cell>
          <cell r="CN18" t="str">
            <v>副课长</v>
          </cell>
          <cell r="CO18">
            <v>0</v>
          </cell>
          <cell r="CP18" t="str">
            <v/>
          </cell>
          <cell r="CQ18">
            <v>0</v>
          </cell>
          <cell r="CR18">
            <v>7</v>
          </cell>
          <cell r="CS18">
            <v>4</v>
          </cell>
          <cell r="CW18">
            <v>0</v>
          </cell>
          <cell r="CX18">
            <v>160</v>
          </cell>
          <cell r="CY18">
            <v>222.53000000000065</v>
          </cell>
          <cell r="CZ18">
            <v>2.3746133103409343E-2</v>
          </cell>
          <cell r="DW18" t="str">
            <v>7</v>
          </cell>
          <cell r="DX18" t="str">
            <v>4</v>
          </cell>
          <cell r="DY18" t="str">
            <v>副课长</v>
          </cell>
          <cell r="DZ18">
            <v>0</v>
          </cell>
          <cell r="EA18" t="str">
            <v/>
          </cell>
          <cell r="EB18">
            <v>0</v>
          </cell>
          <cell r="EC18">
            <v>3607</v>
          </cell>
          <cell r="ED18">
            <v>1915</v>
          </cell>
          <cell r="EE18">
            <v>1200</v>
          </cell>
          <cell r="EF18">
            <v>0</v>
          </cell>
          <cell r="EG18">
            <v>0</v>
          </cell>
          <cell r="EH18">
            <v>0</v>
          </cell>
        </row>
        <row r="19">
          <cell r="C19" t="str">
            <v>040086</v>
          </cell>
          <cell r="D19" t="str">
            <v>販管</v>
          </cell>
          <cell r="E19">
            <v>428</v>
          </cell>
          <cell r="F19" t="str">
            <v>管理部</v>
          </cell>
          <cell r="G19" t="str">
            <v>企画课-系统系</v>
          </cell>
          <cell r="H19" t="str">
            <v>040086</v>
          </cell>
          <cell r="I19" t="str">
            <v>孙宝禄</v>
          </cell>
          <cell r="J19" t="str">
            <v>6</v>
          </cell>
          <cell r="K19" t="str">
            <v>7</v>
          </cell>
          <cell r="L19" t="str">
            <v>系长</v>
          </cell>
          <cell r="O19">
            <v>38269</v>
          </cell>
          <cell r="P19">
            <v>29583</v>
          </cell>
          <cell r="Q19">
            <v>41</v>
          </cell>
          <cell r="R19" t="str">
            <v>40-49</v>
          </cell>
          <cell r="S19" t="str">
            <v>男</v>
          </cell>
          <cell r="T19">
            <v>499</v>
          </cell>
          <cell r="U19">
            <v>0</v>
          </cell>
          <cell r="V19">
            <v>479</v>
          </cell>
          <cell r="W19">
            <v>3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17</v>
          </cell>
          <cell r="AD19">
            <v>0</v>
          </cell>
          <cell r="AE19">
            <v>0</v>
          </cell>
          <cell r="AF19">
            <v>3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1</v>
          </cell>
          <cell r="AL19">
            <v>1</v>
          </cell>
          <cell r="AN19" t="str">
            <v>B</v>
          </cell>
          <cell r="AO19" t="str">
            <v>B</v>
          </cell>
          <cell r="AP19" t="str">
            <v>B</v>
          </cell>
          <cell r="AQ19" t="str">
            <v>B</v>
          </cell>
          <cell r="AR19" t="str">
            <v>A</v>
          </cell>
          <cell r="AS19" t="str">
            <v>A</v>
          </cell>
          <cell r="AT19" t="str">
            <v>A</v>
          </cell>
          <cell r="AU19" t="str">
            <v>B</v>
          </cell>
          <cell r="AV19" t="str">
            <v>B</v>
          </cell>
          <cell r="AW19" t="str">
            <v>B</v>
          </cell>
          <cell r="AX19" t="str">
            <v>B</v>
          </cell>
          <cell r="AY19" t="str">
            <v>B</v>
          </cell>
          <cell r="AZ19" t="str">
            <v>B</v>
          </cell>
          <cell r="BA19" t="str">
            <v>A</v>
          </cell>
          <cell r="BB19" t="str">
            <v>A</v>
          </cell>
          <cell r="BC19" t="str">
            <v>A</v>
          </cell>
          <cell r="BD19" t="str">
            <v>A</v>
          </cell>
          <cell r="BE19" t="str">
            <v>B</v>
          </cell>
          <cell r="BF19" t="str">
            <v>B</v>
          </cell>
          <cell r="BG19" t="str">
            <v>B</v>
          </cell>
          <cell r="BH19" t="str">
            <v>B</v>
          </cell>
          <cell r="BI19" t="str">
            <v>B</v>
          </cell>
          <cell r="BJ19" t="str">
            <v>B</v>
          </cell>
          <cell r="BK19" t="str">
            <v>B</v>
          </cell>
          <cell r="BL19">
            <v>0</v>
          </cell>
          <cell r="BM19">
            <v>4</v>
          </cell>
          <cell r="BN19">
            <v>8</v>
          </cell>
          <cell r="BO19">
            <v>0</v>
          </cell>
          <cell r="BP19">
            <v>0</v>
          </cell>
          <cell r="BQ19">
            <v>5.333333333333333</v>
          </cell>
          <cell r="BR19">
            <v>0</v>
          </cell>
          <cell r="BS19">
            <v>7</v>
          </cell>
          <cell r="BT19">
            <v>17</v>
          </cell>
          <cell r="BU19">
            <v>0</v>
          </cell>
          <cell r="BV19">
            <v>0</v>
          </cell>
          <cell r="BW19">
            <v>10.333333333333334</v>
          </cell>
          <cell r="BX19" t="str">
            <v>2年8分以上</v>
          </cell>
          <cell r="BZ19">
            <v>44120</v>
          </cell>
          <cell r="CA19" t="str">
            <v>升格；2020-12-16升系长</v>
          </cell>
          <cell r="CB19">
            <v>1</v>
          </cell>
          <cell r="CD19" t="str">
            <v>〇</v>
          </cell>
          <cell r="CE19" t="str">
            <v>〇</v>
          </cell>
          <cell r="CF19" t="str">
            <v/>
          </cell>
          <cell r="CG19" t="str">
            <v/>
          </cell>
          <cell r="CH19" t="str">
            <v>〇</v>
          </cell>
          <cell r="CK19" t="str">
            <v/>
          </cell>
          <cell r="CL19" t="str">
            <v>6</v>
          </cell>
          <cell r="CM19" t="str">
            <v>7</v>
          </cell>
          <cell r="CN19" t="str">
            <v>系长</v>
          </cell>
          <cell r="CO19">
            <v>0</v>
          </cell>
          <cell r="CP19" t="str">
            <v/>
          </cell>
          <cell r="CQ19">
            <v>0</v>
          </cell>
          <cell r="CR19">
            <v>7</v>
          </cell>
          <cell r="CS19">
            <v>3</v>
          </cell>
          <cell r="CW19">
            <v>0</v>
          </cell>
          <cell r="CX19">
            <v>168</v>
          </cell>
          <cell r="CY19">
            <v>233.65000000000146</v>
          </cell>
          <cell r="CZ19">
            <v>2.7122496407270602E-2</v>
          </cell>
          <cell r="DW19" t="str">
            <v>7</v>
          </cell>
          <cell r="DX19" t="str">
            <v>3</v>
          </cell>
          <cell r="DY19" t="str">
            <v>系长</v>
          </cell>
          <cell r="DZ19">
            <v>0</v>
          </cell>
          <cell r="EA19" t="str">
            <v/>
          </cell>
          <cell r="EB19">
            <v>0</v>
          </cell>
          <cell r="EC19">
            <v>3607</v>
          </cell>
          <cell r="ED19">
            <v>1755</v>
          </cell>
          <cell r="EE19">
            <v>800</v>
          </cell>
          <cell r="EF19">
            <v>0</v>
          </cell>
          <cell r="EG19">
            <v>0</v>
          </cell>
          <cell r="EH19">
            <v>0</v>
          </cell>
        </row>
        <row r="20">
          <cell r="C20" t="str">
            <v>050057</v>
          </cell>
          <cell r="D20" t="str">
            <v>販管</v>
          </cell>
          <cell r="E20">
            <v>429</v>
          </cell>
          <cell r="F20" t="str">
            <v>管理部</v>
          </cell>
          <cell r="G20" t="str">
            <v>企画课-系统系</v>
          </cell>
          <cell r="H20" t="str">
            <v>050057</v>
          </cell>
          <cell r="I20" t="str">
            <v>张彬</v>
          </cell>
          <cell r="J20" t="str">
            <v>8</v>
          </cell>
          <cell r="K20" t="str">
            <v>1</v>
          </cell>
          <cell r="L20" t="str">
            <v>课长</v>
          </cell>
          <cell r="N20" t="str">
            <v>7</v>
          </cell>
          <cell r="O20">
            <v>38488</v>
          </cell>
          <cell r="P20">
            <v>29432</v>
          </cell>
          <cell r="Q20">
            <v>42</v>
          </cell>
          <cell r="R20" t="str">
            <v>40-49</v>
          </cell>
          <cell r="S20" t="str">
            <v>男</v>
          </cell>
          <cell r="T20">
            <v>499</v>
          </cell>
          <cell r="U20">
            <v>0</v>
          </cell>
          <cell r="V20">
            <v>468</v>
          </cell>
          <cell r="W20">
            <v>13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18</v>
          </cell>
          <cell r="AD20">
            <v>0</v>
          </cell>
          <cell r="AE20">
            <v>0</v>
          </cell>
          <cell r="AF20">
            <v>2</v>
          </cell>
          <cell r="AG20">
            <v>0</v>
          </cell>
          <cell r="AH20">
            <v>0</v>
          </cell>
          <cell r="AI20">
            <v>1</v>
          </cell>
          <cell r="AJ20">
            <v>0</v>
          </cell>
          <cell r="AK20">
            <v>1</v>
          </cell>
          <cell r="AL20">
            <v>1</v>
          </cell>
          <cell r="AN20" t="str">
            <v>A</v>
          </cell>
          <cell r="AO20" t="str">
            <v>B</v>
          </cell>
          <cell r="AP20" t="str">
            <v>B</v>
          </cell>
          <cell r="AQ20" t="str">
            <v>B</v>
          </cell>
          <cell r="AR20" t="str">
            <v>B</v>
          </cell>
          <cell r="AS20" t="str">
            <v>B</v>
          </cell>
          <cell r="AT20" t="str">
            <v>B</v>
          </cell>
          <cell r="AU20" t="str">
            <v>B</v>
          </cell>
          <cell r="AV20" t="str">
            <v>B</v>
          </cell>
          <cell r="AW20" t="str">
            <v>B</v>
          </cell>
          <cell r="AX20" t="str">
            <v>B</v>
          </cell>
          <cell r="AY20" t="str">
            <v>B</v>
          </cell>
          <cell r="AZ20" t="str">
            <v>B</v>
          </cell>
          <cell r="BA20" t="str">
            <v>B</v>
          </cell>
          <cell r="BB20" t="str">
            <v>B</v>
          </cell>
          <cell r="BC20" t="str">
            <v>B</v>
          </cell>
          <cell r="BD20" t="str">
            <v>B</v>
          </cell>
          <cell r="BE20" t="str">
            <v>B</v>
          </cell>
          <cell r="BF20" t="str">
            <v>B</v>
          </cell>
          <cell r="BG20" t="str">
            <v>B</v>
          </cell>
          <cell r="BH20" t="str">
            <v>B</v>
          </cell>
          <cell r="BI20" t="str">
            <v>B</v>
          </cell>
          <cell r="BJ20" t="str">
            <v>B</v>
          </cell>
          <cell r="BK20" t="str">
            <v>B</v>
          </cell>
          <cell r="BL20">
            <v>0</v>
          </cell>
          <cell r="BM20">
            <v>0</v>
          </cell>
          <cell r="BN20">
            <v>12</v>
          </cell>
          <cell r="BO20">
            <v>0</v>
          </cell>
          <cell r="BP20">
            <v>0</v>
          </cell>
          <cell r="BQ20">
            <v>4</v>
          </cell>
          <cell r="BR20">
            <v>0</v>
          </cell>
          <cell r="BS20">
            <v>1</v>
          </cell>
          <cell r="BT20">
            <v>23</v>
          </cell>
          <cell r="BU20">
            <v>0</v>
          </cell>
          <cell r="BV20">
            <v>0</v>
          </cell>
          <cell r="BW20">
            <v>8.3333333333333339</v>
          </cell>
          <cell r="BX20" t="str">
            <v>2年8分以上</v>
          </cell>
          <cell r="BZ20">
            <v>44120</v>
          </cell>
          <cell r="CA20" t="str">
            <v>升级；升课长8；2019-10-16升设计等级</v>
          </cell>
          <cell r="CB20">
            <v>1</v>
          </cell>
          <cell r="CD20" t="str">
            <v>〇</v>
          </cell>
          <cell r="CE20" t="str">
            <v>〇</v>
          </cell>
          <cell r="CF20" t="str">
            <v/>
          </cell>
          <cell r="CG20" t="str">
            <v/>
          </cell>
          <cell r="CH20" t="str">
            <v>〇</v>
          </cell>
          <cell r="CK20" t="str">
            <v/>
          </cell>
          <cell r="CL20" t="str">
            <v>8</v>
          </cell>
          <cell r="CM20" t="str">
            <v>1</v>
          </cell>
          <cell r="CN20" t="str">
            <v>课长</v>
          </cell>
          <cell r="CO20">
            <v>0</v>
          </cell>
          <cell r="CP20">
            <v>7</v>
          </cell>
          <cell r="CQ20">
            <v>0</v>
          </cell>
          <cell r="CR20">
            <v>8</v>
          </cell>
          <cell r="CS20">
            <v>3</v>
          </cell>
          <cell r="CW20">
            <v>0</v>
          </cell>
          <cell r="CX20">
            <v>440</v>
          </cell>
          <cell r="CY20">
            <v>611.96000000000095</v>
          </cell>
          <cell r="CZ20">
            <v>4.2545529125083061E-2</v>
          </cell>
          <cell r="DW20" t="str">
            <v>8</v>
          </cell>
          <cell r="DX20" t="str">
            <v>3</v>
          </cell>
          <cell r="DY20" t="str">
            <v>课长</v>
          </cell>
          <cell r="DZ20">
            <v>0</v>
          </cell>
          <cell r="EA20">
            <v>7</v>
          </cell>
          <cell r="EB20">
            <v>0</v>
          </cell>
          <cell r="EC20">
            <v>4267</v>
          </cell>
          <cell r="ED20">
            <v>2715</v>
          </cell>
          <cell r="EE20">
            <v>3000</v>
          </cell>
          <cell r="EF20">
            <v>0</v>
          </cell>
          <cell r="EG20">
            <v>700</v>
          </cell>
          <cell r="EH20">
            <v>0</v>
          </cell>
        </row>
        <row r="21">
          <cell r="C21" t="str">
            <v>070001</v>
          </cell>
          <cell r="D21" t="str">
            <v>販管</v>
          </cell>
          <cell r="E21">
            <v>430</v>
          </cell>
          <cell r="F21" t="str">
            <v>管理部</v>
          </cell>
          <cell r="G21" t="str">
            <v>企画课-系统系</v>
          </cell>
          <cell r="H21" t="str">
            <v>070001</v>
          </cell>
          <cell r="I21" t="str">
            <v>郭松</v>
          </cell>
          <cell r="J21" t="str">
            <v>6</v>
          </cell>
          <cell r="K21" t="str">
            <v>1</v>
          </cell>
          <cell r="O21">
            <v>39108</v>
          </cell>
          <cell r="P21">
            <v>29928</v>
          </cell>
          <cell r="Q21">
            <v>40</v>
          </cell>
          <cell r="R21" t="str">
            <v>40-49</v>
          </cell>
          <cell r="S21" t="str">
            <v>男</v>
          </cell>
          <cell r="T21">
            <v>499</v>
          </cell>
          <cell r="U21">
            <v>0</v>
          </cell>
          <cell r="V21">
            <v>476.5</v>
          </cell>
          <cell r="W21">
            <v>9.5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13</v>
          </cell>
          <cell r="AD21">
            <v>0</v>
          </cell>
          <cell r="AE21">
            <v>0</v>
          </cell>
          <cell r="AF21">
            <v>7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1</v>
          </cell>
          <cell r="AL21">
            <v>1</v>
          </cell>
          <cell r="AN21" t="str">
            <v>B</v>
          </cell>
          <cell r="AO21" t="str">
            <v>B</v>
          </cell>
          <cell r="AP21" t="str">
            <v>B</v>
          </cell>
          <cell r="AQ21" t="str">
            <v>B</v>
          </cell>
          <cell r="AR21" t="str">
            <v>B</v>
          </cell>
          <cell r="AS21" t="str">
            <v>B</v>
          </cell>
          <cell r="AT21" t="str">
            <v>B</v>
          </cell>
          <cell r="AU21" t="str">
            <v>A</v>
          </cell>
          <cell r="AV21" t="str">
            <v>A</v>
          </cell>
          <cell r="AW21" t="str">
            <v>A</v>
          </cell>
          <cell r="AX21" t="str">
            <v>B</v>
          </cell>
          <cell r="AY21" t="str">
            <v>B</v>
          </cell>
          <cell r="AZ21" t="str">
            <v>B</v>
          </cell>
          <cell r="BA21" t="str">
            <v>B</v>
          </cell>
          <cell r="BB21" t="str">
            <v>B</v>
          </cell>
          <cell r="BC21" t="str">
            <v>B</v>
          </cell>
          <cell r="BD21" t="str">
            <v>B</v>
          </cell>
          <cell r="BE21" t="str">
            <v>B</v>
          </cell>
          <cell r="BF21" t="str">
            <v>B</v>
          </cell>
          <cell r="BG21" t="str">
            <v>B</v>
          </cell>
          <cell r="BH21" t="str">
            <v>B</v>
          </cell>
          <cell r="BI21" t="str">
            <v>B</v>
          </cell>
          <cell r="BJ21" t="str">
            <v>B</v>
          </cell>
          <cell r="BK21" t="str">
            <v>B</v>
          </cell>
          <cell r="BL21">
            <v>0</v>
          </cell>
          <cell r="BM21">
            <v>0</v>
          </cell>
          <cell r="BN21">
            <v>12</v>
          </cell>
          <cell r="BO21">
            <v>0</v>
          </cell>
          <cell r="BP21">
            <v>0</v>
          </cell>
          <cell r="BQ21">
            <v>4</v>
          </cell>
          <cell r="BR21">
            <v>0</v>
          </cell>
          <cell r="BS21">
            <v>3</v>
          </cell>
          <cell r="BT21">
            <v>21</v>
          </cell>
          <cell r="BU21">
            <v>0</v>
          </cell>
          <cell r="BV21">
            <v>0</v>
          </cell>
          <cell r="BW21">
            <v>9</v>
          </cell>
          <cell r="BX21" t="str">
            <v>2年8分以上</v>
          </cell>
          <cell r="BZ21">
            <v>44120</v>
          </cell>
          <cell r="CA21" t="str">
            <v>升级</v>
          </cell>
          <cell r="CB21">
            <v>1</v>
          </cell>
          <cell r="CD21" t="str">
            <v>〇</v>
          </cell>
          <cell r="CE21" t="str">
            <v>〇</v>
          </cell>
          <cell r="CF21" t="str">
            <v/>
          </cell>
          <cell r="CG21" t="str">
            <v/>
          </cell>
          <cell r="CH21" t="str">
            <v>〇</v>
          </cell>
          <cell r="CK21" t="str">
            <v/>
          </cell>
          <cell r="CL21" t="str">
            <v>6</v>
          </cell>
          <cell r="CM21" t="str">
            <v>1</v>
          </cell>
          <cell r="CN21">
            <v>0</v>
          </cell>
          <cell r="CO21">
            <v>0</v>
          </cell>
          <cell r="CP21" t="str">
            <v/>
          </cell>
          <cell r="CQ21">
            <v>0</v>
          </cell>
          <cell r="CR21">
            <v>6</v>
          </cell>
          <cell r="CS21">
            <v>2</v>
          </cell>
          <cell r="CW21">
            <v>0</v>
          </cell>
          <cell r="CX21">
            <v>130</v>
          </cell>
          <cell r="CY21">
            <v>180.8100000000004</v>
          </cell>
          <cell r="CZ21">
            <v>2.8176059465650702E-2</v>
          </cell>
          <cell r="DW21" t="str">
            <v>6</v>
          </cell>
          <cell r="DX21" t="str">
            <v>2</v>
          </cell>
          <cell r="DY21">
            <v>0</v>
          </cell>
          <cell r="DZ21">
            <v>0</v>
          </cell>
          <cell r="EA21" t="str">
            <v/>
          </cell>
          <cell r="EB21">
            <v>0</v>
          </cell>
          <cell r="EC21">
            <v>3359</v>
          </cell>
          <cell r="ED21">
            <v>1185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</row>
        <row r="22">
          <cell r="C22" t="str">
            <v>020004</v>
          </cell>
          <cell r="D22" t="str">
            <v>販管</v>
          </cell>
          <cell r="E22">
            <v>431</v>
          </cell>
          <cell r="F22" t="str">
            <v>管理部</v>
          </cell>
          <cell r="G22" t="str">
            <v>人事课</v>
          </cell>
          <cell r="H22" t="str">
            <v>020004</v>
          </cell>
          <cell r="I22" t="str">
            <v>冀佳宾</v>
          </cell>
          <cell r="J22" t="str">
            <v>7</v>
          </cell>
          <cell r="K22" t="str">
            <v>3</v>
          </cell>
          <cell r="L22" t="str">
            <v>课长</v>
          </cell>
          <cell r="O22">
            <v>37272</v>
          </cell>
          <cell r="P22">
            <v>28370</v>
          </cell>
          <cell r="Q22">
            <v>45</v>
          </cell>
          <cell r="R22" t="str">
            <v>40-49</v>
          </cell>
          <cell r="S22" t="str">
            <v>男</v>
          </cell>
          <cell r="T22">
            <v>499</v>
          </cell>
          <cell r="U22">
            <v>0</v>
          </cell>
          <cell r="V22">
            <v>478.5</v>
          </cell>
          <cell r="W22">
            <v>6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14.5</v>
          </cell>
          <cell r="AD22">
            <v>0</v>
          </cell>
          <cell r="AE22">
            <v>0</v>
          </cell>
          <cell r="AF22">
            <v>1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1</v>
          </cell>
          <cell r="AL22">
            <v>1</v>
          </cell>
          <cell r="AN22" t="str">
            <v>A</v>
          </cell>
          <cell r="AO22" t="str">
            <v>B</v>
          </cell>
          <cell r="AP22" t="str">
            <v>B</v>
          </cell>
          <cell r="AQ22" t="str">
            <v>B</v>
          </cell>
          <cell r="AR22" t="str">
            <v>B</v>
          </cell>
          <cell r="AS22" t="str">
            <v>B</v>
          </cell>
          <cell r="AT22" t="str">
            <v>B</v>
          </cell>
          <cell r="AU22" t="str">
            <v>B</v>
          </cell>
          <cell r="AV22" t="str">
            <v>B</v>
          </cell>
          <cell r="AW22" t="str">
            <v>B</v>
          </cell>
          <cell r="AX22" t="str">
            <v>B</v>
          </cell>
          <cell r="AY22" t="str">
            <v>B</v>
          </cell>
          <cell r="AZ22" t="str">
            <v>B</v>
          </cell>
          <cell r="BA22" t="str">
            <v>B</v>
          </cell>
          <cell r="BB22" t="str">
            <v>B</v>
          </cell>
          <cell r="BC22" t="str">
            <v>B</v>
          </cell>
          <cell r="BD22" t="str">
            <v>B</v>
          </cell>
          <cell r="BE22" t="str">
            <v>B</v>
          </cell>
          <cell r="BF22" t="str">
            <v>B</v>
          </cell>
          <cell r="BG22" t="str">
            <v>B</v>
          </cell>
          <cell r="BH22" t="str">
            <v>B</v>
          </cell>
          <cell r="BI22" t="str">
            <v>B</v>
          </cell>
          <cell r="BJ22" t="str">
            <v>B</v>
          </cell>
          <cell r="BK22" t="str">
            <v>B</v>
          </cell>
          <cell r="BL22">
            <v>0</v>
          </cell>
          <cell r="BM22">
            <v>0</v>
          </cell>
          <cell r="BN22">
            <v>12</v>
          </cell>
          <cell r="BO22">
            <v>0</v>
          </cell>
          <cell r="BP22">
            <v>0</v>
          </cell>
          <cell r="BQ22">
            <v>4</v>
          </cell>
          <cell r="BR22">
            <v>0</v>
          </cell>
          <cell r="BS22">
            <v>1</v>
          </cell>
          <cell r="BT22">
            <v>23</v>
          </cell>
          <cell r="BU22">
            <v>0</v>
          </cell>
          <cell r="BV22">
            <v>0</v>
          </cell>
          <cell r="BW22">
            <v>8.3333333333333339</v>
          </cell>
          <cell r="BX22" t="str">
            <v>2年8分以上</v>
          </cell>
          <cell r="BZ22">
            <v>44485</v>
          </cell>
          <cell r="CA22" t="str">
            <v>升格；2020-12-16升课长7</v>
          </cell>
          <cell r="CB22">
            <v>1</v>
          </cell>
          <cell r="CC22" t="str">
            <v>〇</v>
          </cell>
          <cell r="CE22" t="str">
            <v/>
          </cell>
          <cell r="CF22" t="str">
            <v>×</v>
          </cell>
          <cell r="CG22" t="str">
            <v/>
          </cell>
          <cell r="CK22" t="str">
            <v/>
          </cell>
          <cell r="CL22" t="str">
            <v>7</v>
          </cell>
          <cell r="CM22" t="str">
            <v>3</v>
          </cell>
          <cell r="CN22" t="str">
            <v>课长</v>
          </cell>
          <cell r="CO22">
            <v>0</v>
          </cell>
          <cell r="CP22" t="str">
            <v/>
          </cell>
          <cell r="CQ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W22" t="str">
            <v>7</v>
          </cell>
          <cell r="DX22" t="str">
            <v>3</v>
          </cell>
          <cell r="DY22" t="str">
            <v>课长</v>
          </cell>
          <cell r="DZ22">
            <v>0</v>
          </cell>
          <cell r="EA22" t="str">
            <v/>
          </cell>
          <cell r="EB22">
            <v>0</v>
          </cell>
          <cell r="EC22">
            <v>3607</v>
          </cell>
          <cell r="ED22">
            <v>1755</v>
          </cell>
          <cell r="EE22">
            <v>1800</v>
          </cell>
          <cell r="EF22">
            <v>0</v>
          </cell>
          <cell r="EG22">
            <v>0</v>
          </cell>
          <cell r="EH22">
            <v>0</v>
          </cell>
        </row>
        <row r="23">
          <cell r="C23" t="str">
            <v>023101</v>
          </cell>
          <cell r="D23" t="str">
            <v>販管</v>
          </cell>
          <cell r="E23">
            <v>432</v>
          </cell>
          <cell r="F23" t="str">
            <v>管理部</v>
          </cell>
          <cell r="G23" t="str">
            <v>人事课</v>
          </cell>
          <cell r="H23" t="str">
            <v>023101</v>
          </cell>
          <cell r="I23" t="str">
            <v>闫巍巍</v>
          </cell>
          <cell r="J23" t="str">
            <v>6</v>
          </cell>
          <cell r="K23" t="str">
            <v>1</v>
          </cell>
          <cell r="O23">
            <v>37279</v>
          </cell>
          <cell r="P23">
            <v>30611</v>
          </cell>
          <cell r="Q23">
            <v>38</v>
          </cell>
          <cell r="R23" t="str">
            <v>30-39</v>
          </cell>
          <cell r="S23" t="str">
            <v>女</v>
          </cell>
          <cell r="T23">
            <v>499</v>
          </cell>
          <cell r="U23">
            <v>0</v>
          </cell>
          <cell r="V23">
            <v>464.5</v>
          </cell>
          <cell r="W23">
            <v>24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10.5</v>
          </cell>
          <cell r="AD23">
            <v>0</v>
          </cell>
          <cell r="AE23">
            <v>0</v>
          </cell>
          <cell r="AF23">
            <v>1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1</v>
          </cell>
          <cell r="AL23">
            <v>1</v>
          </cell>
          <cell r="AN23" t="str">
            <v>B</v>
          </cell>
          <cell r="AO23" t="str">
            <v>A</v>
          </cell>
          <cell r="AP23" t="str">
            <v>A</v>
          </cell>
          <cell r="AQ23" t="str">
            <v>A</v>
          </cell>
          <cell r="AR23" t="str">
            <v>B</v>
          </cell>
          <cell r="AS23" t="str">
            <v>B</v>
          </cell>
          <cell r="AT23" t="str">
            <v>B</v>
          </cell>
          <cell r="AU23" t="str">
            <v>B</v>
          </cell>
          <cell r="AV23" t="str">
            <v>B</v>
          </cell>
          <cell r="AW23" t="str">
            <v>B</v>
          </cell>
          <cell r="AX23" t="str">
            <v>A</v>
          </cell>
          <cell r="AY23" t="str">
            <v>A</v>
          </cell>
          <cell r="AZ23" t="str">
            <v>A</v>
          </cell>
          <cell r="BA23" t="str">
            <v>B</v>
          </cell>
          <cell r="BB23" t="str">
            <v>B</v>
          </cell>
          <cell r="BC23" t="str">
            <v>B</v>
          </cell>
          <cell r="BD23" t="str">
            <v>B</v>
          </cell>
          <cell r="BE23" t="str">
            <v>B</v>
          </cell>
          <cell r="BF23" t="str">
            <v>B</v>
          </cell>
          <cell r="BG23" t="str">
            <v>B</v>
          </cell>
          <cell r="BH23" t="str">
            <v>B</v>
          </cell>
          <cell r="BI23" t="str">
            <v>B</v>
          </cell>
          <cell r="BJ23" t="str">
            <v>B</v>
          </cell>
          <cell r="BK23" t="str">
            <v>B</v>
          </cell>
          <cell r="BL23">
            <v>0</v>
          </cell>
          <cell r="BM23">
            <v>1</v>
          </cell>
          <cell r="BN23">
            <v>11</v>
          </cell>
          <cell r="BO23">
            <v>0</v>
          </cell>
          <cell r="BP23">
            <v>0</v>
          </cell>
          <cell r="BQ23">
            <v>4.333333333333333</v>
          </cell>
          <cell r="BR23">
            <v>0</v>
          </cell>
          <cell r="BS23">
            <v>6</v>
          </cell>
          <cell r="BT23">
            <v>18</v>
          </cell>
          <cell r="BU23">
            <v>0</v>
          </cell>
          <cell r="BV23">
            <v>0</v>
          </cell>
          <cell r="BW23">
            <v>10</v>
          </cell>
          <cell r="BX23" t="str">
            <v>2年8分以上</v>
          </cell>
          <cell r="BZ23">
            <v>44485</v>
          </cell>
          <cell r="CA23" t="str">
            <v>升级</v>
          </cell>
          <cell r="CB23">
            <v>1</v>
          </cell>
          <cell r="CC23" t="str">
            <v>〇</v>
          </cell>
          <cell r="CE23" t="str">
            <v/>
          </cell>
          <cell r="CF23" t="str">
            <v>×</v>
          </cell>
          <cell r="CG23" t="str">
            <v/>
          </cell>
          <cell r="CK23" t="str">
            <v/>
          </cell>
          <cell r="CL23" t="str">
            <v>6</v>
          </cell>
          <cell r="CM23" t="str">
            <v>1</v>
          </cell>
          <cell r="CN23">
            <v>0</v>
          </cell>
          <cell r="CO23">
            <v>0</v>
          </cell>
          <cell r="CP23" t="str">
            <v/>
          </cell>
          <cell r="CQ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W23" t="str">
            <v>6</v>
          </cell>
          <cell r="DX23" t="str">
            <v>1</v>
          </cell>
          <cell r="DY23">
            <v>0</v>
          </cell>
          <cell r="DZ23">
            <v>0</v>
          </cell>
          <cell r="EA23" t="str">
            <v/>
          </cell>
          <cell r="EB23">
            <v>0</v>
          </cell>
          <cell r="EC23">
            <v>3359</v>
          </cell>
          <cell r="ED23">
            <v>1055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</row>
        <row r="24">
          <cell r="C24" t="str">
            <v>030020</v>
          </cell>
          <cell r="D24" t="str">
            <v>販管</v>
          </cell>
          <cell r="E24">
            <v>433</v>
          </cell>
          <cell r="F24" t="str">
            <v>管理部</v>
          </cell>
          <cell r="G24" t="str">
            <v>人事课</v>
          </cell>
          <cell r="H24" t="str">
            <v>030020</v>
          </cell>
          <cell r="I24" t="str">
            <v>曹毅强</v>
          </cell>
          <cell r="J24" t="str">
            <v>6</v>
          </cell>
          <cell r="K24" t="str">
            <v>6</v>
          </cell>
          <cell r="L24" t="str">
            <v>系长</v>
          </cell>
          <cell r="O24">
            <v>37753</v>
          </cell>
          <cell r="P24">
            <v>25862</v>
          </cell>
          <cell r="Q24">
            <v>51</v>
          </cell>
          <cell r="R24" t="str">
            <v>≥50</v>
          </cell>
          <cell r="S24" t="str">
            <v>男</v>
          </cell>
          <cell r="T24">
            <v>499</v>
          </cell>
          <cell r="U24">
            <v>0</v>
          </cell>
          <cell r="V24">
            <v>465.5</v>
          </cell>
          <cell r="W24">
            <v>24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9.5</v>
          </cell>
          <cell r="AD24">
            <v>0</v>
          </cell>
          <cell r="AE24">
            <v>0</v>
          </cell>
          <cell r="AF24">
            <v>5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1</v>
          </cell>
          <cell r="AL24">
            <v>1</v>
          </cell>
          <cell r="AN24" t="str">
            <v>B</v>
          </cell>
          <cell r="AO24" t="str">
            <v>B</v>
          </cell>
          <cell r="AP24" t="str">
            <v>B</v>
          </cell>
          <cell r="AQ24" t="str">
            <v>B</v>
          </cell>
          <cell r="AR24" t="str">
            <v>B</v>
          </cell>
          <cell r="AS24" t="str">
            <v>B</v>
          </cell>
          <cell r="AT24" t="str">
            <v>B</v>
          </cell>
          <cell r="AU24" t="str">
            <v>B</v>
          </cell>
          <cell r="AV24" t="str">
            <v>B</v>
          </cell>
          <cell r="AW24" t="str">
            <v>B</v>
          </cell>
          <cell r="AX24" t="str">
            <v>B</v>
          </cell>
          <cell r="AY24" t="str">
            <v>B</v>
          </cell>
          <cell r="AZ24" t="str">
            <v>B</v>
          </cell>
          <cell r="BA24" t="str">
            <v>B</v>
          </cell>
          <cell r="BB24" t="str">
            <v>B</v>
          </cell>
          <cell r="BC24" t="str">
            <v>B</v>
          </cell>
          <cell r="BD24" t="str">
            <v>B</v>
          </cell>
          <cell r="BE24" t="str">
            <v>B</v>
          </cell>
          <cell r="BF24" t="str">
            <v>B</v>
          </cell>
          <cell r="BG24" t="str">
            <v>B</v>
          </cell>
          <cell r="BH24" t="str">
            <v>B</v>
          </cell>
          <cell r="BI24" t="str">
            <v>B</v>
          </cell>
          <cell r="BJ24" t="str">
            <v>A</v>
          </cell>
          <cell r="BK24" t="str">
            <v>A</v>
          </cell>
          <cell r="BL24">
            <v>0</v>
          </cell>
          <cell r="BM24">
            <v>2</v>
          </cell>
          <cell r="BN24">
            <v>10</v>
          </cell>
          <cell r="BO24">
            <v>0</v>
          </cell>
          <cell r="BP24">
            <v>0</v>
          </cell>
          <cell r="BQ24">
            <v>4.666666666666667</v>
          </cell>
          <cell r="BR24">
            <v>0</v>
          </cell>
          <cell r="BS24">
            <v>2</v>
          </cell>
          <cell r="BT24">
            <v>22</v>
          </cell>
          <cell r="BU24">
            <v>0</v>
          </cell>
          <cell r="BV24">
            <v>0</v>
          </cell>
          <cell r="BW24">
            <v>8.6666666666666661</v>
          </cell>
          <cell r="BX24" t="str">
            <v>2年8分以上</v>
          </cell>
          <cell r="BZ24">
            <v>44120</v>
          </cell>
          <cell r="CA24" t="str">
            <v>升格；2020-12-16升系长</v>
          </cell>
          <cell r="CB24">
            <v>1</v>
          </cell>
          <cell r="CD24" t="str">
            <v>〇</v>
          </cell>
          <cell r="CE24" t="str">
            <v>〇</v>
          </cell>
          <cell r="CF24" t="str">
            <v/>
          </cell>
          <cell r="CG24" t="str">
            <v/>
          </cell>
          <cell r="CH24" t="str">
            <v>〇</v>
          </cell>
          <cell r="CK24" t="str">
            <v/>
          </cell>
          <cell r="CL24" t="str">
            <v>6</v>
          </cell>
          <cell r="CM24" t="str">
            <v>6</v>
          </cell>
          <cell r="CN24" t="str">
            <v>系长</v>
          </cell>
          <cell r="CO24">
            <v>0</v>
          </cell>
          <cell r="CP24" t="str">
            <v/>
          </cell>
          <cell r="CQ24">
            <v>0</v>
          </cell>
          <cell r="CR24">
            <v>6</v>
          </cell>
          <cell r="CS24">
            <v>7</v>
          </cell>
          <cell r="CW24">
            <v>0</v>
          </cell>
          <cell r="CX24">
            <v>130</v>
          </cell>
          <cell r="CY24">
            <v>180.80999999999949</v>
          </cell>
          <cell r="CZ24">
            <v>2.1438709195488102E-2</v>
          </cell>
          <cell r="DW24" t="str">
            <v>6</v>
          </cell>
          <cell r="DX24" t="str">
            <v>7</v>
          </cell>
          <cell r="DY24" t="str">
            <v>系长</v>
          </cell>
          <cell r="DZ24">
            <v>0</v>
          </cell>
          <cell r="EA24" t="str">
            <v/>
          </cell>
          <cell r="EB24">
            <v>0</v>
          </cell>
          <cell r="EC24">
            <v>3359</v>
          </cell>
          <cell r="ED24">
            <v>1835</v>
          </cell>
          <cell r="EE24">
            <v>800</v>
          </cell>
          <cell r="EF24">
            <v>0</v>
          </cell>
          <cell r="EG24">
            <v>0</v>
          </cell>
          <cell r="EH24">
            <v>0</v>
          </cell>
        </row>
        <row r="25">
          <cell r="C25" t="str">
            <v>070013</v>
          </cell>
          <cell r="D25" t="str">
            <v>販管</v>
          </cell>
          <cell r="E25">
            <v>434</v>
          </cell>
          <cell r="F25" t="str">
            <v>管理部</v>
          </cell>
          <cell r="G25" t="str">
            <v>人事课</v>
          </cell>
          <cell r="H25" t="str">
            <v>070013</v>
          </cell>
          <cell r="I25" t="str">
            <v>张岚</v>
          </cell>
          <cell r="J25" t="str">
            <v>6</v>
          </cell>
          <cell r="K25" t="str">
            <v>3</v>
          </cell>
          <cell r="L25" t="str">
            <v>系长</v>
          </cell>
          <cell r="O25">
            <v>39186</v>
          </cell>
          <cell r="P25">
            <v>30933</v>
          </cell>
          <cell r="Q25">
            <v>38</v>
          </cell>
          <cell r="R25" t="str">
            <v>30-39</v>
          </cell>
          <cell r="S25" t="str">
            <v>女</v>
          </cell>
          <cell r="T25">
            <v>499</v>
          </cell>
          <cell r="U25">
            <v>33</v>
          </cell>
          <cell r="V25">
            <v>406.5</v>
          </cell>
          <cell r="W25">
            <v>48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33</v>
          </cell>
          <cell r="AC25">
            <v>11.5</v>
          </cell>
          <cell r="AD25">
            <v>0</v>
          </cell>
          <cell r="AE25">
            <v>0</v>
          </cell>
          <cell r="AF25">
            <v>4</v>
          </cell>
          <cell r="AG25">
            <v>1</v>
          </cell>
          <cell r="AH25">
            <v>0</v>
          </cell>
          <cell r="AI25">
            <v>0</v>
          </cell>
          <cell r="AJ25">
            <v>0</v>
          </cell>
          <cell r="AK25">
            <v>0.86746987951807231</v>
          </cell>
          <cell r="AL25">
            <v>0.93386773547094193</v>
          </cell>
          <cell r="AN25" t="str">
            <v>A</v>
          </cell>
          <cell r="AO25" t="str">
            <v>B</v>
          </cell>
          <cell r="AP25" t="str">
            <v>B</v>
          </cell>
          <cell r="AQ25" t="str">
            <v>B</v>
          </cell>
          <cell r="AR25" t="str">
            <v>B</v>
          </cell>
          <cell r="AS25" t="str">
            <v>B</v>
          </cell>
          <cell r="AT25" t="str">
            <v>B</v>
          </cell>
          <cell r="AU25" t="str">
            <v>B</v>
          </cell>
          <cell r="AV25" t="str">
            <v>B</v>
          </cell>
          <cell r="AW25" t="str">
            <v>B</v>
          </cell>
          <cell r="AX25" t="str">
            <v>B</v>
          </cell>
          <cell r="AY25" t="str">
            <v>B</v>
          </cell>
          <cell r="AZ25" t="str">
            <v>B</v>
          </cell>
          <cell r="BA25" t="str">
            <v>B</v>
          </cell>
          <cell r="BB25" t="str">
            <v>B</v>
          </cell>
          <cell r="BC25" t="str">
            <v>B</v>
          </cell>
          <cell r="BD25" t="str">
            <v>B</v>
          </cell>
          <cell r="BE25" t="str">
            <v>B</v>
          </cell>
          <cell r="BF25" t="str">
            <v>B</v>
          </cell>
          <cell r="BG25" t="str">
            <v>B</v>
          </cell>
          <cell r="BH25" t="str">
            <v>B</v>
          </cell>
          <cell r="BI25" t="str">
            <v>B</v>
          </cell>
          <cell r="BJ25" t="str">
            <v>B</v>
          </cell>
          <cell r="BK25" t="str">
            <v>B</v>
          </cell>
          <cell r="BL25">
            <v>0</v>
          </cell>
          <cell r="BM25">
            <v>0</v>
          </cell>
          <cell r="BN25">
            <v>12</v>
          </cell>
          <cell r="BO25">
            <v>0</v>
          </cell>
          <cell r="BP25">
            <v>0</v>
          </cell>
          <cell r="BQ25">
            <v>4</v>
          </cell>
          <cell r="BR25">
            <v>0</v>
          </cell>
          <cell r="BS25">
            <v>1</v>
          </cell>
          <cell r="BT25">
            <v>23</v>
          </cell>
          <cell r="BU25">
            <v>0</v>
          </cell>
          <cell r="BV25">
            <v>0</v>
          </cell>
          <cell r="BW25">
            <v>8.3333333333333339</v>
          </cell>
          <cell r="BX25" t="str">
            <v>2年8分以上</v>
          </cell>
          <cell r="BZ25">
            <v>44485</v>
          </cell>
          <cell r="CA25" t="str">
            <v>升格；2020-12-16升系长</v>
          </cell>
          <cell r="CB25">
            <v>1</v>
          </cell>
          <cell r="CC25" t="str">
            <v>〇</v>
          </cell>
          <cell r="CE25" t="str">
            <v/>
          </cell>
          <cell r="CF25" t="str">
            <v>×</v>
          </cell>
          <cell r="CG25" t="str">
            <v>×</v>
          </cell>
          <cell r="CK25" t="str">
            <v/>
          </cell>
          <cell r="CL25" t="str">
            <v>6</v>
          </cell>
          <cell r="CM25" t="str">
            <v>3</v>
          </cell>
          <cell r="CN25" t="str">
            <v>系长</v>
          </cell>
          <cell r="CO25">
            <v>0</v>
          </cell>
          <cell r="CP25" t="str">
            <v/>
          </cell>
          <cell r="CQ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W25" t="str">
            <v>6</v>
          </cell>
          <cell r="DX25" t="str">
            <v>3</v>
          </cell>
          <cell r="DY25" t="str">
            <v>系长</v>
          </cell>
          <cell r="DZ25">
            <v>0</v>
          </cell>
          <cell r="EA25" t="str">
            <v/>
          </cell>
          <cell r="EB25">
            <v>0</v>
          </cell>
          <cell r="EC25">
            <v>3359</v>
          </cell>
          <cell r="ED25">
            <v>1315</v>
          </cell>
          <cell r="EE25">
            <v>800</v>
          </cell>
          <cell r="EF25">
            <v>0</v>
          </cell>
          <cell r="EG25">
            <v>0</v>
          </cell>
          <cell r="EH25">
            <v>0</v>
          </cell>
        </row>
        <row r="26">
          <cell r="C26" t="str">
            <v>090005</v>
          </cell>
          <cell r="D26" t="str">
            <v>販管</v>
          </cell>
          <cell r="E26">
            <v>435</v>
          </cell>
          <cell r="F26" t="str">
            <v>管理部</v>
          </cell>
          <cell r="G26" t="str">
            <v>人事课</v>
          </cell>
          <cell r="H26" t="str">
            <v>090005</v>
          </cell>
          <cell r="I26" t="str">
            <v>王艳</v>
          </cell>
          <cell r="J26" t="str">
            <v>6</v>
          </cell>
          <cell r="K26" t="str">
            <v>2</v>
          </cell>
          <cell r="O26">
            <v>39954</v>
          </cell>
          <cell r="P26">
            <v>28699</v>
          </cell>
          <cell r="Q26">
            <v>44</v>
          </cell>
          <cell r="R26" t="str">
            <v>40-49</v>
          </cell>
          <cell r="S26" t="str">
            <v>女</v>
          </cell>
          <cell r="T26">
            <v>499</v>
          </cell>
          <cell r="U26">
            <v>0</v>
          </cell>
          <cell r="V26">
            <v>473</v>
          </cell>
          <cell r="W26">
            <v>15.5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10.5</v>
          </cell>
          <cell r="AD26">
            <v>0</v>
          </cell>
          <cell r="AE26">
            <v>0</v>
          </cell>
          <cell r="AF26">
            <v>3</v>
          </cell>
          <cell r="AG26">
            <v>1</v>
          </cell>
          <cell r="AH26">
            <v>0</v>
          </cell>
          <cell r="AI26">
            <v>0</v>
          </cell>
          <cell r="AJ26">
            <v>0</v>
          </cell>
          <cell r="AK26">
            <v>1</v>
          </cell>
          <cell r="AL26">
            <v>1</v>
          </cell>
          <cell r="AN26" t="str">
            <v>B</v>
          </cell>
          <cell r="AO26" t="str">
            <v>B</v>
          </cell>
          <cell r="AP26" t="str">
            <v>B</v>
          </cell>
          <cell r="AQ26" t="str">
            <v>B</v>
          </cell>
          <cell r="AR26" t="str">
            <v>A</v>
          </cell>
          <cell r="AS26" t="str">
            <v>A</v>
          </cell>
          <cell r="AT26" t="str">
            <v>A</v>
          </cell>
          <cell r="AU26" t="str">
            <v>B</v>
          </cell>
          <cell r="AV26" t="str">
            <v>B</v>
          </cell>
          <cell r="AW26" t="str">
            <v>B</v>
          </cell>
          <cell r="AX26" t="str">
            <v>B</v>
          </cell>
          <cell r="AY26" t="str">
            <v>B</v>
          </cell>
          <cell r="AZ26" t="str">
            <v>B</v>
          </cell>
          <cell r="BA26" t="str">
            <v>B</v>
          </cell>
          <cell r="BB26" t="str">
            <v>B</v>
          </cell>
          <cell r="BC26" t="str">
            <v>B</v>
          </cell>
          <cell r="BD26" t="str">
            <v>B</v>
          </cell>
          <cell r="BE26" t="str">
            <v>B</v>
          </cell>
          <cell r="BF26" t="str">
            <v>B</v>
          </cell>
          <cell r="BG26" t="str">
            <v>B</v>
          </cell>
          <cell r="BH26" t="str">
            <v>B</v>
          </cell>
          <cell r="BI26" t="str">
            <v>B</v>
          </cell>
          <cell r="BJ26" t="str">
            <v>B</v>
          </cell>
          <cell r="BK26" t="str">
            <v>B</v>
          </cell>
          <cell r="BL26">
            <v>0</v>
          </cell>
          <cell r="BM26">
            <v>0</v>
          </cell>
          <cell r="BN26">
            <v>12</v>
          </cell>
          <cell r="BO26">
            <v>0</v>
          </cell>
          <cell r="BP26">
            <v>0</v>
          </cell>
          <cell r="BQ26">
            <v>4</v>
          </cell>
          <cell r="BR26">
            <v>0</v>
          </cell>
          <cell r="BS26">
            <v>3</v>
          </cell>
          <cell r="BT26">
            <v>21</v>
          </cell>
          <cell r="BU26">
            <v>0</v>
          </cell>
          <cell r="BV26">
            <v>0</v>
          </cell>
          <cell r="BW26">
            <v>9</v>
          </cell>
          <cell r="BX26" t="str">
            <v>2年8分以上</v>
          </cell>
          <cell r="BZ26">
            <v>44120</v>
          </cell>
          <cell r="CA26" t="str">
            <v>升级</v>
          </cell>
          <cell r="CB26">
            <v>1</v>
          </cell>
          <cell r="CD26" t="str">
            <v>〇</v>
          </cell>
          <cell r="CE26" t="str">
            <v>〇</v>
          </cell>
          <cell r="CF26" t="str">
            <v/>
          </cell>
          <cell r="CG26" t="str">
            <v/>
          </cell>
          <cell r="CH26" t="str">
            <v>〇</v>
          </cell>
          <cell r="CK26" t="str">
            <v/>
          </cell>
          <cell r="CL26" t="str">
            <v>6</v>
          </cell>
          <cell r="CM26" t="str">
            <v>2</v>
          </cell>
          <cell r="CN26">
            <v>0</v>
          </cell>
          <cell r="CO26">
            <v>0</v>
          </cell>
          <cell r="CP26" t="str">
            <v/>
          </cell>
          <cell r="CQ26">
            <v>0</v>
          </cell>
          <cell r="CR26">
            <v>6</v>
          </cell>
          <cell r="CS26">
            <v>3</v>
          </cell>
          <cell r="CW26">
            <v>0</v>
          </cell>
          <cell r="CX26">
            <v>130</v>
          </cell>
          <cell r="CY26">
            <v>180.80000000000018</v>
          </cell>
          <cell r="CZ26">
            <v>2.7402409229519455E-2</v>
          </cell>
          <cell r="DW26" t="str">
            <v>6</v>
          </cell>
          <cell r="DX26" t="str">
            <v>3</v>
          </cell>
          <cell r="DY26">
            <v>0</v>
          </cell>
          <cell r="DZ26">
            <v>0</v>
          </cell>
          <cell r="EA26" t="str">
            <v/>
          </cell>
          <cell r="EB26">
            <v>0</v>
          </cell>
          <cell r="EC26">
            <v>3359</v>
          </cell>
          <cell r="ED26">
            <v>1315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</row>
        <row r="27">
          <cell r="C27" t="str">
            <v>023263</v>
          </cell>
          <cell r="D27" t="str">
            <v>販管</v>
          </cell>
          <cell r="E27">
            <v>436</v>
          </cell>
          <cell r="F27" t="str">
            <v>管理部</v>
          </cell>
          <cell r="G27" t="str">
            <v>总务课-清扫班</v>
          </cell>
          <cell r="H27" t="str">
            <v>023263</v>
          </cell>
          <cell r="I27" t="str">
            <v>孟楠</v>
          </cell>
          <cell r="J27" t="str">
            <v>1</v>
          </cell>
          <cell r="K27" t="str">
            <v>6</v>
          </cell>
          <cell r="O27">
            <v>37288</v>
          </cell>
          <cell r="P27">
            <v>30476</v>
          </cell>
          <cell r="Q27">
            <v>39</v>
          </cell>
          <cell r="R27" t="str">
            <v>30-39</v>
          </cell>
          <cell r="S27" t="str">
            <v>女</v>
          </cell>
          <cell r="T27">
            <v>499</v>
          </cell>
          <cell r="U27">
            <v>0</v>
          </cell>
          <cell r="V27">
            <v>457.5</v>
          </cell>
          <cell r="W27">
            <v>30.5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11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1</v>
          </cell>
          <cell r="AL27">
            <v>1</v>
          </cell>
          <cell r="AN27" t="str">
            <v>B</v>
          </cell>
          <cell r="AO27" t="str">
            <v>B</v>
          </cell>
          <cell r="AP27" t="str">
            <v>B</v>
          </cell>
          <cell r="AQ27" t="str">
            <v>B</v>
          </cell>
          <cell r="AR27" t="str">
            <v>B</v>
          </cell>
          <cell r="AS27" t="str">
            <v>B</v>
          </cell>
          <cell r="AT27" t="str">
            <v>B</v>
          </cell>
          <cell r="AU27" t="str">
            <v>B</v>
          </cell>
          <cell r="AV27" t="str">
            <v>B</v>
          </cell>
          <cell r="AW27" t="str">
            <v>B</v>
          </cell>
          <cell r="AX27" t="str">
            <v>B</v>
          </cell>
          <cell r="AY27" t="str">
            <v>B</v>
          </cell>
          <cell r="AZ27" t="str">
            <v>B</v>
          </cell>
          <cell r="BA27" t="str">
            <v>B</v>
          </cell>
          <cell r="BB27" t="str">
            <v>B</v>
          </cell>
          <cell r="BC27" t="str">
            <v>B</v>
          </cell>
          <cell r="BD27" t="str">
            <v>B</v>
          </cell>
          <cell r="BE27" t="str">
            <v>B</v>
          </cell>
          <cell r="BF27" t="str">
            <v>B</v>
          </cell>
          <cell r="BG27" t="str">
            <v>B</v>
          </cell>
          <cell r="BH27" t="str">
            <v>B</v>
          </cell>
          <cell r="BI27" t="str">
            <v>B</v>
          </cell>
          <cell r="BJ27" t="str">
            <v>B</v>
          </cell>
          <cell r="BK27" t="str">
            <v>B</v>
          </cell>
          <cell r="BL27">
            <v>0</v>
          </cell>
          <cell r="BM27">
            <v>0</v>
          </cell>
          <cell r="BN27">
            <v>12</v>
          </cell>
          <cell r="BO27">
            <v>0</v>
          </cell>
          <cell r="BP27">
            <v>0</v>
          </cell>
          <cell r="BQ27">
            <v>4</v>
          </cell>
          <cell r="BR27">
            <v>0</v>
          </cell>
          <cell r="BS27">
            <v>0</v>
          </cell>
          <cell r="BT27">
            <v>24</v>
          </cell>
          <cell r="BU27">
            <v>0</v>
          </cell>
          <cell r="BV27">
            <v>0</v>
          </cell>
          <cell r="BW27">
            <v>8</v>
          </cell>
          <cell r="BX27" t="str">
            <v>2年8分以上</v>
          </cell>
          <cell r="BZ27">
            <v>44485</v>
          </cell>
          <cell r="CA27" t="str">
            <v>升格</v>
          </cell>
          <cell r="CB27">
            <v>1</v>
          </cell>
          <cell r="CC27" t="str">
            <v>〇</v>
          </cell>
          <cell r="CE27" t="str">
            <v/>
          </cell>
          <cell r="CF27" t="str">
            <v>×</v>
          </cell>
          <cell r="CG27" t="str">
            <v/>
          </cell>
          <cell r="CK27" t="str">
            <v/>
          </cell>
          <cell r="CL27" t="str">
            <v>1</v>
          </cell>
          <cell r="CM27" t="str">
            <v>6</v>
          </cell>
          <cell r="CN27">
            <v>0</v>
          </cell>
          <cell r="CO27">
            <v>0</v>
          </cell>
          <cell r="CP27" t="str">
            <v/>
          </cell>
          <cell r="CQ27">
            <v>20</v>
          </cell>
          <cell r="CW27">
            <v>20</v>
          </cell>
          <cell r="CX27">
            <v>0</v>
          </cell>
          <cell r="CY27">
            <v>0</v>
          </cell>
          <cell r="CZ27">
            <v>0</v>
          </cell>
          <cell r="DW27" t="str">
            <v>1</v>
          </cell>
          <cell r="DX27" t="str">
            <v>6</v>
          </cell>
          <cell r="DY27">
            <v>0</v>
          </cell>
          <cell r="DZ27">
            <v>0</v>
          </cell>
          <cell r="EA27" t="str">
            <v/>
          </cell>
          <cell r="EB27">
            <v>20</v>
          </cell>
          <cell r="EC27">
            <v>2267</v>
          </cell>
          <cell r="ED27">
            <v>285</v>
          </cell>
          <cell r="EE27">
            <v>0</v>
          </cell>
          <cell r="EF27">
            <v>0</v>
          </cell>
          <cell r="EG27">
            <v>0</v>
          </cell>
          <cell r="EH27">
            <v>20</v>
          </cell>
        </row>
        <row r="28">
          <cell r="C28" t="str">
            <v>941829</v>
          </cell>
          <cell r="D28" t="str">
            <v>販管</v>
          </cell>
          <cell r="E28">
            <v>437</v>
          </cell>
          <cell r="F28" t="str">
            <v>管理部</v>
          </cell>
          <cell r="G28" t="str">
            <v>总务课-清扫班</v>
          </cell>
          <cell r="H28" t="str">
            <v>941829</v>
          </cell>
          <cell r="I28" t="str">
            <v>范晓丹</v>
          </cell>
          <cell r="J28" t="str">
            <v>S3</v>
          </cell>
          <cell r="K28" t="str">
            <v>1</v>
          </cell>
          <cell r="L28" t="str">
            <v>班长</v>
          </cell>
          <cell r="O28">
            <v>34670</v>
          </cell>
          <cell r="P28">
            <v>28691</v>
          </cell>
          <cell r="Q28">
            <v>44</v>
          </cell>
          <cell r="R28" t="str">
            <v>40-49</v>
          </cell>
          <cell r="S28" t="str">
            <v>女</v>
          </cell>
          <cell r="T28">
            <v>499</v>
          </cell>
          <cell r="U28">
            <v>0</v>
          </cell>
          <cell r="V28">
            <v>463</v>
          </cell>
          <cell r="W28">
            <v>19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17</v>
          </cell>
          <cell r="AD28">
            <v>0</v>
          </cell>
          <cell r="AE28">
            <v>0</v>
          </cell>
          <cell r="AF28">
            <v>3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1</v>
          </cell>
          <cell r="AL28">
            <v>1</v>
          </cell>
          <cell r="AN28" t="str">
            <v>A</v>
          </cell>
          <cell r="AO28" t="str">
            <v>B</v>
          </cell>
          <cell r="AP28" t="str">
            <v>B</v>
          </cell>
          <cell r="AQ28" t="str">
            <v>B</v>
          </cell>
          <cell r="AR28" t="str">
            <v>A</v>
          </cell>
          <cell r="AS28" t="str">
            <v>A</v>
          </cell>
          <cell r="AT28" t="str">
            <v>A</v>
          </cell>
          <cell r="AU28" t="str">
            <v>B</v>
          </cell>
          <cell r="AV28" t="str">
            <v>B</v>
          </cell>
          <cell r="AW28" t="str">
            <v>B</v>
          </cell>
          <cell r="AX28" t="str">
            <v>B</v>
          </cell>
          <cell r="AY28" t="str">
            <v>B</v>
          </cell>
          <cell r="AZ28" t="str">
            <v>B</v>
          </cell>
          <cell r="BA28" t="str">
            <v>A</v>
          </cell>
          <cell r="BB28" t="str">
            <v>A</v>
          </cell>
          <cell r="BC28" t="str">
            <v>A</v>
          </cell>
          <cell r="BD28" t="str">
            <v>A</v>
          </cell>
          <cell r="BE28" t="str">
            <v>B</v>
          </cell>
          <cell r="BF28" t="str">
            <v>B</v>
          </cell>
          <cell r="BG28" t="str">
            <v>B</v>
          </cell>
          <cell r="BH28" t="str">
            <v>B</v>
          </cell>
          <cell r="BI28" t="str">
            <v>B</v>
          </cell>
          <cell r="BJ28" t="str">
            <v>B</v>
          </cell>
          <cell r="BK28" t="str">
            <v>B</v>
          </cell>
          <cell r="BL28">
            <v>0</v>
          </cell>
          <cell r="BM28">
            <v>4</v>
          </cell>
          <cell r="BN28">
            <v>8</v>
          </cell>
          <cell r="BO28">
            <v>0</v>
          </cell>
          <cell r="BP28">
            <v>0</v>
          </cell>
          <cell r="BQ28">
            <v>5.333333333333333</v>
          </cell>
          <cell r="BR28">
            <v>0</v>
          </cell>
          <cell r="BS28">
            <v>8</v>
          </cell>
          <cell r="BT28">
            <v>16</v>
          </cell>
          <cell r="BU28">
            <v>0</v>
          </cell>
          <cell r="BV28">
            <v>0</v>
          </cell>
          <cell r="BW28">
            <v>10.666666666666666</v>
          </cell>
          <cell r="BX28" t="str">
            <v>2年8分以上</v>
          </cell>
          <cell r="BZ28">
            <v>44120</v>
          </cell>
          <cell r="CA28" t="str">
            <v>升级；2012-10-16岗位变更，2→S级</v>
          </cell>
          <cell r="CB28">
            <v>1</v>
          </cell>
          <cell r="CD28" t="str">
            <v>〇</v>
          </cell>
          <cell r="CE28" t="str">
            <v>〇</v>
          </cell>
          <cell r="CF28" t="str">
            <v/>
          </cell>
          <cell r="CG28" t="str">
            <v/>
          </cell>
          <cell r="CH28" t="str">
            <v>〇</v>
          </cell>
          <cell r="CK28" t="str">
            <v/>
          </cell>
          <cell r="CL28" t="str">
            <v>S3</v>
          </cell>
          <cell r="CM28" t="str">
            <v>1</v>
          </cell>
          <cell r="CN28" t="str">
            <v>班长</v>
          </cell>
          <cell r="CO28">
            <v>0</v>
          </cell>
          <cell r="CP28" t="str">
            <v/>
          </cell>
          <cell r="CQ28">
            <v>0</v>
          </cell>
          <cell r="CR28" t="str">
            <v>S3</v>
          </cell>
          <cell r="CS28">
            <v>2</v>
          </cell>
          <cell r="CW28">
            <v>0</v>
          </cell>
          <cell r="CX28">
            <v>90</v>
          </cell>
          <cell r="CY28">
            <v>99.900000000000546</v>
          </cell>
          <cell r="CZ28">
            <v>1.7632948726774116E-2</v>
          </cell>
          <cell r="DW28" t="str">
            <v>S3</v>
          </cell>
          <cell r="DX28" t="str">
            <v>2</v>
          </cell>
          <cell r="DY28" t="str">
            <v>班长</v>
          </cell>
          <cell r="DZ28">
            <v>0</v>
          </cell>
          <cell r="EA28" t="str">
            <v/>
          </cell>
          <cell r="EB28">
            <v>0</v>
          </cell>
          <cell r="EC28">
            <v>3036</v>
          </cell>
          <cell r="ED28">
            <v>545</v>
          </cell>
          <cell r="EE28">
            <v>300</v>
          </cell>
          <cell r="EF28">
            <v>0</v>
          </cell>
          <cell r="EG28">
            <v>0</v>
          </cell>
          <cell r="EH28">
            <v>0</v>
          </cell>
        </row>
        <row r="29">
          <cell r="C29" t="str">
            <v>970371</v>
          </cell>
          <cell r="D29" t="str">
            <v>販管</v>
          </cell>
          <cell r="E29">
            <v>438</v>
          </cell>
          <cell r="F29" t="str">
            <v>管理部</v>
          </cell>
          <cell r="G29" t="str">
            <v>总务课-清扫班</v>
          </cell>
          <cell r="H29" t="str">
            <v>970371</v>
          </cell>
          <cell r="I29" t="str">
            <v>周艳</v>
          </cell>
          <cell r="J29" t="str">
            <v>2</v>
          </cell>
          <cell r="K29" t="str">
            <v>1</v>
          </cell>
          <cell r="O29">
            <v>35481</v>
          </cell>
          <cell r="P29">
            <v>26863</v>
          </cell>
          <cell r="Q29">
            <v>49</v>
          </cell>
          <cell r="R29" t="str">
            <v>40-49</v>
          </cell>
          <cell r="S29" t="str">
            <v>女</v>
          </cell>
          <cell r="T29">
            <v>499</v>
          </cell>
          <cell r="U29">
            <v>0</v>
          </cell>
          <cell r="V29">
            <v>467.5</v>
          </cell>
          <cell r="W29">
            <v>10.5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21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1</v>
          </cell>
          <cell r="AL29">
            <v>1</v>
          </cell>
          <cell r="AN29" t="str">
            <v>B</v>
          </cell>
          <cell r="AO29" t="str">
            <v>A</v>
          </cell>
          <cell r="AP29" t="str">
            <v>A</v>
          </cell>
          <cell r="AQ29" t="str">
            <v>A</v>
          </cell>
          <cell r="AR29" t="str">
            <v>B</v>
          </cell>
          <cell r="AS29" t="str">
            <v>B</v>
          </cell>
          <cell r="AT29" t="str">
            <v>B</v>
          </cell>
          <cell r="AU29" t="str">
            <v>B</v>
          </cell>
          <cell r="AV29" t="str">
            <v>B</v>
          </cell>
          <cell r="AW29" t="str">
            <v>B</v>
          </cell>
          <cell r="AX29" t="str">
            <v>B</v>
          </cell>
          <cell r="AY29" t="str">
            <v>B</v>
          </cell>
          <cell r="AZ29" t="str">
            <v>B</v>
          </cell>
          <cell r="BA29" t="str">
            <v>B</v>
          </cell>
          <cell r="BB29" t="str">
            <v>B</v>
          </cell>
          <cell r="BC29" t="str">
            <v>B</v>
          </cell>
          <cell r="BD29" t="str">
            <v>B</v>
          </cell>
          <cell r="BE29" t="str">
            <v>B</v>
          </cell>
          <cell r="BF29" t="str">
            <v>B</v>
          </cell>
          <cell r="BG29" t="str">
            <v>B</v>
          </cell>
          <cell r="BH29" t="str">
            <v>B</v>
          </cell>
          <cell r="BI29" t="str">
            <v>B</v>
          </cell>
          <cell r="BJ29" t="str">
            <v>B</v>
          </cell>
          <cell r="BK29" t="str">
            <v>B</v>
          </cell>
          <cell r="BL29">
            <v>0</v>
          </cell>
          <cell r="BM29">
            <v>0</v>
          </cell>
          <cell r="BN29">
            <v>12</v>
          </cell>
          <cell r="BO29">
            <v>0</v>
          </cell>
          <cell r="BP29">
            <v>0</v>
          </cell>
          <cell r="BQ29">
            <v>4</v>
          </cell>
          <cell r="BR29">
            <v>0</v>
          </cell>
          <cell r="BS29">
            <v>3</v>
          </cell>
          <cell r="BT29">
            <v>21</v>
          </cell>
          <cell r="BU29">
            <v>0</v>
          </cell>
          <cell r="BV29">
            <v>0</v>
          </cell>
          <cell r="BW29">
            <v>9</v>
          </cell>
          <cell r="BX29" t="str">
            <v>2年8分以上</v>
          </cell>
          <cell r="BZ29">
            <v>44485</v>
          </cell>
          <cell r="CA29" t="str">
            <v>升级(顺延)</v>
          </cell>
          <cell r="CB29">
            <v>1</v>
          </cell>
          <cell r="CC29" t="str">
            <v>〇</v>
          </cell>
          <cell r="CE29" t="str">
            <v/>
          </cell>
          <cell r="CF29" t="str">
            <v>×</v>
          </cell>
          <cell r="CG29" t="str">
            <v/>
          </cell>
          <cell r="CK29" t="str">
            <v/>
          </cell>
          <cell r="CL29" t="str">
            <v>2</v>
          </cell>
          <cell r="CM29" t="str">
            <v>1</v>
          </cell>
          <cell r="CN29">
            <v>0</v>
          </cell>
          <cell r="CO29">
            <v>0</v>
          </cell>
          <cell r="CP29" t="str">
            <v/>
          </cell>
          <cell r="CQ29">
            <v>20</v>
          </cell>
          <cell r="CW29">
            <v>20</v>
          </cell>
          <cell r="CX29">
            <v>0</v>
          </cell>
          <cell r="CY29">
            <v>0</v>
          </cell>
          <cell r="CZ29">
            <v>0</v>
          </cell>
          <cell r="DW29" t="str">
            <v>2</v>
          </cell>
          <cell r="DX29" t="str">
            <v>1</v>
          </cell>
          <cell r="DY29">
            <v>0</v>
          </cell>
          <cell r="DZ29">
            <v>0</v>
          </cell>
          <cell r="EA29" t="str">
            <v/>
          </cell>
          <cell r="EB29">
            <v>20</v>
          </cell>
          <cell r="EC29">
            <v>2434</v>
          </cell>
          <cell r="ED29">
            <v>215</v>
          </cell>
          <cell r="EE29">
            <v>0</v>
          </cell>
          <cell r="EF29">
            <v>0</v>
          </cell>
          <cell r="EG29">
            <v>0</v>
          </cell>
          <cell r="EH29">
            <v>20</v>
          </cell>
        </row>
        <row r="30">
          <cell r="C30" t="str">
            <v>H171281</v>
          </cell>
          <cell r="D30" t="str">
            <v>販管</v>
          </cell>
          <cell r="E30">
            <v>439</v>
          </cell>
          <cell r="F30" t="str">
            <v>管理部</v>
          </cell>
          <cell r="G30" t="str">
            <v>总务课-清扫班</v>
          </cell>
          <cell r="H30" t="str">
            <v>H171281</v>
          </cell>
          <cell r="I30" t="str">
            <v>庄之仁</v>
          </cell>
          <cell r="J30" t="str">
            <v>PN</v>
          </cell>
          <cell r="K30" t="str">
            <v>2</v>
          </cell>
          <cell r="O30">
            <v>42948</v>
          </cell>
          <cell r="P30">
            <v>31424</v>
          </cell>
          <cell r="Q30">
            <v>36</v>
          </cell>
          <cell r="R30" t="str">
            <v>30-39</v>
          </cell>
          <cell r="S30" t="str">
            <v>男</v>
          </cell>
          <cell r="T30">
            <v>499</v>
          </cell>
          <cell r="U30">
            <v>7</v>
          </cell>
          <cell r="V30">
            <v>480.5</v>
          </cell>
          <cell r="W30">
            <v>1.5</v>
          </cell>
          <cell r="X30">
            <v>7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10</v>
          </cell>
          <cell r="AD30">
            <v>0</v>
          </cell>
          <cell r="AE30">
            <v>0</v>
          </cell>
          <cell r="AF30">
            <v>3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1</v>
          </cell>
          <cell r="AL30">
            <v>0.98597194388777554</v>
          </cell>
          <cell r="AN30" t="str">
            <v>B</v>
          </cell>
          <cell r="AO30" t="str">
            <v>C</v>
          </cell>
          <cell r="AP30" t="str">
            <v>C</v>
          </cell>
          <cell r="AQ30" t="str">
            <v>C</v>
          </cell>
          <cell r="AR30" t="str">
            <v>B</v>
          </cell>
          <cell r="AS30" t="str">
            <v>B</v>
          </cell>
          <cell r="AT30" t="str">
            <v>B</v>
          </cell>
          <cell r="AU30" t="str">
            <v>B</v>
          </cell>
          <cell r="AV30" t="str">
            <v>B</v>
          </cell>
          <cell r="AW30" t="str">
            <v>B</v>
          </cell>
          <cell r="AX30" t="str">
            <v>B</v>
          </cell>
          <cell r="AY30" t="str">
            <v>B</v>
          </cell>
          <cell r="AZ30" t="str">
            <v>B</v>
          </cell>
          <cell r="BA30" t="str">
            <v>B</v>
          </cell>
          <cell r="BB30" t="str">
            <v>B</v>
          </cell>
          <cell r="BC30" t="str">
            <v>B</v>
          </cell>
          <cell r="BD30" t="str">
            <v>B</v>
          </cell>
          <cell r="BE30" t="str">
            <v>B</v>
          </cell>
          <cell r="BF30" t="str">
            <v>B</v>
          </cell>
          <cell r="BG30" t="str">
            <v>B</v>
          </cell>
          <cell r="BH30" t="str">
            <v>B</v>
          </cell>
          <cell r="BI30" t="str">
            <v>B</v>
          </cell>
          <cell r="BJ30" t="str">
            <v>B</v>
          </cell>
          <cell r="BK30" t="str">
            <v>B</v>
          </cell>
          <cell r="BL30">
            <v>0</v>
          </cell>
          <cell r="BM30">
            <v>0</v>
          </cell>
          <cell r="BN30">
            <v>12</v>
          </cell>
          <cell r="BO30">
            <v>0</v>
          </cell>
          <cell r="BP30">
            <v>0</v>
          </cell>
          <cell r="BQ30">
            <v>4</v>
          </cell>
          <cell r="BR30">
            <v>0</v>
          </cell>
          <cell r="BS30">
            <v>0</v>
          </cell>
          <cell r="BT30">
            <v>21</v>
          </cell>
          <cell r="BU30">
            <v>3</v>
          </cell>
          <cell r="BV30">
            <v>0</v>
          </cell>
          <cell r="BW30">
            <v>7</v>
          </cell>
          <cell r="BX30" t="str">
            <v>点数不足</v>
          </cell>
          <cell r="BZ30">
            <v>43754</v>
          </cell>
          <cell r="CA30" t="str">
            <v>升格</v>
          </cell>
          <cell r="CB30">
            <v>1</v>
          </cell>
          <cell r="CD30" t="str">
            <v>未升给&gt;2年</v>
          </cell>
          <cell r="CE30" t="str">
            <v/>
          </cell>
          <cell r="CF30" t="str">
            <v>×</v>
          </cell>
          <cell r="CG30" t="str">
            <v/>
          </cell>
          <cell r="CK30" t="str">
            <v/>
          </cell>
          <cell r="CL30" t="str">
            <v>PN</v>
          </cell>
          <cell r="CM30" t="str">
            <v>2</v>
          </cell>
          <cell r="CN30">
            <v>0</v>
          </cell>
          <cell r="CO30">
            <v>0</v>
          </cell>
          <cell r="CP30" t="str">
            <v/>
          </cell>
          <cell r="CQ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W30" t="str">
            <v>PN</v>
          </cell>
          <cell r="DX30" t="str">
            <v>2</v>
          </cell>
          <cell r="DY30">
            <v>0</v>
          </cell>
          <cell r="DZ30">
            <v>0</v>
          </cell>
          <cell r="EA30" t="str">
            <v/>
          </cell>
          <cell r="EB30">
            <v>0</v>
          </cell>
          <cell r="EC30">
            <v>2200</v>
          </cell>
          <cell r="ED30">
            <v>60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</row>
        <row r="31">
          <cell r="C31" t="str">
            <v>H171304</v>
          </cell>
          <cell r="D31" t="str">
            <v>販管</v>
          </cell>
          <cell r="E31">
            <v>440</v>
          </cell>
          <cell r="F31" t="str">
            <v>管理部</v>
          </cell>
          <cell r="G31" t="str">
            <v>总务课-清扫班</v>
          </cell>
          <cell r="H31" t="str">
            <v>H171304</v>
          </cell>
          <cell r="I31" t="str">
            <v>脱巨琴</v>
          </cell>
          <cell r="J31" t="str">
            <v>PN</v>
          </cell>
          <cell r="K31" t="str">
            <v>4</v>
          </cell>
          <cell r="O31">
            <v>42977</v>
          </cell>
          <cell r="P31">
            <v>29633</v>
          </cell>
          <cell r="Q31">
            <v>41</v>
          </cell>
          <cell r="R31" t="str">
            <v>40-49</v>
          </cell>
          <cell r="S31" t="str">
            <v>女</v>
          </cell>
          <cell r="T31">
            <v>499</v>
          </cell>
          <cell r="U31">
            <v>0</v>
          </cell>
          <cell r="V31">
            <v>479</v>
          </cell>
          <cell r="W31">
            <v>10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10</v>
          </cell>
          <cell r="AD31">
            <v>0</v>
          </cell>
          <cell r="AE31">
            <v>0</v>
          </cell>
          <cell r="AF31">
            <v>2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1</v>
          </cell>
          <cell r="AL31">
            <v>1</v>
          </cell>
          <cell r="AN31" t="str">
            <v>B</v>
          </cell>
          <cell r="AO31" t="str">
            <v>B</v>
          </cell>
          <cell r="AP31" t="str">
            <v>B</v>
          </cell>
          <cell r="AQ31" t="str">
            <v>B</v>
          </cell>
          <cell r="AR31" t="str">
            <v>B</v>
          </cell>
          <cell r="AS31" t="str">
            <v>B</v>
          </cell>
          <cell r="AT31" t="str">
            <v>B</v>
          </cell>
          <cell r="AU31" t="str">
            <v>B</v>
          </cell>
          <cell r="AV31" t="str">
            <v>B</v>
          </cell>
          <cell r="AW31" t="str">
            <v>B</v>
          </cell>
          <cell r="AX31" t="str">
            <v>B</v>
          </cell>
          <cell r="AY31" t="str">
            <v>B</v>
          </cell>
          <cell r="AZ31" t="str">
            <v>B</v>
          </cell>
          <cell r="BA31" t="str">
            <v>B</v>
          </cell>
          <cell r="BB31" t="str">
            <v>B</v>
          </cell>
          <cell r="BC31" t="str">
            <v>B</v>
          </cell>
          <cell r="BD31" t="str">
            <v>B</v>
          </cell>
          <cell r="BE31" t="str">
            <v>B</v>
          </cell>
          <cell r="BF31" t="str">
            <v>B</v>
          </cell>
          <cell r="BG31" t="str">
            <v>B</v>
          </cell>
          <cell r="BH31" t="str">
            <v>B</v>
          </cell>
          <cell r="BI31" t="str">
            <v>B</v>
          </cell>
          <cell r="BJ31" t="str">
            <v>B</v>
          </cell>
          <cell r="BK31" t="str">
            <v>B</v>
          </cell>
          <cell r="BL31">
            <v>0</v>
          </cell>
          <cell r="BM31">
            <v>0</v>
          </cell>
          <cell r="BN31">
            <v>12</v>
          </cell>
          <cell r="BO31">
            <v>0</v>
          </cell>
          <cell r="BP31">
            <v>0</v>
          </cell>
          <cell r="BQ31">
            <v>4</v>
          </cell>
          <cell r="BR31">
            <v>0</v>
          </cell>
          <cell r="BS31">
            <v>0</v>
          </cell>
          <cell r="BT31">
            <v>24</v>
          </cell>
          <cell r="BU31">
            <v>0</v>
          </cell>
          <cell r="BV31">
            <v>0</v>
          </cell>
          <cell r="BW31">
            <v>8</v>
          </cell>
          <cell r="BX31" t="str">
            <v>2年8分以上</v>
          </cell>
          <cell r="BZ31">
            <v>44485</v>
          </cell>
          <cell r="CA31" t="str">
            <v>升格</v>
          </cell>
          <cell r="CB31">
            <v>1</v>
          </cell>
          <cell r="CC31" t="str">
            <v>〇</v>
          </cell>
          <cell r="CE31" t="str">
            <v/>
          </cell>
          <cell r="CF31" t="str">
            <v>×</v>
          </cell>
          <cell r="CG31" t="str">
            <v/>
          </cell>
          <cell r="CK31" t="str">
            <v/>
          </cell>
          <cell r="CL31" t="str">
            <v>PN</v>
          </cell>
          <cell r="CM31" t="str">
            <v>4</v>
          </cell>
          <cell r="CN31">
            <v>0</v>
          </cell>
          <cell r="CO31">
            <v>0</v>
          </cell>
          <cell r="CP31" t="str">
            <v/>
          </cell>
          <cell r="CQ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W31" t="str">
            <v>PN</v>
          </cell>
          <cell r="DX31" t="str">
            <v>4</v>
          </cell>
          <cell r="DY31">
            <v>0</v>
          </cell>
          <cell r="DZ31">
            <v>0</v>
          </cell>
          <cell r="EA31" t="str">
            <v/>
          </cell>
          <cell r="EB31">
            <v>0</v>
          </cell>
          <cell r="EC31">
            <v>2200</v>
          </cell>
          <cell r="ED31">
            <v>120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</row>
        <row r="32">
          <cell r="C32" t="str">
            <v>P908033</v>
          </cell>
          <cell r="D32" t="str">
            <v>販管</v>
          </cell>
          <cell r="E32">
            <v>441</v>
          </cell>
          <cell r="F32" t="str">
            <v>管理部</v>
          </cell>
          <cell r="G32" t="str">
            <v>总务课-清扫班</v>
          </cell>
          <cell r="H32" t="str">
            <v>P908033</v>
          </cell>
          <cell r="I32" t="str">
            <v>傅俊玲</v>
          </cell>
          <cell r="J32" t="str">
            <v>PL1</v>
          </cell>
          <cell r="K32" t="str">
            <v>7</v>
          </cell>
          <cell r="O32">
            <v>38399</v>
          </cell>
          <cell r="P32">
            <v>22694</v>
          </cell>
          <cell r="Q32">
            <v>60</v>
          </cell>
          <cell r="R32" t="str">
            <v>≥50</v>
          </cell>
          <cell r="S32" t="str">
            <v>女</v>
          </cell>
          <cell r="T32">
            <v>499</v>
          </cell>
          <cell r="U32">
            <v>0</v>
          </cell>
          <cell r="V32">
            <v>453.5</v>
          </cell>
          <cell r="W32">
            <v>30.5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15</v>
          </cell>
          <cell r="AD32">
            <v>0</v>
          </cell>
          <cell r="AE32">
            <v>0</v>
          </cell>
          <cell r="AF32">
            <v>2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1</v>
          </cell>
          <cell r="AL32">
            <v>1</v>
          </cell>
          <cell r="AN32" t="str">
            <v>B</v>
          </cell>
          <cell r="AO32" t="str">
            <v>A</v>
          </cell>
          <cell r="AP32" t="str">
            <v>A</v>
          </cell>
          <cell r="AQ32" t="str">
            <v>A</v>
          </cell>
          <cell r="AR32" t="str">
            <v>B</v>
          </cell>
          <cell r="AS32" t="str">
            <v>B</v>
          </cell>
          <cell r="AT32" t="str">
            <v>B</v>
          </cell>
          <cell r="AU32" t="str">
            <v>B</v>
          </cell>
          <cell r="AV32" t="str">
            <v>B</v>
          </cell>
          <cell r="AW32" t="str">
            <v>B</v>
          </cell>
          <cell r="AX32" t="str">
            <v>A</v>
          </cell>
          <cell r="AY32" t="str">
            <v>A</v>
          </cell>
          <cell r="AZ32" t="str">
            <v>A</v>
          </cell>
          <cell r="BA32" t="str">
            <v>B</v>
          </cell>
          <cell r="BB32" t="str">
            <v>B</v>
          </cell>
          <cell r="BC32" t="str">
            <v>B</v>
          </cell>
          <cell r="BD32" t="str">
            <v>B</v>
          </cell>
          <cell r="BE32" t="str">
            <v>B</v>
          </cell>
          <cell r="BF32" t="str">
            <v>B</v>
          </cell>
          <cell r="BG32" t="str">
            <v>B</v>
          </cell>
          <cell r="BH32" t="str">
            <v>B</v>
          </cell>
          <cell r="BI32" t="str">
            <v>B</v>
          </cell>
          <cell r="BJ32" t="str">
            <v>A</v>
          </cell>
          <cell r="BK32" t="str">
            <v>A</v>
          </cell>
          <cell r="BL32">
            <v>0</v>
          </cell>
          <cell r="BM32">
            <v>3</v>
          </cell>
          <cell r="BN32">
            <v>9</v>
          </cell>
          <cell r="BO32">
            <v>0</v>
          </cell>
          <cell r="BP32">
            <v>0</v>
          </cell>
          <cell r="BQ32">
            <v>5</v>
          </cell>
          <cell r="BR32">
            <v>0</v>
          </cell>
          <cell r="BS32">
            <v>8</v>
          </cell>
          <cell r="BT32">
            <v>16</v>
          </cell>
          <cell r="BU32">
            <v>0</v>
          </cell>
          <cell r="BV32">
            <v>0</v>
          </cell>
          <cell r="BW32">
            <v>10.666666666666666</v>
          </cell>
          <cell r="BX32" t="str">
            <v>2年8分以上</v>
          </cell>
          <cell r="BZ32">
            <v>44485</v>
          </cell>
          <cell r="CA32" t="str">
            <v>升格</v>
          </cell>
          <cell r="CB32">
            <v>1</v>
          </cell>
          <cell r="CC32" t="str">
            <v>〇</v>
          </cell>
          <cell r="CE32" t="str">
            <v/>
          </cell>
          <cell r="CF32" t="str">
            <v>×</v>
          </cell>
          <cell r="CG32" t="str">
            <v/>
          </cell>
          <cell r="CK32" t="str">
            <v/>
          </cell>
          <cell r="CL32" t="str">
            <v>PL1</v>
          </cell>
          <cell r="CM32" t="str">
            <v>7</v>
          </cell>
          <cell r="CN32">
            <v>0</v>
          </cell>
          <cell r="CO32">
            <v>0</v>
          </cell>
          <cell r="CP32" t="str">
            <v/>
          </cell>
          <cell r="CQ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W32" t="str">
            <v>PL1</v>
          </cell>
          <cell r="DX32" t="str">
            <v>7</v>
          </cell>
          <cell r="DY32">
            <v>0</v>
          </cell>
          <cell r="DZ32">
            <v>0</v>
          </cell>
          <cell r="EA32" t="str">
            <v/>
          </cell>
          <cell r="EB32">
            <v>0</v>
          </cell>
          <cell r="EC32">
            <v>2175</v>
          </cell>
          <cell r="ED32">
            <v>180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</row>
        <row r="33">
          <cell r="C33" t="str">
            <v>R131124</v>
          </cell>
          <cell r="D33" t="str">
            <v>販管</v>
          </cell>
          <cell r="E33">
            <v>442</v>
          </cell>
          <cell r="F33" t="str">
            <v>管理部</v>
          </cell>
          <cell r="G33" t="str">
            <v>总务课-清扫班</v>
          </cell>
          <cell r="H33" t="str">
            <v>R131124</v>
          </cell>
          <cell r="I33" t="str">
            <v>廖华君</v>
          </cell>
          <cell r="J33" t="str">
            <v>PN</v>
          </cell>
          <cell r="K33" t="str">
            <v>2</v>
          </cell>
          <cell r="O33">
            <v>41291</v>
          </cell>
          <cell r="P33">
            <v>28058</v>
          </cell>
          <cell r="Q33">
            <v>45</v>
          </cell>
          <cell r="R33" t="str">
            <v>40-49</v>
          </cell>
          <cell r="S33" t="str">
            <v>女</v>
          </cell>
          <cell r="T33">
            <v>499</v>
          </cell>
          <cell r="U33">
            <v>10</v>
          </cell>
          <cell r="V33">
            <v>474</v>
          </cell>
          <cell r="W33">
            <v>5</v>
          </cell>
          <cell r="X33">
            <v>10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10</v>
          </cell>
          <cell r="AD33">
            <v>0</v>
          </cell>
          <cell r="AE33">
            <v>0</v>
          </cell>
          <cell r="AF33">
            <v>2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1</v>
          </cell>
          <cell r="AL33">
            <v>0.97995991983967934</v>
          </cell>
          <cell r="AN33" t="str">
            <v>B</v>
          </cell>
          <cell r="AO33" t="str">
            <v>B</v>
          </cell>
          <cell r="AP33" t="str">
            <v>B</v>
          </cell>
          <cell r="AQ33" t="str">
            <v>B</v>
          </cell>
          <cell r="AR33" t="str">
            <v>B</v>
          </cell>
          <cell r="AS33" t="str">
            <v>B</v>
          </cell>
          <cell r="AT33" t="str">
            <v>B</v>
          </cell>
          <cell r="AU33" t="str">
            <v>B</v>
          </cell>
          <cell r="AV33" t="str">
            <v>B</v>
          </cell>
          <cell r="AW33" t="str">
            <v>B</v>
          </cell>
          <cell r="AX33" t="str">
            <v>C</v>
          </cell>
          <cell r="AY33" t="str">
            <v>C</v>
          </cell>
          <cell r="AZ33" t="str">
            <v>C</v>
          </cell>
          <cell r="BA33" t="str">
            <v>B</v>
          </cell>
          <cell r="BB33" t="str">
            <v>B</v>
          </cell>
          <cell r="BC33" t="str">
            <v>B</v>
          </cell>
          <cell r="BD33" t="str">
            <v>B</v>
          </cell>
          <cell r="BE33" t="str">
            <v>B</v>
          </cell>
          <cell r="BF33" t="str">
            <v>B</v>
          </cell>
          <cell r="BG33" t="str">
            <v>B</v>
          </cell>
          <cell r="BH33" t="str">
            <v>B</v>
          </cell>
          <cell r="BI33" t="str">
            <v>B</v>
          </cell>
          <cell r="BJ33" t="str">
            <v>B</v>
          </cell>
          <cell r="BK33" t="str">
            <v>B</v>
          </cell>
          <cell r="BL33">
            <v>0</v>
          </cell>
          <cell r="BM33">
            <v>0</v>
          </cell>
          <cell r="BN33">
            <v>11</v>
          </cell>
          <cell r="BO33">
            <v>1</v>
          </cell>
          <cell r="BP33">
            <v>0</v>
          </cell>
          <cell r="BQ33">
            <v>3.6666666666666665</v>
          </cell>
          <cell r="BR33">
            <v>0</v>
          </cell>
          <cell r="BS33">
            <v>0</v>
          </cell>
          <cell r="BT33">
            <v>21</v>
          </cell>
          <cell r="BU33">
            <v>3</v>
          </cell>
          <cell r="BV33">
            <v>0</v>
          </cell>
          <cell r="BW33">
            <v>7</v>
          </cell>
          <cell r="BX33" t="str">
            <v>点数不足</v>
          </cell>
          <cell r="BZ33">
            <v>44120</v>
          </cell>
          <cell r="CA33" t="str">
            <v>升格</v>
          </cell>
          <cell r="CB33">
            <v>1</v>
          </cell>
          <cell r="CD33" t="str">
            <v>〇</v>
          </cell>
          <cell r="CE33" t="str">
            <v/>
          </cell>
          <cell r="CF33" t="str">
            <v>×</v>
          </cell>
          <cell r="CG33" t="str">
            <v>×</v>
          </cell>
          <cell r="CK33" t="str">
            <v/>
          </cell>
          <cell r="CL33" t="str">
            <v>PN</v>
          </cell>
          <cell r="CM33" t="str">
            <v>2</v>
          </cell>
          <cell r="CN33">
            <v>0</v>
          </cell>
          <cell r="CO33">
            <v>0</v>
          </cell>
          <cell r="CP33" t="str">
            <v/>
          </cell>
          <cell r="CQ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W33" t="str">
            <v>PN</v>
          </cell>
          <cell r="DX33" t="str">
            <v>2</v>
          </cell>
          <cell r="DY33">
            <v>0</v>
          </cell>
          <cell r="DZ33">
            <v>0</v>
          </cell>
          <cell r="EA33" t="str">
            <v/>
          </cell>
          <cell r="EB33">
            <v>0</v>
          </cell>
          <cell r="EC33">
            <v>2200</v>
          </cell>
          <cell r="ED33">
            <v>60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</row>
        <row r="34">
          <cell r="C34" t="str">
            <v>044626</v>
          </cell>
          <cell r="D34" t="str">
            <v>販管</v>
          </cell>
          <cell r="E34">
            <v>443</v>
          </cell>
          <cell r="F34" t="str">
            <v>管理部</v>
          </cell>
          <cell r="G34" t="str">
            <v>总务课-食堂系</v>
          </cell>
          <cell r="H34" t="str">
            <v>044626</v>
          </cell>
          <cell r="I34" t="str">
            <v>胡喆</v>
          </cell>
          <cell r="J34" t="str">
            <v>S1</v>
          </cell>
          <cell r="K34" t="str">
            <v>6</v>
          </cell>
          <cell r="O34">
            <v>38146</v>
          </cell>
          <cell r="P34">
            <v>28894</v>
          </cell>
          <cell r="Q34">
            <v>43</v>
          </cell>
          <cell r="R34" t="str">
            <v>40-49</v>
          </cell>
          <cell r="S34" t="str">
            <v>男</v>
          </cell>
          <cell r="T34">
            <v>499</v>
          </cell>
          <cell r="U34">
            <v>0</v>
          </cell>
          <cell r="V34">
            <v>457.5</v>
          </cell>
          <cell r="W34">
            <v>21.5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20</v>
          </cell>
          <cell r="AD34">
            <v>0</v>
          </cell>
          <cell r="AE34">
            <v>6</v>
          </cell>
          <cell r="AF34">
            <v>0</v>
          </cell>
          <cell r="AG34">
            <v>1</v>
          </cell>
          <cell r="AH34">
            <v>0</v>
          </cell>
          <cell r="AI34">
            <v>0</v>
          </cell>
          <cell r="AJ34">
            <v>0</v>
          </cell>
          <cell r="AK34">
            <v>1</v>
          </cell>
          <cell r="AL34">
            <v>1</v>
          </cell>
          <cell r="AN34" t="str">
            <v>B</v>
          </cell>
          <cell r="AO34" t="str">
            <v>B</v>
          </cell>
          <cell r="AP34" t="str">
            <v>B</v>
          </cell>
          <cell r="AQ34" t="str">
            <v>B</v>
          </cell>
          <cell r="AR34" t="str">
            <v>B</v>
          </cell>
          <cell r="AS34" t="str">
            <v>B</v>
          </cell>
          <cell r="AT34" t="str">
            <v>B</v>
          </cell>
          <cell r="AU34" t="str">
            <v>B</v>
          </cell>
          <cell r="AV34" t="str">
            <v>B</v>
          </cell>
          <cell r="AW34" t="str">
            <v>B</v>
          </cell>
          <cell r="AX34" t="str">
            <v>B</v>
          </cell>
          <cell r="AY34" t="str">
            <v>B</v>
          </cell>
          <cell r="AZ34" t="str">
            <v>B</v>
          </cell>
          <cell r="BA34" t="str">
            <v>B</v>
          </cell>
          <cell r="BB34" t="str">
            <v>B</v>
          </cell>
          <cell r="BC34" t="str">
            <v>B</v>
          </cell>
          <cell r="BD34" t="str">
            <v>B</v>
          </cell>
          <cell r="BE34" t="str">
            <v>B</v>
          </cell>
          <cell r="BF34" t="str">
            <v>B</v>
          </cell>
          <cell r="BG34" t="str">
            <v>B</v>
          </cell>
          <cell r="BH34" t="str">
            <v>B</v>
          </cell>
          <cell r="BI34" t="str">
            <v>B</v>
          </cell>
          <cell r="BJ34" t="str">
            <v>B</v>
          </cell>
          <cell r="BK34" t="str">
            <v>B</v>
          </cell>
          <cell r="BL34">
            <v>0</v>
          </cell>
          <cell r="BM34">
            <v>0</v>
          </cell>
          <cell r="BN34">
            <v>12</v>
          </cell>
          <cell r="BO34">
            <v>0</v>
          </cell>
          <cell r="BP34">
            <v>0</v>
          </cell>
          <cell r="BQ34">
            <v>4</v>
          </cell>
          <cell r="BR34">
            <v>0</v>
          </cell>
          <cell r="BS34">
            <v>0</v>
          </cell>
          <cell r="BT34">
            <v>24</v>
          </cell>
          <cell r="BU34">
            <v>0</v>
          </cell>
          <cell r="BV34">
            <v>0</v>
          </cell>
          <cell r="BW34">
            <v>8</v>
          </cell>
          <cell r="BX34" t="str">
            <v>2年8分以上</v>
          </cell>
          <cell r="BZ34">
            <v>44120</v>
          </cell>
          <cell r="CA34" t="str">
            <v>升格</v>
          </cell>
          <cell r="CB34">
            <v>1</v>
          </cell>
          <cell r="CD34" t="str">
            <v>〇</v>
          </cell>
          <cell r="CE34" t="str">
            <v>〇</v>
          </cell>
          <cell r="CF34" t="str">
            <v/>
          </cell>
          <cell r="CG34" t="str">
            <v/>
          </cell>
          <cell r="CH34" t="str">
            <v>〇</v>
          </cell>
          <cell r="CK34" t="str">
            <v/>
          </cell>
          <cell r="CL34" t="str">
            <v>S1</v>
          </cell>
          <cell r="CM34" t="str">
            <v>6</v>
          </cell>
          <cell r="CN34">
            <v>0</v>
          </cell>
          <cell r="CO34">
            <v>0</v>
          </cell>
          <cell r="CP34" t="str">
            <v/>
          </cell>
          <cell r="CQ34">
            <v>20</v>
          </cell>
          <cell r="CR34" t="str">
            <v>S2</v>
          </cell>
          <cell r="CS34">
            <v>1</v>
          </cell>
          <cell r="CW34">
            <v>20</v>
          </cell>
          <cell r="CX34">
            <v>138</v>
          </cell>
          <cell r="CY34">
            <v>153.18000000000029</v>
          </cell>
          <cell r="CZ34">
            <v>3.2508213003285262E-2</v>
          </cell>
          <cell r="DW34" t="str">
            <v>S2</v>
          </cell>
          <cell r="DX34" t="str">
            <v>1</v>
          </cell>
          <cell r="DY34">
            <v>0</v>
          </cell>
          <cell r="DZ34">
            <v>0</v>
          </cell>
          <cell r="EA34" t="str">
            <v/>
          </cell>
          <cell r="EB34">
            <v>20</v>
          </cell>
          <cell r="EC34">
            <v>2739</v>
          </cell>
          <cell r="ED34">
            <v>335</v>
          </cell>
          <cell r="EE34">
            <v>0</v>
          </cell>
          <cell r="EF34">
            <v>0</v>
          </cell>
          <cell r="EG34">
            <v>0</v>
          </cell>
          <cell r="EH34">
            <v>20</v>
          </cell>
        </row>
        <row r="35">
          <cell r="C35" t="str">
            <v>051317</v>
          </cell>
          <cell r="D35" t="str">
            <v>販管</v>
          </cell>
          <cell r="E35">
            <v>444</v>
          </cell>
          <cell r="F35" t="str">
            <v>管理部</v>
          </cell>
          <cell r="G35" t="str">
            <v>总务课-食堂系</v>
          </cell>
          <cell r="H35" t="str">
            <v>051317</v>
          </cell>
          <cell r="I35" t="str">
            <v>宋海涛</v>
          </cell>
          <cell r="J35" t="str">
            <v>S2</v>
          </cell>
          <cell r="K35" t="str">
            <v>1</v>
          </cell>
          <cell r="O35">
            <v>38398</v>
          </cell>
          <cell r="P35">
            <v>26064</v>
          </cell>
          <cell r="Q35">
            <v>51</v>
          </cell>
          <cell r="R35" t="str">
            <v>≥50</v>
          </cell>
          <cell r="S35" t="str">
            <v>男</v>
          </cell>
          <cell r="T35">
            <v>499</v>
          </cell>
          <cell r="U35">
            <v>0</v>
          </cell>
          <cell r="V35">
            <v>458</v>
          </cell>
          <cell r="W35">
            <v>29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12</v>
          </cell>
          <cell r="AD35">
            <v>0</v>
          </cell>
          <cell r="AE35">
            <v>5</v>
          </cell>
          <cell r="AF35">
            <v>2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1</v>
          </cell>
          <cell r="AL35">
            <v>1</v>
          </cell>
          <cell r="AN35" t="str">
            <v>B</v>
          </cell>
          <cell r="AO35" t="str">
            <v>B</v>
          </cell>
          <cell r="AP35" t="str">
            <v>B</v>
          </cell>
          <cell r="AQ35" t="str">
            <v>B</v>
          </cell>
          <cell r="AR35" t="str">
            <v>B</v>
          </cell>
          <cell r="AS35" t="str">
            <v>B</v>
          </cell>
          <cell r="AT35" t="str">
            <v>B</v>
          </cell>
          <cell r="AU35" t="str">
            <v>B</v>
          </cell>
          <cell r="AV35" t="str">
            <v>B</v>
          </cell>
          <cell r="AW35" t="str">
            <v>B</v>
          </cell>
          <cell r="AX35" t="str">
            <v>B</v>
          </cell>
          <cell r="AY35" t="str">
            <v>B</v>
          </cell>
          <cell r="AZ35" t="str">
            <v>B</v>
          </cell>
          <cell r="BA35" t="str">
            <v>B</v>
          </cell>
          <cell r="BB35" t="str">
            <v>B</v>
          </cell>
          <cell r="BC35" t="str">
            <v>B</v>
          </cell>
          <cell r="BD35" t="str">
            <v>B</v>
          </cell>
          <cell r="BE35" t="str">
            <v>B</v>
          </cell>
          <cell r="BF35" t="str">
            <v>B</v>
          </cell>
          <cell r="BG35" t="str">
            <v>B</v>
          </cell>
          <cell r="BH35" t="str">
            <v>B</v>
          </cell>
          <cell r="BI35" t="str">
            <v>B</v>
          </cell>
          <cell r="BJ35" t="str">
            <v>B</v>
          </cell>
          <cell r="BK35" t="str">
            <v>B</v>
          </cell>
          <cell r="BL35">
            <v>0</v>
          </cell>
          <cell r="BM35">
            <v>0</v>
          </cell>
          <cell r="BN35">
            <v>12</v>
          </cell>
          <cell r="BO35">
            <v>0</v>
          </cell>
          <cell r="BP35">
            <v>0</v>
          </cell>
          <cell r="BQ35">
            <v>4</v>
          </cell>
          <cell r="BR35">
            <v>0</v>
          </cell>
          <cell r="BS35">
            <v>0</v>
          </cell>
          <cell r="BT35">
            <v>24</v>
          </cell>
          <cell r="BU35">
            <v>0</v>
          </cell>
          <cell r="BV35">
            <v>0</v>
          </cell>
          <cell r="BW35">
            <v>8</v>
          </cell>
          <cell r="BX35" t="str">
            <v>2年8分以上</v>
          </cell>
          <cell r="BZ35">
            <v>44485</v>
          </cell>
          <cell r="CA35" t="str">
            <v>升级</v>
          </cell>
          <cell r="CB35">
            <v>1</v>
          </cell>
          <cell r="CC35" t="str">
            <v>〇</v>
          </cell>
          <cell r="CE35" t="str">
            <v/>
          </cell>
          <cell r="CF35" t="str">
            <v>×</v>
          </cell>
          <cell r="CG35" t="str">
            <v/>
          </cell>
          <cell r="CK35" t="str">
            <v/>
          </cell>
          <cell r="CL35" t="str">
            <v>S2</v>
          </cell>
          <cell r="CM35" t="str">
            <v>1</v>
          </cell>
          <cell r="CN35">
            <v>0</v>
          </cell>
          <cell r="CO35">
            <v>0</v>
          </cell>
          <cell r="CP35" t="str">
            <v/>
          </cell>
          <cell r="CQ35">
            <v>20</v>
          </cell>
          <cell r="CW35">
            <v>20</v>
          </cell>
          <cell r="CX35">
            <v>0</v>
          </cell>
          <cell r="CY35">
            <v>0</v>
          </cell>
          <cell r="CZ35">
            <v>0</v>
          </cell>
          <cell r="DW35" t="str">
            <v>S2</v>
          </cell>
          <cell r="DX35" t="str">
            <v>1</v>
          </cell>
          <cell r="DY35">
            <v>0</v>
          </cell>
          <cell r="DZ35">
            <v>0</v>
          </cell>
          <cell r="EA35" t="str">
            <v/>
          </cell>
          <cell r="EB35">
            <v>20</v>
          </cell>
          <cell r="EC35">
            <v>2739</v>
          </cell>
          <cell r="ED35">
            <v>335</v>
          </cell>
          <cell r="EE35">
            <v>0</v>
          </cell>
          <cell r="EF35">
            <v>0</v>
          </cell>
          <cell r="EG35">
            <v>0</v>
          </cell>
          <cell r="EH35">
            <v>20</v>
          </cell>
        </row>
        <row r="36">
          <cell r="C36" t="str">
            <v>064556</v>
          </cell>
          <cell r="D36" t="str">
            <v>販管</v>
          </cell>
          <cell r="E36">
            <v>445</v>
          </cell>
          <cell r="F36" t="str">
            <v>管理部</v>
          </cell>
          <cell r="G36" t="str">
            <v>总务课-食堂系</v>
          </cell>
          <cell r="H36" t="str">
            <v>064556</v>
          </cell>
          <cell r="I36" t="str">
            <v>杨林</v>
          </cell>
          <cell r="J36" t="str">
            <v>S2</v>
          </cell>
          <cell r="K36" t="str">
            <v>3</v>
          </cell>
          <cell r="O36">
            <v>38983</v>
          </cell>
          <cell r="P36">
            <v>25499</v>
          </cell>
          <cell r="Q36">
            <v>52</v>
          </cell>
          <cell r="R36" t="str">
            <v>≥50</v>
          </cell>
          <cell r="S36" t="str">
            <v>男</v>
          </cell>
          <cell r="T36">
            <v>499</v>
          </cell>
          <cell r="U36">
            <v>0</v>
          </cell>
          <cell r="V36">
            <v>460</v>
          </cell>
          <cell r="W36">
            <v>24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15</v>
          </cell>
          <cell r="AD36">
            <v>0</v>
          </cell>
          <cell r="AE36">
            <v>15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1</v>
          </cell>
          <cell r="AL36">
            <v>1</v>
          </cell>
          <cell r="AN36" t="str">
            <v>B</v>
          </cell>
          <cell r="AO36" t="str">
            <v>B</v>
          </cell>
          <cell r="AP36" t="str">
            <v>B</v>
          </cell>
          <cell r="AQ36" t="str">
            <v>B</v>
          </cell>
          <cell r="AR36" t="str">
            <v>B</v>
          </cell>
          <cell r="AS36" t="str">
            <v>B</v>
          </cell>
          <cell r="AT36" t="str">
            <v>B</v>
          </cell>
          <cell r="AU36" t="str">
            <v>A</v>
          </cell>
          <cell r="AV36" t="str">
            <v>A</v>
          </cell>
          <cell r="AW36" t="str">
            <v>A</v>
          </cell>
          <cell r="AX36" t="str">
            <v>B</v>
          </cell>
          <cell r="AY36" t="str">
            <v>B</v>
          </cell>
          <cell r="AZ36" t="str">
            <v>B</v>
          </cell>
          <cell r="BA36" t="str">
            <v>B</v>
          </cell>
          <cell r="BB36" t="str">
            <v>B</v>
          </cell>
          <cell r="BC36" t="str">
            <v>B</v>
          </cell>
          <cell r="BD36" t="str">
            <v>B</v>
          </cell>
          <cell r="BE36" t="str">
            <v>B</v>
          </cell>
          <cell r="BF36" t="str">
            <v>B</v>
          </cell>
          <cell r="BG36" t="str">
            <v>B</v>
          </cell>
          <cell r="BH36" t="str">
            <v>B</v>
          </cell>
          <cell r="BI36" t="str">
            <v>B</v>
          </cell>
          <cell r="BJ36" t="str">
            <v>B</v>
          </cell>
          <cell r="BK36" t="str">
            <v>B</v>
          </cell>
          <cell r="BL36">
            <v>0</v>
          </cell>
          <cell r="BM36">
            <v>0</v>
          </cell>
          <cell r="BN36">
            <v>12</v>
          </cell>
          <cell r="BO36">
            <v>0</v>
          </cell>
          <cell r="BP36">
            <v>0</v>
          </cell>
          <cell r="BQ36">
            <v>4</v>
          </cell>
          <cell r="BR36">
            <v>0</v>
          </cell>
          <cell r="BS36">
            <v>3</v>
          </cell>
          <cell r="BT36">
            <v>21</v>
          </cell>
          <cell r="BU36">
            <v>0</v>
          </cell>
          <cell r="BV36">
            <v>0</v>
          </cell>
          <cell r="BW36">
            <v>9</v>
          </cell>
          <cell r="BX36" t="str">
            <v>2年8分以上</v>
          </cell>
          <cell r="BZ36">
            <v>44485</v>
          </cell>
          <cell r="CA36" t="str">
            <v>升级</v>
          </cell>
          <cell r="CB36">
            <v>1</v>
          </cell>
          <cell r="CC36" t="str">
            <v>〇</v>
          </cell>
          <cell r="CE36" t="str">
            <v/>
          </cell>
          <cell r="CF36" t="str">
            <v>×</v>
          </cell>
          <cell r="CG36" t="str">
            <v/>
          </cell>
          <cell r="CK36" t="str">
            <v/>
          </cell>
          <cell r="CL36" t="str">
            <v>S2</v>
          </cell>
          <cell r="CM36" t="str">
            <v>3</v>
          </cell>
          <cell r="CN36">
            <v>0</v>
          </cell>
          <cell r="CO36">
            <v>0</v>
          </cell>
          <cell r="CP36" t="str">
            <v/>
          </cell>
          <cell r="CQ36">
            <v>20</v>
          </cell>
          <cell r="CW36">
            <v>20</v>
          </cell>
          <cell r="CX36">
            <v>0</v>
          </cell>
          <cell r="CY36">
            <v>0</v>
          </cell>
          <cell r="CZ36">
            <v>0</v>
          </cell>
          <cell r="DW36" t="str">
            <v>S2</v>
          </cell>
          <cell r="DX36" t="str">
            <v>3</v>
          </cell>
          <cell r="DY36">
            <v>0</v>
          </cell>
          <cell r="DZ36">
            <v>0</v>
          </cell>
          <cell r="EA36" t="str">
            <v/>
          </cell>
          <cell r="EB36">
            <v>20</v>
          </cell>
          <cell r="EC36">
            <v>2739</v>
          </cell>
          <cell r="ED36">
            <v>425</v>
          </cell>
          <cell r="EE36">
            <v>0</v>
          </cell>
          <cell r="EF36">
            <v>0</v>
          </cell>
          <cell r="EG36">
            <v>0</v>
          </cell>
          <cell r="EH36">
            <v>20</v>
          </cell>
        </row>
        <row r="37">
          <cell r="C37" t="str">
            <v>073705</v>
          </cell>
          <cell r="D37" t="str">
            <v>販管</v>
          </cell>
          <cell r="E37">
            <v>446</v>
          </cell>
          <cell r="F37" t="str">
            <v>管理部</v>
          </cell>
          <cell r="G37" t="str">
            <v>总务课-食堂系</v>
          </cell>
          <cell r="H37" t="str">
            <v>073705</v>
          </cell>
          <cell r="I37" t="str">
            <v>郭锐</v>
          </cell>
          <cell r="J37" t="str">
            <v>S2</v>
          </cell>
          <cell r="K37" t="str">
            <v>1</v>
          </cell>
          <cell r="O37">
            <v>39280</v>
          </cell>
          <cell r="P37">
            <v>26766</v>
          </cell>
          <cell r="Q37">
            <v>49</v>
          </cell>
          <cell r="R37" t="str">
            <v>40-49</v>
          </cell>
          <cell r="S37" t="str">
            <v>男</v>
          </cell>
          <cell r="T37">
            <v>499</v>
          </cell>
          <cell r="U37">
            <v>0</v>
          </cell>
          <cell r="V37">
            <v>464.5</v>
          </cell>
          <cell r="W37">
            <v>23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11.5</v>
          </cell>
          <cell r="AD37">
            <v>0</v>
          </cell>
          <cell r="AE37">
            <v>5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1</v>
          </cell>
          <cell r="AL37">
            <v>1</v>
          </cell>
          <cell r="AN37" t="str">
            <v>B</v>
          </cell>
          <cell r="AO37" t="str">
            <v>A</v>
          </cell>
          <cell r="AP37" t="str">
            <v>A</v>
          </cell>
          <cell r="AQ37" t="str">
            <v>A</v>
          </cell>
          <cell r="AR37" t="str">
            <v>B</v>
          </cell>
          <cell r="AS37" t="str">
            <v>B</v>
          </cell>
          <cell r="AT37" t="str">
            <v>B</v>
          </cell>
          <cell r="AU37" t="str">
            <v>A</v>
          </cell>
          <cell r="AV37" t="str">
            <v>A</v>
          </cell>
          <cell r="AW37" t="str">
            <v>A</v>
          </cell>
          <cell r="AX37" t="str">
            <v>B</v>
          </cell>
          <cell r="AY37" t="str">
            <v>B</v>
          </cell>
          <cell r="AZ37" t="str">
            <v>B</v>
          </cell>
          <cell r="BA37" t="str">
            <v>A</v>
          </cell>
          <cell r="BB37" t="str">
            <v>A</v>
          </cell>
          <cell r="BC37" t="str">
            <v>A</v>
          </cell>
          <cell r="BD37" t="str">
            <v>A</v>
          </cell>
          <cell r="BE37" t="str">
            <v>B</v>
          </cell>
          <cell r="BF37" t="str">
            <v>B</v>
          </cell>
          <cell r="BG37" t="str">
            <v>B</v>
          </cell>
          <cell r="BH37" t="str">
            <v>A</v>
          </cell>
          <cell r="BI37" t="str">
            <v>A</v>
          </cell>
          <cell r="BJ37" t="str">
            <v>B</v>
          </cell>
          <cell r="BK37" t="str">
            <v>B</v>
          </cell>
          <cell r="BL37">
            <v>0</v>
          </cell>
          <cell r="BM37">
            <v>6</v>
          </cell>
          <cell r="BN37">
            <v>6</v>
          </cell>
          <cell r="BO37">
            <v>0</v>
          </cell>
          <cell r="BP37">
            <v>0</v>
          </cell>
          <cell r="BQ37">
            <v>6</v>
          </cell>
          <cell r="BR37">
            <v>0</v>
          </cell>
          <cell r="BS37">
            <v>12</v>
          </cell>
          <cell r="BT37">
            <v>12</v>
          </cell>
          <cell r="BU37">
            <v>0</v>
          </cell>
          <cell r="BV37">
            <v>0</v>
          </cell>
          <cell r="BW37">
            <v>12</v>
          </cell>
          <cell r="BX37" t="str">
            <v>2年8分以上</v>
          </cell>
          <cell r="BZ37">
            <v>44120</v>
          </cell>
          <cell r="CA37" t="str">
            <v>升级</v>
          </cell>
          <cell r="CB37">
            <v>1</v>
          </cell>
          <cell r="CD37" t="str">
            <v>〇</v>
          </cell>
          <cell r="CE37" t="str">
            <v>〇</v>
          </cell>
          <cell r="CF37" t="str">
            <v/>
          </cell>
          <cell r="CG37" t="str">
            <v/>
          </cell>
          <cell r="CH37" t="str">
            <v>〇</v>
          </cell>
          <cell r="CK37" t="str">
            <v/>
          </cell>
          <cell r="CL37" t="str">
            <v>S2</v>
          </cell>
          <cell r="CM37" t="str">
            <v>1</v>
          </cell>
          <cell r="CN37">
            <v>0</v>
          </cell>
          <cell r="CO37">
            <v>0</v>
          </cell>
          <cell r="CP37" t="str">
            <v/>
          </cell>
          <cell r="CQ37">
            <v>20</v>
          </cell>
          <cell r="CR37" t="str">
            <v>S2</v>
          </cell>
          <cell r="CS37">
            <v>2</v>
          </cell>
          <cell r="CW37">
            <v>20</v>
          </cell>
          <cell r="CX37">
            <v>50</v>
          </cell>
          <cell r="CY37">
            <v>55.5</v>
          </cell>
          <cell r="CZ37">
            <v>1.134537783174498E-2</v>
          </cell>
          <cell r="DW37" t="str">
            <v>S2</v>
          </cell>
          <cell r="DX37" t="str">
            <v>2</v>
          </cell>
          <cell r="DY37">
            <v>0</v>
          </cell>
          <cell r="DZ37">
            <v>0</v>
          </cell>
          <cell r="EA37" t="str">
            <v/>
          </cell>
          <cell r="EB37">
            <v>20</v>
          </cell>
          <cell r="EC37">
            <v>2739</v>
          </cell>
          <cell r="ED37">
            <v>385</v>
          </cell>
          <cell r="EE37">
            <v>0</v>
          </cell>
          <cell r="EF37">
            <v>0</v>
          </cell>
          <cell r="EG37">
            <v>0</v>
          </cell>
          <cell r="EH37">
            <v>20</v>
          </cell>
        </row>
        <row r="38">
          <cell r="C38" t="str">
            <v>940321</v>
          </cell>
          <cell r="D38" t="str">
            <v>販管</v>
          </cell>
          <cell r="E38">
            <v>447</v>
          </cell>
          <cell r="F38" t="str">
            <v>管理部</v>
          </cell>
          <cell r="G38" t="str">
            <v>总务课-食堂系</v>
          </cell>
          <cell r="H38" t="str">
            <v>940321</v>
          </cell>
          <cell r="I38" t="str">
            <v>牛业龙</v>
          </cell>
          <cell r="J38" t="str">
            <v>S2</v>
          </cell>
          <cell r="K38" t="str">
            <v>5</v>
          </cell>
          <cell r="O38">
            <v>34349</v>
          </cell>
          <cell r="P38">
            <v>24770</v>
          </cell>
          <cell r="Q38">
            <v>54</v>
          </cell>
          <cell r="R38" t="str">
            <v>≥50</v>
          </cell>
          <cell r="S38" t="str">
            <v>男</v>
          </cell>
          <cell r="T38">
            <v>499</v>
          </cell>
          <cell r="U38">
            <v>0</v>
          </cell>
          <cell r="V38">
            <v>472.5</v>
          </cell>
          <cell r="W38">
            <v>16.5</v>
          </cell>
          <cell r="X38">
            <v>0</v>
          </cell>
          <cell r="Y38">
            <v>0</v>
          </cell>
          <cell r="Z38">
            <v>2</v>
          </cell>
          <cell r="AA38">
            <v>0</v>
          </cell>
          <cell r="AB38">
            <v>0</v>
          </cell>
          <cell r="AC38">
            <v>8</v>
          </cell>
          <cell r="AD38">
            <v>0</v>
          </cell>
          <cell r="AE38">
            <v>16</v>
          </cell>
          <cell r="AF38">
            <v>2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1</v>
          </cell>
          <cell r="AL38">
            <v>1</v>
          </cell>
          <cell r="AN38" t="str">
            <v>C</v>
          </cell>
          <cell r="AO38" t="str">
            <v>A</v>
          </cell>
          <cell r="AP38" t="str">
            <v>A</v>
          </cell>
          <cell r="AQ38" t="str">
            <v>A</v>
          </cell>
          <cell r="AR38" t="str">
            <v>A</v>
          </cell>
          <cell r="AS38" t="str">
            <v>A</v>
          </cell>
          <cell r="AT38" t="str">
            <v>A</v>
          </cell>
          <cell r="AU38" t="str">
            <v>B</v>
          </cell>
          <cell r="AV38" t="str">
            <v>B</v>
          </cell>
          <cell r="AW38" t="str">
            <v>B</v>
          </cell>
          <cell r="AX38" t="str">
            <v>B</v>
          </cell>
          <cell r="AY38" t="str">
            <v>B</v>
          </cell>
          <cell r="AZ38" t="str">
            <v>B</v>
          </cell>
          <cell r="BA38" t="str">
            <v>A</v>
          </cell>
          <cell r="BB38" t="str">
            <v>A</v>
          </cell>
          <cell r="BC38" t="str">
            <v>A</v>
          </cell>
          <cell r="BD38" t="str">
            <v>A</v>
          </cell>
          <cell r="BE38" t="str">
            <v>B</v>
          </cell>
          <cell r="BF38" t="str">
            <v>B</v>
          </cell>
          <cell r="BG38" t="str">
            <v>B</v>
          </cell>
          <cell r="BH38" t="str">
            <v>A</v>
          </cell>
          <cell r="BI38" t="str">
            <v>A</v>
          </cell>
          <cell r="BJ38" t="str">
            <v>A</v>
          </cell>
          <cell r="BK38" t="str">
            <v>A</v>
          </cell>
          <cell r="BL38">
            <v>0</v>
          </cell>
          <cell r="BM38">
            <v>8</v>
          </cell>
          <cell r="BN38">
            <v>4</v>
          </cell>
          <cell r="BO38">
            <v>0</v>
          </cell>
          <cell r="BP38">
            <v>0</v>
          </cell>
          <cell r="BQ38">
            <v>6.666666666666667</v>
          </cell>
          <cell r="BR38">
            <v>0</v>
          </cell>
          <cell r="BS38">
            <v>14</v>
          </cell>
          <cell r="BT38">
            <v>9</v>
          </cell>
          <cell r="BU38">
            <v>1</v>
          </cell>
          <cell r="BV38">
            <v>0</v>
          </cell>
          <cell r="BW38">
            <v>12.333333333333334</v>
          </cell>
          <cell r="BX38" t="str">
            <v>2年8分以上</v>
          </cell>
          <cell r="BZ38">
            <v>44120</v>
          </cell>
          <cell r="CA38" t="str">
            <v>升格</v>
          </cell>
          <cell r="CB38">
            <v>1</v>
          </cell>
          <cell r="CD38" t="str">
            <v>〇</v>
          </cell>
          <cell r="CE38" t="str">
            <v>〇</v>
          </cell>
          <cell r="CF38" t="str">
            <v/>
          </cell>
          <cell r="CG38" t="str">
            <v/>
          </cell>
          <cell r="CH38" t="str">
            <v>〇</v>
          </cell>
          <cell r="CK38" t="str">
            <v/>
          </cell>
          <cell r="CL38" t="str">
            <v>S2</v>
          </cell>
          <cell r="CM38" t="str">
            <v>5</v>
          </cell>
          <cell r="CN38">
            <v>0</v>
          </cell>
          <cell r="CO38">
            <v>0</v>
          </cell>
          <cell r="CP38" t="str">
            <v/>
          </cell>
          <cell r="CQ38">
            <v>20</v>
          </cell>
          <cell r="CR38" t="str">
            <v>S2</v>
          </cell>
          <cell r="CS38">
            <v>6</v>
          </cell>
          <cell r="CW38">
            <v>20</v>
          </cell>
          <cell r="CX38">
            <v>50</v>
          </cell>
          <cell r="CY38">
            <v>55.5</v>
          </cell>
          <cell r="CZ38">
            <v>1.0900177938039853E-2</v>
          </cell>
          <cell r="DW38" t="str">
            <v>S2</v>
          </cell>
          <cell r="DX38" t="str">
            <v>6</v>
          </cell>
          <cell r="DY38">
            <v>0</v>
          </cell>
          <cell r="DZ38">
            <v>0</v>
          </cell>
          <cell r="EA38" t="str">
            <v/>
          </cell>
          <cell r="EB38">
            <v>20</v>
          </cell>
          <cell r="EC38">
            <v>2739</v>
          </cell>
          <cell r="ED38">
            <v>565</v>
          </cell>
          <cell r="EE38">
            <v>0</v>
          </cell>
          <cell r="EF38">
            <v>0</v>
          </cell>
          <cell r="EG38">
            <v>0</v>
          </cell>
          <cell r="EH38">
            <v>20</v>
          </cell>
        </row>
        <row r="39">
          <cell r="C39" t="str">
            <v>940344</v>
          </cell>
          <cell r="D39" t="str">
            <v>販管</v>
          </cell>
          <cell r="E39">
            <v>448</v>
          </cell>
          <cell r="F39" t="str">
            <v>管理部</v>
          </cell>
          <cell r="G39" t="str">
            <v>总务课-食堂系</v>
          </cell>
          <cell r="H39" t="str">
            <v>940344</v>
          </cell>
          <cell r="I39" t="str">
            <v>贾静涛</v>
          </cell>
          <cell r="J39" t="str">
            <v>S3</v>
          </cell>
          <cell r="K39" t="str">
            <v>5</v>
          </cell>
          <cell r="L39" t="str">
            <v>班长</v>
          </cell>
          <cell r="O39">
            <v>34352</v>
          </cell>
          <cell r="P39">
            <v>28495</v>
          </cell>
          <cell r="Q39">
            <v>44</v>
          </cell>
          <cell r="R39" t="str">
            <v>40-49</v>
          </cell>
          <cell r="S39" t="str">
            <v>男</v>
          </cell>
          <cell r="T39">
            <v>499</v>
          </cell>
          <cell r="U39">
            <v>0</v>
          </cell>
          <cell r="V39">
            <v>453</v>
          </cell>
          <cell r="W39">
            <v>26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20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1</v>
          </cell>
          <cell r="AL39">
            <v>1</v>
          </cell>
          <cell r="AN39" t="str">
            <v>A</v>
          </cell>
          <cell r="AO39" t="str">
            <v>A</v>
          </cell>
          <cell r="AP39" t="str">
            <v>A</v>
          </cell>
          <cell r="AQ39" t="str">
            <v>A</v>
          </cell>
          <cell r="AR39" t="str">
            <v>B</v>
          </cell>
          <cell r="AS39" t="str">
            <v>B</v>
          </cell>
          <cell r="AT39" t="str">
            <v>B</v>
          </cell>
          <cell r="AU39" t="str">
            <v>B</v>
          </cell>
          <cell r="AV39" t="str">
            <v>B</v>
          </cell>
          <cell r="AW39" t="str">
            <v>B</v>
          </cell>
          <cell r="AX39" t="str">
            <v>B</v>
          </cell>
          <cell r="AY39" t="str">
            <v>B</v>
          </cell>
          <cell r="AZ39" t="str">
            <v>B</v>
          </cell>
          <cell r="BA39" t="str">
            <v>B</v>
          </cell>
          <cell r="BB39" t="str">
            <v>B</v>
          </cell>
          <cell r="BC39" t="str">
            <v>B</v>
          </cell>
          <cell r="BD39" t="str">
            <v>B</v>
          </cell>
          <cell r="BE39" t="str">
            <v>B</v>
          </cell>
          <cell r="BF39" t="str">
            <v>B</v>
          </cell>
          <cell r="BG39" t="str">
            <v>B</v>
          </cell>
          <cell r="BH39" t="str">
            <v>B</v>
          </cell>
          <cell r="BI39" t="str">
            <v>B</v>
          </cell>
          <cell r="BJ39" t="str">
            <v>B</v>
          </cell>
          <cell r="BK39" t="str">
            <v>B</v>
          </cell>
          <cell r="BL39">
            <v>0</v>
          </cell>
          <cell r="BM39">
            <v>0</v>
          </cell>
          <cell r="BN39">
            <v>12</v>
          </cell>
          <cell r="BO39">
            <v>0</v>
          </cell>
          <cell r="BP39">
            <v>0</v>
          </cell>
          <cell r="BQ39">
            <v>4</v>
          </cell>
          <cell r="BR39">
            <v>0</v>
          </cell>
          <cell r="BS39">
            <v>4</v>
          </cell>
          <cell r="BT39">
            <v>20</v>
          </cell>
          <cell r="BU39">
            <v>0</v>
          </cell>
          <cell r="BV39">
            <v>0</v>
          </cell>
          <cell r="BW39">
            <v>9.3333333333333339</v>
          </cell>
          <cell r="BX39" t="str">
            <v>2年8分以上</v>
          </cell>
          <cell r="BZ39">
            <v>44120</v>
          </cell>
          <cell r="CA39" t="str">
            <v>升格；2021-3-16降役职</v>
          </cell>
          <cell r="CB39">
            <v>1</v>
          </cell>
          <cell r="CD39" t="str">
            <v>〇</v>
          </cell>
          <cell r="CE39" t="str">
            <v>〇</v>
          </cell>
          <cell r="CF39" t="str">
            <v/>
          </cell>
          <cell r="CG39" t="str">
            <v/>
          </cell>
          <cell r="CH39" t="str">
            <v>〇</v>
          </cell>
          <cell r="CK39" t="str">
            <v/>
          </cell>
          <cell r="CL39" t="str">
            <v>S3</v>
          </cell>
          <cell r="CM39" t="str">
            <v>5</v>
          </cell>
          <cell r="CN39" t="str">
            <v>班长</v>
          </cell>
          <cell r="CO39">
            <v>0</v>
          </cell>
          <cell r="CP39" t="str">
            <v/>
          </cell>
          <cell r="CQ39">
            <v>0</v>
          </cell>
          <cell r="CR39" t="str">
            <v>S3</v>
          </cell>
          <cell r="CS39">
            <v>6</v>
          </cell>
          <cell r="CW39">
            <v>0</v>
          </cell>
          <cell r="CX39">
            <v>100</v>
          </cell>
          <cell r="CY39">
            <v>124.19999999999982</v>
          </cell>
          <cell r="CZ39">
            <v>2.0492716175880932E-2</v>
          </cell>
          <cell r="DW39" t="str">
            <v>S3</v>
          </cell>
          <cell r="DX39" t="str">
            <v>6</v>
          </cell>
          <cell r="DY39" t="str">
            <v>班长</v>
          </cell>
          <cell r="DZ39">
            <v>0</v>
          </cell>
          <cell r="EA39" t="str">
            <v/>
          </cell>
          <cell r="EB39">
            <v>0</v>
          </cell>
          <cell r="EC39">
            <v>3036</v>
          </cell>
          <cell r="ED39">
            <v>935</v>
          </cell>
          <cell r="EE39">
            <v>300</v>
          </cell>
          <cell r="EF39">
            <v>0</v>
          </cell>
          <cell r="EG39">
            <v>0</v>
          </cell>
          <cell r="EH39">
            <v>0</v>
          </cell>
        </row>
        <row r="40">
          <cell r="C40" t="str">
            <v>940447</v>
          </cell>
          <cell r="D40" t="str">
            <v>販管</v>
          </cell>
          <cell r="E40">
            <v>449</v>
          </cell>
          <cell r="F40" t="str">
            <v>管理部</v>
          </cell>
          <cell r="G40" t="str">
            <v>总务课-食堂系</v>
          </cell>
          <cell r="H40" t="str">
            <v>940447</v>
          </cell>
          <cell r="I40" t="str">
            <v>孙亚桐</v>
          </cell>
          <cell r="J40" t="str">
            <v>S3</v>
          </cell>
          <cell r="K40" t="str">
            <v>6</v>
          </cell>
          <cell r="M40" t="str">
            <v>副主管</v>
          </cell>
          <cell r="O40">
            <v>34389</v>
          </cell>
          <cell r="P40">
            <v>27097</v>
          </cell>
          <cell r="Q40">
            <v>48</v>
          </cell>
          <cell r="R40" t="str">
            <v>40-49</v>
          </cell>
          <cell r="S40" t="str">
            <v>男</v>
          </cell>
          <cell r="T40">
            <v>499</v>
          </cell>
          <cell r="U40">
            <v>0</v>
          </cell>
          <cell r="V40">
            <v>469.5</v>
          </cell>
          <cell r="W40">
            <v>18.5</v>
          </cell>
          <cell r="X40">
            <v>0</v>
          </cell>
          <cell r="Y40">
            <v>0</v>
          </cell>
          <cell r="Z40">
            <v>2</v>
          </cell>
          <cell r="AA40">
            <v>0</v>
          </cell>
          <cell r="AB40">
            <v>0</v>
          </cell>
          <cell r="AC40">
            <v>9</v>
          </cell>
          <cell r="AD40">
            <v>0</v>
          </cell>
          <cell r="AE40">
            <v>5</v>
          </cell>
          <cell r="AF40">
            <v>1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1</v>
          </cell>
          <cell r="AL40">
            <v>1</v>
          </cell>
          <cell r="AN40" t="str">
            <v>A</v>
          </cell>
          <cell r="AO40" t="str">
            <v>A</v>
          </cell>
          <cell r="AP40" t="str">
            <v>A</v>
          </cell>
          <cell r="AQ40" t="str">
            <v>A</v>
          </cell>
          <cell r="AR40" t="str">
            <v>B</v>
          </cell>
          <cell r="AS40" t="str">
            <v>B</v>
          </cell>
          <cell r="AT40" t="str">
            <v>B</v>
          </cell>
          <cell r="AU40" t="str">
            <v>B</v>
          </cell>
          <cell r="AV40" t="str">
            <v>B</v>
          </cell>
          <cell r="AW40" t="str">
            <v>B</v>
          </cell>
          <cell r="AX40" t="str">
            <v>A</v>
          </cell>
          <cell r="AY40" t="str">
            <v>A</v>
          </cell>
          <cell r="AZ40" t="str">
            <v>A</v>
          </cell>
          <cell r="BA40" t="str">
            <v>B</v>
          </cell>
          <cell r="BB40" t="str">
            <v>B</v>
          </cell>
          <cell r="BC40" t="str">
            <v>B</v>
          </cell>
          <cell r="BD40" t="str">
            <v>B</v>
          </cell>
          <cell r="BE40" t="str">
            <v>B</v>
          </cell>
          <cell r="BF40" t="str">
            <v>B</v>
          </cell>
          <cell r="BG40" t="str">
            <v>B</v>
          </cell>
          <cell r="BH40" t="str">
            <v>B</v>
          </cell>
          <cell r="BI40" t="str">
            <v>B</v>
          </cell>
          <cell r="BJ40" t="str">
            <v>B</v>
          </cell>
          <cell r="BK40" t="str">
            <v>B</v>
          </cell>
          <cell r="BL40">
            <v>0</v>
          </cell>
          <cell r="BM40">
            <v>1</v>
          </cell>
          <cell r="BN40">
            <v>11</v>
          </cell>
          <cell r="BO40">
            <v>0</v>
          </cell>
          <cell r="BP40">
            <v>0</v>
          </cell>
          <cell r="BQ40">
            <v>4.333333333333333</v>
          </cell>
          <cell r="BR40">
            <v>0</v>
          </cell>
          <cell r="BS40">
            <v>7</v>
          </cell>
          <cell r="BT40">
            <v>17</v>
          </cell>
          <cell r="BU40">
            <v>0</v>
          </cell>
          <cell r="BV40">
            <v>0</v>
          </cell>
          <cell r="BW40">
            <v>10.333333333333334</v>
          </cell>
          <cell r="BX40" t="str">
            <v>2年8分以上</v>
          </cell>
          <cell r="BZ40">
            <v>44120</v>
          </cell>
          <cell r="CA40" t="str">
            <v>升格；2020-12-16升副主管</v>
          </cell>
          <cell r="CB40">
            <v>1</v>
          </cell>
          <cell r="CD40" t="str">
            <v>〇</v>
          </cell>
          <cell r="CE40" t="str">
            <v>〇</v>
          </cell>
          <cell r="CF40" t="str">
            <v/>
          </cell>
          <cell r="CG40" t="str">
            <v/>
          </cell>
          <cell r="CH40" t="str">
            <v>〇</v>
          </cell>
          <cell r="CK40" t="str">
            <v/>
          </cell>
          <cell r="CL40" t="str">
            <v>S3</v>
          </cell>
          <cell r="CM40" t="str">
            <v>6</v>
          </cell>
          <cell r="CN40">
            <v>0</v>
          </cell>
          <cell r="CO40" t="str">
            <v>副主管</v>
          </cell>
          <cell r="CP40" t="str">
            <v/>
          </cell>
          <cell r="CQ40">
            <v>0</v>
          </cell>
          <cell r="CR40" t="str">
            <v>S3</v>
          </cell>
          <cell r="CS40">
            <v>7</v>
          </cell>
          <cell r="CW40">
            <v>0</v>
          </cell>
          <cell r="CX40">
            <v>100</v>
          </cell>
          <cell r="CY40">
            <v>139.07999999999993</v>
          </cell>
          <cell r="CZ40">
            <v>2.1408681383467524E-2</v>
          </cell>
          <cell r="DW40" t="str">
            <v>S3</v>
          </cell>
          <cell r="DX40" t="str">
            <v>7</v>
          </cell>
          <cell r="DY40">
            <v>0</v>
          </cell>
          <cell r="DZ40" t="str">
            <v>副主管</v>
          </cell>
          <cell r="EA40" t="str">
            <v/>
          </cell>
          <cell r="EB40">
            <v>0</v>
          </cell>
          <cell r="EC40">
            <v>3036</v>
          </cell>
          <cell r="ED40">
            <v>1035</v>
          </cell>
          <cell r="EE40">
            <v>0</v>
          </cell>
          <cell r="EF40">
            <v>500</v>
          </cell>
          <cell r="EG40">
            <v>0</v>
          </cell>
          <cell r="EH40">
            <v>0</v>
          </cell>
        </row>
        <row r="41">
          <cell r="C41" t="str">
            <v>950347</v>
          </cell>
          <cell r="D41" t="str">
            <v>販管</v>
          </cell>
          <cell r="E41">
            <v>450</v>
          </cell>
          <cell r="F41" t="str">
            <v>管理部</v>
          </cell>
          <cell r="G41" t="str">
            <v>总务课-食堂系</v>
          </cell>
          <cell r="H41" t="str">
            <v>950347</v>
          </cell>
          <cell r="I41" t="str">
            <v>陈庚涛</v>
          </cell>
          <cell r="J41" t="str">
            <v>S2</v>
          </cell>
          <cell r="K41" t="str">
            <v>6</v>
          </cell>
          <cell r="O41">
            <v>34704</v>
          </cell>
          <cell r="P41">
            <v>25270</v>
          </cell>
          <cell r="Q41">
            <v>53</v>
          </cell>
          <cell r="R41" t="str">
            <v>≥50</v>
          </cell>
          <cell r="S41" t="str">
            <v>男</v>
          </cell>
          <cell r="T41">
            <v>499</v>
          </cell>
          <cell r="U41">
            <v>0</v>
          </cell>
          <cell r="V41">
            <v>445.5</v>
          </cell>
          <cell r="W41">
            <v>30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23.5</v>
          </cell>
          <cell r="AD41">
            <v>0</v>
          </cell>
          <cell r="AE41">
            <v>14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1</v>
          </cell>
          <cell r="AL41">
            <v>1</v>
          </cell>
          <cell r="AN41" t="str">
            <v>B</v>
          </cell>
          <cell r="AO41" t="str">
            <v>B</v>
          </cell>
          <cell r="AP41" t="str">
            <v>B</v>
          </cell>
          <cell r="AQ41" t="str">
            <v>B</v>
          </cell>
          <cell r="AR41" t="str">
            <v>B</v>
          </cell>
          <cell r="AS41" t="str">
            <v>B</v>
          </cell>
          <cell r="AT41" t="str">
            <v>B</v>
          </cell>
          <cell r="AU41" t="str">
            <v>B</v>
          </cell>
          <cell r="AV41" t="str">
            <v>B</v>
          </cell>
          <cell r="AW41" t="str">
            <v>B</v>
          </cell>
          <cell r="AX41" t="str">
            <v>A</v>
          </cell>
          <cell r="AY41" t="str">
            <v>A</v>
          </cell>
          <cell r="AZ41" t="str">
            <v>A</v>
          </cell>
          <cell r="BA41" t="str">
            <v>B</v>
          </cell>
          <cell r="BB41" t="str">
            <v>B</v>
          </cell>
          <cell r="BC41" t="str">
            <v>B</v>
          </cell>
          <cell r="BD41" t="str">
            <v>B</v>
          </cell>
          <cell r="BE41" t="str">
            <v>B</v>
          </cell>
          <cell r="BF41" t="str">
            <v>B</v>
          </cell>
          <cell r="BG41" t="str">
            <v>B</v>
          </cell>
          <cell r="BH41" t="str">
            <v>B</v>
          </cell>
          <cell r="BI41" t="str">
            <v>B</v>
          </cell>
          <cell r="BJ41" t="str">
            <v>B</v>
          </cell>
          <cell r="BK41" t="str">
            <v>B</v>
          </cell>
          <cell r="BL41">
            <v>0</v>
          </cell>
          <cell r="BM41">
            <v>1</v>
          </cell>
          <cell r="BN41">
            <v>11</v>
          </cell>
          <cell r="BO41">
            <v>0</v>
          </cell>
          <cell r="BP41">
            <v>0</v>
          </cell>
          <cell r="BQ41">
            <v>4.333333333333333</v>
          </cell>
          <cell r="BR41">
            <v>0</v>
          </cell>
          <cell r="BS41">
            <v>3</v>
          </cell>
          <cell r="BT41">
            <v>21</v>
          </cell>
          <cell r="BU41">
            <v>0</v>
          </cell>
          <cell r="BV41">
            <v>0</v>
          </cell>
          <cell r="BW41">
            <v>9</v>
          </cell>
          <cell r="BX41" t="str">
            <v>2年8分以上</v>
          </cell>
          <cell r="BZ41">
            <v>44485</v>
          </cell>
          <cell r="CA41" t="str">
            <v>升格</v>
          </cell>
          <cell r="CB41">
            <v>1</v>
          </cell>
          <cell r="CC41" t="str">
            <v>〇</v>
          </cell>
          <cell r="CE41" t="str">
            <v/>
          </cell>
          <cell r="CF41" t="str">
            <v>×</v>
          </cell>
          <cell r="CG41" t="str">
            <v/>
          </cell>
          <cell r="CK41" t="str">
            <v/>
          </cell>
          <cell r="CL41" t="str">
            <v>S2</v>
          </cell>
          <cell r="CM41" t="str">
            <v>6</v>
          </cell>
          <cell r="CN41">
            <v>0</v>
          </cell>
          <cell r="CO41">
            <v>0</v>
          </cell>
          <cell r="CP41" t="str">
            <v/>
          </cell>
          <cell r="CQ41">
            <v>20</v>
          </cell>
          <cell r="CW41">
            <v>20</v>
          </cell>
          <cell r="CX41">
            <v>0</v>
          </cell>
          <cell r="CY41">
            <v>0</v>
          </cell>
          <cell r="CZ41">
            <v>0</v>
          </cell>
          <cell r="DW41" t="str">
            <v>S2</v>
          </cell>
          <cell r="DX41" t="str">
            <v>6</v>
          </cell>
          <cell r="DY41">
            <v>0</v>
          </cell>
          <cell r="DZ41">
            <v>0</v>
          </cell>
          <cell r="EA41" t="str">
            <v/>
          </cell>
          <cell r="EB41">
            <v>20</v>
          </cell>
          <cell r="EC41">
            <v>2739</v>
          </cell>
          <cell r="ED41">
            <v>565</v>
          </cell>
          <cell r="EE41">
            <v>0</v>
          </cell>
          <cell r="EF41">
            <v>0</v>
          </cell>
          <cell r="EG41">
            <v>0</v>
          </cell>
          <cell r="EH41">
            <v>20</v>
          </cell>
        </row>
        <row r="42">
          <cell r="C42" t="str">
            <v>950360</v>
          </cell>
          <cell r="D42" t="str">
            <v>販管</v>
          </cell>
          <cell r="E42">
            <v>451</v>
          </cell>
          <cell r="F42" t="str">
            <v>管理部</v>
          </cell>
          <cell r="G42" t="str">
            <v>总务课-食堂系</v>
          </cell>
          <cell r="H42" t="str">
            <v>950360</v>
          </cell>
          <cell r="I42" t="str">
            <v>吕福江</v>
          </cell>
          <cell r="J42" t="str">
            <v>S2</v>
          </cell>
          <cell r="K42" t="str">
            <v>5</v>
          </cell>
          <cell r="O42">
            <v>34715</v>
          </cell>
          <cell r="P42">
            <v>25615</v>
          </cell>
          <cell r="Q42">
            <v>52</v>
          </cell>
          <cell r="R42" t="str">
            <v>≥50</v>
          </cell>
          <cell r="S42" t="str">
            <v>男</v>
          </cell>
          <cell r="T42">
            <v>499</v>
          </cell>
          <cell r="U42">
            <v>0</v>
          </cell>
          <cell r="V42">
            <v>449.5</v>
          </cell>
          <cell r="W42">
            <v>35.5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14</v>
          </cell>
          <cell r="AD42">
            <v>0</v>
          </cell>
          <cell r="AE42">
            <v>31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1</v>
          </cell>
          <cell r="AL42">
            <v>1</v>
          </cell>
          <cell r="AN42" t="str">
            <v>B</v>
          </cell>
          <cell r="AO42" t="str">
            <v>B</v>
          </cell>
          <cell r="AP42" t="str">
            <v>B</v>
          </cell>
          <cell r="AQ42" t="str">
            <v>B</v>
          </cell>
          <cell r="AR42" t="str">
            <v>A</v>
          </cell>
          <cell r="AS42" t="str">
            <v>A</v>
          </cell>
          <cell r="AT42" t="str">
            <v>A</v>
          </cell>
          <cell r="AU42" t="str">
            <v>B</v>
          </cell>
          <cell r="AV42" t="str">
            <v>B</v>
          </cell>
          <cell r="AW42" t="str">
            <v>B</v>
          </cell>
          <cell r="AX42" t="str">
            <v>B</v>
          </cell>
          <cell r="AY42" t="str">
            <v>B</v>
          </cell>
          <cell r="AZ42" t="str">
            <v>B</v>
          </cell>
          <cell r="BA42" t="str">
            <v>B</v>
          </cell>
          <cell r="BB42" t="str">
            <v>B</v>
          </cell>
          <cell r="BC42" t="str">
            <v>B</v>
          </cell>
          <cell r="BD42" t="str">
            <v>B</v>
          </cell>
          <cell r="BE42" t="str">
            <v>B</v>
          </cell>
          <cell r="BF42" t="str">
            <v>B</v>
          </cell>
          <cell r="BG42" t="str">
            <v>B</v>
          </cell>
          <cell r="BH42" t="str">
            <v>B</v>
          </cell>
          <cell r="BI42" t="str">
            <v>B</v>
          </cell>
          <cell r="BJ42" t="str">
            <v>B</v>
          </cell>
          <cell r="BK42" t="str">
            <v>B</v>
          </cell>
          <cell r="BL42">
            <v>0</v>
          </cell>
          <cell r="BM42">
            <v>0</v>
          </cell>
          <cell r="BN42">
            <v>12</v>
          </cell>
          <cell r="BO42">
            <v>0</v>
          </cell>
          <cell r="BP42">
            <v>0</v>
          </cell>
          <cell r="BQ42">
            <v>4</v>
          </cell>
          <cell r="BR42">
            <v>0</v>
          </cell>
          <cell r="BS42">
            <v>3</v>
          </cell>
          <cell r="BT42">
            <v>21</v>
          </cell>
          <cell r="BU42">
            <v>0</v>
          </cell>
          <cell r="BV42">
            <v>0</v>
          </cell>
          <cell r="BW42">
            <v>9</v>
          </cell>
          <cell r="BX42" t="str">
            <v>2年8分以上</v>
          </cell>
          <cell r="BZ42">
            <v>44120</v>
          </cell>
          <cell r="CA42" t="str">
            <v>升格</v>
          </cell>
          <cell r="CB42">
            <v>1</v>
          </cell>
          <cell r="CD42" t="str">
            <v>〇</v>
          </cell>
          <cell r="CE42" t="str">
            <v>〇</v>
          </cell>
          <cell r="CF42" t="str">
            <v/>
          </cell>
          <cell r="CG42" t="str">
            <v/>
          </cell>
          <cell r="CH42" t="str">
            <v>〇</v>
          </cell>
          <cell r="CK42" t="str">
            <v/>
          </cell>
          <cell r="CL42" t="str">
            <v>S2</v>
          </cell>
          <cell r="CM42" t="str">
            <v>5</v>
          </cell>
          <cell r="CN42">
            <v>0</v>
          </cell>
          <cell r="CO42">
            <v>0</v>
          </cell>
          <cell r="CP42" t="str">
            <v/>
          </cell>
          <cell r="CQ42">
            <v>20</v>
          </cell>
          <cell r="CR42" t="str">
            <v>S2</v>
          </cell>
          <cell r="CS42">
            <v>6</v>
          </cell>
          <cell r="CW42">
            <v>20</v>
          </cell>
          <cell r="CX42">
            <v>50</v>
          </cell>
          <cell r="CY42">
            <v>55.5</v>
          </cell>
          <cell r="CZ42">
            <v>1.0957508558702631E-2</v>
          </cell>
          <cell r="DW42" t="str">
            <v>S2</v>
          </cell>
          <cell r="DX42" t="str">
            <v>6</v>
          </cell>
          <cell r="DY42">
            <v>0</v>
          </cell>
          <cell r="DZ42">
            <v>0</v>
          </cell>
          <cell r="EA42" t="str">
            <v/>
          </cell>
          <cell r="EB42">
            <v>20</v>
          </cell>
          <cell r="EC42">
            <v>2739</v>
          </cell>
          <cell r="ED42">
            <v>565</v>
          </cell>
          <cell r="EE42">
            <v>0</v>
          </cell>
          <cell r="EF42">
            <v>0</v>
          </cell>
          <cell r="EG42">
            <v>0</v>
          </cell>
          <cell r="EH42">
            <v>20</v>
          </cell>
        </row>
        <row r="43">
          <cell r="C43" t="str">
            <v>950888</v>
          </cell>
          <cell r="D43" t="str">
            <v>販管</v>
          </cell>
          <cell r="E43">
            <v>452</v>
          </cell>
          <cell r="F43" t="str">
            <v>管理部</v>
          </cell>
          <cell r="G43" t="str">
            <v>总务课-食堂系</v>
          </cell>
          <cell r="H43" t="str">
            <v>950888</v>
          </cell>
          <cell r="I43" t="str">
            <v>李杰</v>
          </cell>
          <cell r="J43" t="str">
            <v>S2</v>
          </cell>
          <cell r="K43" t="str">
            <v>7</v>
          </cell>
          <cell r="O43">
            <v>34753</v>
          </cell>
          <cell r="P43">
            <v>27984</v>
          </cell>
          <cell r="Q43">
            <v>46</v>
          </cell>
          <cell r="R43" t="str">
            <v>40-49</v>
          </cell>
          <cell r="S43" t="str">
            <v>男</v>
          </cell>
          <cell r="T43">
            <v>499</v>
          </cell>
          <cell r="U43">
            <v>0</v>
          </cell>
          <cell r="V43">
            <v>443.5</v>
          </cell>
          <cell r="W43">
            <v>31.5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24</v>
          </cell>
          <cell r="AD43">
            <v>0</v>
          </cell>
          <cell r="AE43">
            <v>14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1</v>
          </cell>
          <cell r="AL43">
            <v>1</v>
          </cell>
          <cell r="AN43" t="str">
            <v>B</v>
          </cell>
          <cell r="AO43" t="str">
            <v>B</v>
          </cell>
          <cell r="AP43" t="str">
            <v>B</v>
          </cell>
          <cell r="AQ43" t="str">
            <v>B</v>
          </cell>
          <cell r="AR43" t="str">
            <v>B</v>
          </cell>
          <cell r="AS43" t="str">
            <v>B</v>
          </cell>
          <cell r="AT43" t="str">
            <v>B</v>
          </cell>
          <cell r="AU43" t="str">
            <v>B</v>
          </cell>
          <cell r="AV43" t="str">
            <v>B</v>
          </cell>
          <cell r="AW43" t="str">
            <v>B</v>
          </cell>
          <cell r="AX43" t="str">
            <v>B</v>
          </cell>
          <cell r="AY43" t="str">
            <v>B</v>
          </cell>
          <cell r="AZ43" t="str">
            <v>B</v>
          </cell>
          <cell r="BA43" t="str">
            <v>B</v>
          </cell>
          <cell r="BB43" t="str">
            <v>B</v>
          </cell>
          <cell r="BC43" t="str">
            <v>B</v>
          </cell>
          <cell r="BD43" t="str">
            <v>B</v>
          </cell>
          <cell r="BE43" t="str">
            <v>B</v>
          </cell>
          <cell r="BF43" t="str">
            <v>B</v>
          </cell>
          <cell r="BG43" t="str">
            <v>B</v>
          </cell>
          <cell r="BH43" t="str">
            <v>B</v>
          </cell>
          <cell r="BI43" t="str">
            <v>B</v>
          </cell>
          <cell r="BJ43" t="str">
            <v>B</v>
          </cell>
          <cell r="BK43" t="str">
            <v>B</v>
          </cell>
          <cell r="BL43">
            <v>0</v>
          </cell>
          <cell r="BM43">
            <v>0</v>
          </cell>
          <cell r="BN43">
            <v>12</v>
          </cell>
          <cell r="BO43">
            <v>0</v>
          </cell>
          <cell r="BP43">
            <v>0</v>
          </cell>
          <cell r="BQ43">
            <v>4</v>
          </cell>
          <cell r="BR43">
            <v>0</v>
          </cell>
          <cell r="BS43">
            <v>0</v>
          </cell>
          <cell r="BT43">
            <v>24</v>
          </cell>
          <cell r="BU43">
            <v>0</v>
          </cell>
          <cell r="BV43">
            <v>0</v>
          </cell>
          <cell r="BW43">
            <v>8</v>
          </cell>
          <cell r="BX43" t="str">
            <v>2年8分以上</v>
          </cell>
          <cell r="BZ43">
            <v>44485</v>
          </cell>
          <cell r="CA43" t="str">
            <v>升格</v>
          </cell>
          <cell r="CB43">
            <v>1</v>
          </cell>
          <cell r="CC43" t="str">
            <v>〇</v>
          </cell>
          <cell r="CE43" t="str">
            <v/>
          </cell>
          <cell r="CF43" t="str">
            <v>×</v>
          </cell>
          <cell r="CG43" t="str">
            <v/>
          </cell>
          <cell r="CK43" t="str">
            <v/>
          </cell>
          <cell r="CL43" t="str">
            <v>S2</v>
          </cell>
          <cell r="CM43" t="str">
            <v>7</v>
          </cell>
          <cell r="CN43">
            <v>0</v>
          </cell>
          <cell r="CO43">
            <v>0</v>
          </cell>
          <cell r="CP43" t="str">
            <v/>
          </cell>
          <cell r="CQ43">
            <v>20</v>
          </cell>
          <cell r="CW43">
            <v>20</v>
          </cell>
          <cell r="CX43">
            <v>0</v>
          </cell>
          <cell r="CY43">
            <v>0</v>
          </cell>
          <cell r="CZ43">
            <v>0</v>
          </cell>
          <cell r="DW43" t="str">
            <v>S2</v>
          </cell>
          <cell r="DX43" t="str">
            <v>7</v>
          </cell>
          <cell r="DY43">
            <v>0</v>
          </cell>
          <cell r="DZ43">
            <v>0</v>
          </cell>
          <cell r="EA43" t="str">
            <v/>
          </cell>
          <cell r="EB43">
            <v>20</v>
          </cell>
          <cell r="EC43">
            <v>2739</v>
          </cell>
          <cell r="ED43">
            <v>615</v>
          </cell>
          <cell r="EE43">
            <v>0</v>
          </cell>
          <cell r="EF43">
            <v>0</v>
          </cell>
          <cell r="EG43">
            <v>0</v>
          </cell>
          <cell r="EH43">
            <v>20</v>
          </cell>
        </row>
        <row r="44">
          <cell r="C44" t="str">
            <v>952807</v>
          </cell>
          <cell r="D44" t="str">
            <v>販管</v>
          </cell>
          <cell r="E44">
            <v>453</v>
          </cell>
          <cell r="F44" t="str">
            <v>管理部</v>
          </cell>
          <cell r="G44" t="str">
            <v>总务课-食堂系</v>
          </cell>
          <cell r="H44" t="str">
            <v>952807</v>
          </cell>
          <cell r="I44" t="str">
            <v>刘静怡</v>
          </cell>
          <cell r="J44" t="str">
            <v>S1</v>
          </cell>
          <cell r="K44" t="str">
            <v>5</v>
          </cell>
          <cell r="L44" t="str">
            <v>副班长</v>
          </cell>
          <cell r="O44">
            <v>34992</v>
          </cell>
          <cell r="P44">
            <v>28562</v>
          </cell>
          <cell r="Q44">
            <v>44</v>
          </cell>
          <cell r="R44" t="str">
            <v>40-49</v>
          </cell>
          <cell r="S44" t="str">
            <v>女</v>
          </cell>
          <cell r="T44">
            <v>499</v>
          </cell>
          <cell r="U44">
            <v>0</v>
          </cell>
          <cell r="V44">
            <v>460.5</v>
          </cell>
          <cell r="W44">
            <v>19.5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19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1</v>
          </cell>
          <cell r="AL44">
            <v>1</v>
          </cell>
          <cell r="AN44" t="str">
            <v>B</v>
          </cell>
          <cell r="AO44" t="str">
            <v>A</v>
          </cell>
          <cell r="AP44" t="str">
            <v>A</v>
          </cell>
          <cell r="AQ44" t="str">
            <v>A</v>
          </cell>
          <cell r="AR44" t="str">
            <v>A</v>
          </cell>
          <cell r="AS44" t="str">
            <v>A</v>
          </cell>
          <cell r="AT44" t="str">
            <v>A</v>
          </cell>
          <cell r="AU44" t="str">
            <v>B</v>
          </cell>
          <cell r="AV44" t="str">
            <v>B</v>
          </cell>
          <cell r="AW44" t="str">
            <v>B</v>
          </cell>
          <cell r="AX44" t="str">
            <v>B</v>
          </cell>
          <cell r="AY44" t="str">
            <v>B</v>
          </cell>
          <cell r="AZ44" t="str">
            <v>B</v>
          </cell>
          <cell r="BA44" t="str">
            <v>B</v>
          </cell>
          <cell r="BB44" t="str">
            <v>B</v>
          </cell>
          <cell r="BC44" t="str">
            <v>B</v>
          </cell>
          <cell r="BD44" t="str">
            <v>B</v>
          </cell>
          <cell r="BE44" t="str">
            <v>B</v>
          </cell>
          <cell r="BF44" t="str">
            <v>B</v>
          </cell>
          <cell r="BG44" t="str">
            <v>B</v>
          </cell>
          <cell r="BH44" t="str">
            <v>B</v>
          </cell>
          <cell r="BI44" t="str">
            <v>B</v>
          </cell>
          <cell r="BJ44" t="str">
            <v>B</v>
          </cell>
          <cell r="BK44" t="str">
            <v>B</v>
          </cell>
          <cell r="BL44">
            <v>0</v>
          </cell>
          <cell r="BM44">
            <v>0</v>
          </cell>
          <cell r="BN44">
            <v>12</v>
          </cell>
          <cell r="BO44">
            <v>0</v>
          </cell>
          <cell r="BP44">
            <v>0</v>
          </cell>
          <cell r="BQ44">
            <v>4</v>
          </cell>
          <cell r="BR44">
            <v>0</v>
          </cell>
          <cell r="BS44">
            <v>6</v>
          </cell>
          <cell r="BT44">
            <v>18</v>
          </cell>
          <cell r="BU44">
            <v>0</v>
          </cell>
          <cell r="BV44">
            <v>0</v>
          </cell>
          <cell r="BW44">
            <v>10</v>
          </cell>
          <cell r="BX44" t="str">
            <v>2年8分以上</v>
          </cell>
          <cell r="BZ44">
            <v>44485</v>
          </cell>
          <cell r="CA44" t="str">
            <v>升格；2019-8-16升副班长</v>
          </cell>
          <cell r="CB44">
            <v>1</v>
          </cell>
          <cell r="CC44" t="str">
            <v>〇</v>
          </cell>
          <cell r="CE44" t="str">
            <v/>
          </cell>
          <cell r="CF44" t="str">
            <v>×</v>
          </cell>
          <cell r="CG44" t="str">
            <v/>
          </cell>
          <cell r="CK44" t="str">
            <v/>
          </cell>
          <cell r="CL44" t="str">
            <v>S1</v>
          </cell>
          <cell r="CM44" t="str">
            <v>5</v>
          </cell>
          <cell r="CN44" t="str">
            <v>副班长</v>
          </cell>
          <cell r="CO44">
            <v>0</v>
          </cell>
          <cell r="CP44" t="str">
            <v/>
          </cell>
          <cell r="CQ44">
            <v>20</v>
          </cell>
          <cell r="CW44">
            <v>20</v>
          </cell>
          <cell r="CX44">
            <v>0</v>
          </cell>
          <cell r="CY44">
            <v>0</v>
          </cell>
          <cell r="CZ44">
            <v>0</v>
          </cell>
          <cell r="DW44" t="str">
            <v>S1</v>
          </cell>
          <cell r="DX44" t="str">
            <v>5</v>
          </cell>
          <cell r="DY44" t="str">
            <v>副班长</v>
          </cell>
          <cell r="DZ44">
            <v>0</v>
          </cell>
          <cell r="EA44" t="str">
            <v/>
          </cell>
          <cell r="EB44">
            <v>20</v>
          </cell>
          <cell r="EC44">
            <v>2541</v>
          </cell>
          <cell r="ED44">
            <v>355</v>
          </cell>
          <cell r="EE44">
            <v>200</v>
          </cell>
          <cell r="EF44">
            <v>0</v>
          </cell>
          <cell r="EG44">
            <v>0</v>
          </cell>
          <cell r="EH44">
            <v>20</v>
          </cell>
        </row>
        <row r="45">
          <cell r="C45" t="str">
            <v>960301</v>
          </cell>
          <cell r="D45" t="str">
            <v>販管</v>
          </cell>
          <cell r="E45">
            <v>454</v>
          </cell>
          <cell r="F45" t="str">
            <v>管理部</v>
          </cell>
          <cell r="G45" t="str">
            <v>总务课-食堂系</v>
          </cell>
          <cell r="H45" t="str">
            <v>960301</v>
          </cell>
          <cell r="I45" t="str">
            <v>孙雪林</v>
          </cell>
          <cell r="J45" t="str">
            <v>5</v>
          </cell>
          <cell r="K45" t="str">
            <v>1</v>
          </cell>
          <cell r="L45" t="str">
            <v>组长</v>
          </cell>
          <cell r="O45">
            <v>35072</v>
          </cell>
          <cell r="P45">
            <v>26530</v>
          </cell>
          <cell r="Q45">
            <v>50</v>
          </cell>
          <cell r="R45" t="str">
            <v>≥50</v>
          </cell>
          <cell r="S45" t="str">
            <v>男</v>
          </cell>
          <cell r="T45">
            <v>499</v>
          </cell>
          <cell r="U45">
            <v>0</v>
          </cell>
          <cell r="V45">
            <v>454.5</v>
          </cell>
          <cell r="W45">
            <v>21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23.5</v>
          </cell>
          <cell r="AD45">
            <v>0</v>
          </cell>
          <cell r="AE45">
            <v>0</v>
          </cell>
          <cell r="AF45">
            <v>3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1</v>
          </cell>
          <cell r="AL45">
            <v>1</v>
          </cell>
          <cell r="AN45" t="str">
            <v>B</v>
          </cell>
          <cell r="AO45" t="str">
            <v>A</v>
          </cell>
          <cell r="AP45" t="str">
            <v>A</v>
          </cell>
          <cell r="AQ45" t="str">
            <v>A</v>
          </cell>
          <cell r="AR45" t="str">
            <v>B</v>
          </cell>
          <cell r="AS45" t="str">
            <v>B</v>
          </cell>
          <cell r="AT45" t="str">
            <v>B</v>
          </cell>
          <cell r="AU45" t="str">
            <v>A</v>
          </cell>
          <cell r="AV45" t="str">
            <v>A</v>
          </cell>
          <cell r="AW45" t="str">
            <v>A</v>
          </cell>
          <cell r="AX45" t="str">
            <v>B</v>
          </cell>
          <cell r="AY45" t="str">
            <v>B</v>
          </cell>
          <cell r="AZ45" t="str">
            <v>B</v>
          </cell>
          <cell r="BA45" t="str">
            <v>B</v>
          </cell>
          <cell r="BB45" t="str">
            <v>B</v>
          </cell>
          <cell r="BC45" t="str">
            <v>B</v>
          </cell>
          <cell r="BD45" t="str">
            <v>B</v>
          </cell>
          <cell r="BE45" t="str">
            <v>B</v>
          </cell>
          <cell r="BF45" t="str">
            <v>B</v>
          </cell>
          <cell r="BG45" t="str">
            <v>A</v>
          </cell>
          <cell r="BH45" t="str">
            <v>A</v>
          </cell>
          <cell r="BI45" t="str">
            <v>A</v>
          </cell>
          <cell r="BJ45" t="str">
            <v>B</v>
          </cell>
          <cell r="BK45" t="str">
            <v>B</v>
          </cell>
          <cell r="BL45">
            <v>0</v>
          </cell>
          <cell r="BM45">
            <v>3</v>
          </cell>
          <cell r="BN45">
            <v>9</v>
          </cell>
          <cell r="BO45">
            <v>0</v>
          </cell>
          <cell r="BP45">
            <v>0</v>
          </cell>
          <cell r="BQ45">
            <v>5</v>
          </cell>
          <cell r="BR45">
            <v>0</v>
          </cell>
          <cell r="BS45">
            <v>9</v>
          </cell>
          <cell r="BT45">
            <v>15</v>
          </cell>
          <cell r="BU45">
            <v>0</v>
          </cell>
          <cell r="BV45">
            <v>0</v>
          </cell>
          <cell r="BW45">
            <v>11</v>
          </cell>
          <cell r="BX45" t="str">
            <v>2年8分以上</v>
          </cell>
          <cell r="BZ45">
            <v>44485</v>
          </cell>
          <cell r="CA45" t="str">
            <v>升级；升组长；免副主管</v>
          </cell>
          <cell r="CB45">
            <v>1</v>
          </cell>
          <cell r="CC45" t="str">
            <v>〇</v>
          </cell>
          <cell r="CE45" t="str">
            <v/>
          </cell>
          <cell r="CF45" t="str">
            <v>×</v>
          </cell>
          <cell r="CG45" t="str">
            <v/>
          </cell>
          <cell r="CK45" t="str">
            <v/>
          </cell>
          <cell r="CL45" t="str">
            <v>5</v>
          </cell>
          <cell r="CM45" t="str">
            <v>1</v>
          </cell>
          <cell r="CN45" t="str">
            <v>组长</v>
          </cell>
          <cell r="CO45">
            <v>0</v>
          </cell>
          <cell r="CP45" t="str">
            <v/>
          </cell>
          <cell r="CQ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W45" t="str">
            <v>5</v>
          </cell>
          <cell r="DX45" t="str">
            <v>1</v>
          </cell>
          <cell r="DY45" t="str">
            <v>组长</v>
          </cell>
          <cell r="DZ45">
            <v>0</v>
          </cell>
          <cell r="EA45" t="str">
            <v/>
          </cell>
          <cell r="EB45">
            <v>0</v>
          </cell>
          <cell r="EC45">
            <v>3131</v>
          </cell>
          <cell r="ED45">
            <v>725</v>
          </cell>
          <cell r="EE45">
            <v>500</v>
          </cell>
          <cell r="EF45">
            <v>0</v>
          </cell>
          <cell r="EG45">
            <v>0</v>
          </cell>
          <cell r="EH45">
            <v>0</v>
          </cell>
        </row>
        <row r="46">
          <cell r="C46" t="str">
            <v>990301</v>
          </cell>
          <cell r="D46" t="str">
            <v>販管</v>
          </cell>
          <cell r="E46">
            <v>455</v>
          </cell>
          <cell r="F46" t="str">
            <v>管理部</v>
          </cell>
          <cell r="G46" t="str">
            <v>总务课-食堂系</v>
          </cell>
          <cell r="H46" t="str">
            <v>990301</v>
          </cell>
          <cell r="I46" t="str">
            <v>王冰</v>
          </cell>
          <cell r="J46" t="str">
            <v>S2</v>
          </cell>
          <cell r="K46" t="str">
            <v>2</v>
          </cell>
          <cell r="O46">
            <v>36423</v>
          </cell>
          <cell r="P46">
            <v>28141</v>
          </cell>
          <cell r="Q46">
            <v>45</v>
          </cell>
          <cell r="R46" t="str">
            <v>40-49</v>
          </cell>
          <cell r="S46" t="str">
            <v>男</v>
          </cell>
          <cell r="T46">
            <v>499</v>
          </cell>
          <cell r="U46">
            <v>0</v>
          </cell>
          <cell r="V46">
            <v>464.5</v>
          </cell>
          <cell r="W46">
            <v>21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13.5</v>
          </cell>
          <cell r="AD46">
            <v>0</v>
          </cell>
          <cell r="AE46">
            <v>11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1</v>
          </cell>
          <cell r="AL46">
            <v>1</v>
          </cell>
          <cell r="AN46" t="str">
            <v>B</v>
          </cell>
          <cell r="AO46" t="str">
            <v>B</v>
          </cell>
          <cell r="AP46" t="str">
            <v>B</v>
          </cell>
          <cell r="AQ46" t="str">
            <v>B</v>
          </cell>
          <cell r="AR46" t="str">
            <v>B</v>
          </cell>
          <cell r="AS46" t="str">
            <v>B</v>
          </cell>
          <cell r="AT46" t="str">
            <v>B</v>
          </cell>
          <cell r="AU46" t="str">
            <v>A</v>
          </cell>
          <cell r="AV46" t="str">
            <v>A</v>
          </cell>
          <cell r="AW46" t="str">
            <v>A</v>
          </cell>
          <cell r="AX46" t="str">
            <v>B</v>
          </cell>
          <cell r="AY46" t="str">
            <v>B</v>
          </cell>
          <cell r="AZ46" t="str">
            <v>B</v>
          </cell>
          <cell r="BA46" t="str">
            <v>B</v>
          </cell>
          <cell r="BB46" t="str">
            <v>B</v>
          </cell>
          <cell r="BC46" t="str">
            <v>B</v>
          </cell>
          <cell r="BD46" t="str">
            <v>B</v>
          </cell>
          <cell r="BE46" t="str">
            <v>B</v>
          </cell>
          <cell r="BF46" t="str">
            <v>B</v>
          </cell>
          <cell r="BG46" t="str">
            <v>B</v>
          </cell>
          <cell r="BH46" t="str">
            <v>A</v>
          </cell>
          <cell r="BI46" t="str">
            <v>A</v>
          </cell>
          <cell r="BJ46" t="str">
            <v>B</v>
          </cell>
          <cell r="BK46" t="str">
            <v>B</v>
          </cell>
          <cell r="BL46">
            <v>0</v>
          </cell>
          <cell r="BM46">
            <v>2</v>
          </cell>
          <cell r="BN46">
            <v>10</v>
          </cell>
          <cell r="BO46">
            <v>0</v>
          </cell>
          <cell r="BP46">
            <v>0</v>
          </cell>
          <cell r="BQ46">
            <v>4.666666666666667</v>
          </cell>
          <cell r="BR46">
            <v>0</v>
          </cell>
          <cell r="BS46">
            <v>5</v>
          </cell>
          <cell r="BT46">
            <v>19</v>
          </cell>
          <cell r="BU46">
            <v>0</v>
          </cell>
          <cell r="BV46">
            <v>0</v>
          </cell>
          <cell r="BW46">
            <v>9.6666666666666661</v>
          </cell>
          <cell r="BX46" t="str">
            <v>2年8分以上</v>
          </cell>
          <cell r="BZ46">
            <v>44485</v>
          </cell>
          <cell r="CA46" t="str">
            <v>升级</v>
          </cell>
          <cell r="CB46">
            <v>1</v>
          </cell>
          <cell r="CC46" t="str">
            <v>〇</v>
          </cell>
          <cell r="CE46" t="str">
            <v/>
          </cell>
          <cell r="CF46" t="str">
            <v>×</v>
          </cell>
          <cell r="CG46" t="str">
            <v/>
          </cell>
          <cell r="CK46" t="str">
            <v/>
          </cell>
          <cell r="CL46" t="str">
            <v>S2</v>
          </cell>
          <cell r="CM46" t="str">
            <v>2</v>
          </cell>
          <cell r="CN46">
            <v>0</v>
          </cell>
          <cell r="CO46">
            <v>0</v>
          </cell>
          <cell r="CP46" t="str">
            <v/>
          </cell>
          <cell r="CQ46">
            <v>20</v>
          </cell>
          <cell r="CW46">
            <v>20</v>
          </cell>
          <cell r="CX46">
            <v>0</v>
          </cell>
          <cell r="CY46">
            <v>0</v>
          </cell>
          <cell r="CZ46">
            <v>0</v>
          </cell>
          <cell r="DW46" t="str">
            <v>S2</v>
          </cell>
          <cell r="DX46" t="str">
            <v>2</v>
          </cell>
          <cell r="DY46">
            <v>0</v>
          </cell>
          <cell r="DZ46">
            <v>0</v>
          </cell>
          <cell r="EA46" t="str">
            <v/>
          </cell>
          <cell r="EB46">
            <v>20</v>
          </cell>
          <cell r="EC46">
            <v>2739</v>
          </cell>
          <cell r="ED46">
            <v>385</v>
          </cell>
          <cell r="EE46">
            <v>0</v>
          </cell>
          <cell r="EF46">
            <v>0</v>
          </cell>
          <cell r="EG46">
            <v>0</v>
          </cell>
          <cell r="EH46">
            <v>20</v>
          </cell>
        </row>
        <row r="47">
          <cell r="C47" t="str">
            <v>050301</v>
          </cell>
          <cell r="D47" t="str">
            <v>販管</v>
          </cell>
          <cell r="E47">
            <v>456</v>
          </cell>
          <cell r="F47" t="str">
            <v>管理部</v>
          </cell>
          <cell r="G47" t="str">
            <v>总务课-司机班</v>
          </cell>
          <cell r="H47" t="str">
            <v>050301</v>
          </cell>
          <cell r="I47" t="str">
            <v>葛其瑞</v>
          </cell>
          <cell r="J47" t="str">
            <v>S2</v>
          </cell>
          <cell r="K47" t="str">
            <v>4</v>
          </cell>
          <cell r="O47">
            <v>38502</v>
          </cell>
          <cell r="P47">
            <v>30438</v>
          </cell>
          <cell r="Q47">
            <v>39</v>
          </cell>
          <cell r="R47" t="str">
            <v>30-39</v>
          </cell>
          <cell r="S47" t="str">
            <v>男</v>
          </cell>
          <cell r="T47">
            <v>499</v>
          </cell>
          <cell r="U47">
            <v>0</v>
          </cell>
          <cell r="V47">
            <v>457</v>
          </cell>
          <cell r="W47">
            <v>18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24</v>
          </cell>
          <cell r="AD47">
            <v>0</v>
          </cell>
          <cell r="AE47">
            <v>0</v>
          </cell>
          <cell r="AF47">
            <v>2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1</v>
          </cell>
          <cell r="AL47">
            <v>1</v>
          </cell>
          <cell r="AN47" t="str">
            <v>B</v>
          </cell>
          <cell r="AO47" t="str">
            <v>A</v>
          </cell>
          <cell r="AP47" t="str">
            <v>A</v>
          </cell>
          <cell r="AQ47" t="str">
            <v>A</v>
          </cell>
          <cell r="AR47" t="str">
            <v>A</v>
          </cell>
          <cell r="AS47" t="str">
            <v>A</v>
          </cell>
          <cell r="AT47" t="str">
            <v>A</v>
          </cell>
          <cell r="AU47" t="str">
            <v>B</v>
          </cell>
          <cell r="AV47" t="str">
            <v>B</v>
          </cell>
          <cell r="AW47" t="str">
            <v>B</v>
          </cell>
          <cell r="AX47" t="str">
            <v>A</v>
          </cell>
          <cell r="AY47" t="str">
            <v>A</v>
          </cell>
          <cell r="AZ47" t="str">
            <v>A</v>
          </cell>
          <cell r="BA47" t="str">
            <v>B</v>
          </cell>
          <cell r="BB47" t="str">
            <v>B</v>
          </cell>
          <cell r="BC47" t="str">
            <v>B</v>
          </cell>
          <cell r="BD47" t="str">
            <v>B</v>
          </cell>
          <cell r="BE47" t="str">
            <v>B</v>
          </cell>
          <cell r="BF47" t="str">
            <v>B</v>
          </cell>
          <cell r="BG47" t="str">
            <v>B</v>
          </cell>
          <cell r="BH47" t="str">
            <v>B</v>
          </cell>
          <cell r="BI47" t="str">
            <v>B</v>
          </cell>
          <cell r="BJ47" t="str">
            <v>B</v>
          </cell>
          <cell r="BK47" t="str">
            <v>B</v>
          </cell>
          <cell r="BL47">
            <v>0</v>
          </cell>
          <cell r="BM47">
            <v>1</v>
          </cell>
          <cell r="BN47">
            <v>11</v>
          </cell>
          <cell r="BO47">
            <v>0</v>
          </cell>
          <cell r="BP47">
            <v>0</v>
          </cell>
          <cell r="BQ47">
            <v>4.333333333333333</v>
          </cell>
          <cell r="BR47">
            <v>0</v>
          </cell>
          <cell r="BS47">
            <v>9</v>
          </cell>
          <cell r="BT47">
            <v>15</v>
          </cell>
          <cell r="BU47">
            <v>0</v>
          </cell>
          <cell r="BV47">
            <v>0</v>
          </cell>
          <cell r="BW47">
            <v>11</v>
          </cell>
          <cell r="BX47" t="str">
            <v>2年8分以上</v>
          </cell>
          <cell r="BZ47">
            <v>44485</v>
          </cell>
          <cell r="CA47" t="str">
            <v>升格</v>
          </cell>
          <cell r="CB47">
            <v>1</v>
          </cell>
          <cell r="CC47" t="str">
            <v>〇</v>
          </cell>
          <cell r="CE47" t="str">
            <v/>
          </cell>
          <cell r="CF47" t="str">
            <v>×</v>
          </cell>
          <cell r="CG47" t="str">
            <v/>
          </cell>
          <cell r="CK47" t="str">
            <v/>
          </cell>
          <cell r="CL47" t="str">
            <v>S2</v>
          </cell>
          <cell r="CM47" t="str">
            <v>4</v>
          </cell>
          <cell r="CN47">
            <v>0</v>
          </cell>
          <cell r="CO47">
            <v>0</v>
          </cell>
          <cell r="CP47" t="str">
            <v/>
          </cell>
          <cell r="CQ47">
            <v>20</v>
          </cell>
          <cell r="CW47">
            <v>20</v>
          </cell>
          <cell r="CX47">
            <v>0</v>
          </cell>
          <cell r="CY47">
            <v>0</v>
          </cell>
          <cell r="CZ47">
            <v>0</v>
          </cell>
          <cell r="DW47" t="str">
            <v>S2</v>
          </cell>
          <cell r="DX47" t="str">
            <v>4</v>
          </cell>
          <cell r="DY47">
            <v>0</v>
          </cell>
          <cell r="DZ47">
            <v>0</v>
          </cell>
          <cell r="EA47" t="str">
            <v/>
          </cell>
          <cell r="EB47">
            <v>20</v>
          </cell>
          <cell r="EC47">
            <v>2739</v>
          </cell>
          <cell r="ED47">
            <v>475</v>
          </cell>
          <cell r="EE47">
            <v>0</v>
          </cell>
          <cell r="EF47">
            <v>0</v>
          </cell>
          <cell r="EG47">
            <v>0</v>
          </cell>
          <cell r="EH47">
            <v>20</v>
          </cell>
        </row>
        <row r="48">
          <cell r="C48" t="str">
            <v>941245</v>
          </cell>
          <cell r="D48" t="str">
            <v>販管</v>
          </cell>
          <cell r="E48">
            <v>457</v>
          </cell>
          <cell r="F48" t="str">
            <v>管理部</v>
          </cell>
          <cell r="G48" t="str">
            <v>总务课-司机班</v>
          </cell>
          <cell r="H48" t="str">
            <v>941245</v>
          </cell>
          <cell r="I48" t="str">
            <v>刘杰</v>
          </cell>
          <cell r="J48" t="str">
            <v>S3</v>
          </cell>
          <cell r="K48" t="str">
            <v>6</v>
          </cell>
          <cell r="L48" t="str">
            <v>班长</v>
          </cell>
          <cell r="O48">
            <v>34603</v>
          </cell>
          <cell r="P48">
            <v>25485</v>
          </cell>
          <cell r="Q48">
            <v>52</v>
          </cell>
          <cell r="R48" t="str">
            <v>≥50</v>
          </cell>
          <cell r="S48" t="str">
            <v>男</v>
          </cell>
          <cell r="T48">
            <v>499</v>
          </cell>
          <cell r="U48">
            <v>0</v>
          </cell>
          <cell r="V48">
            <v>453.5</v>
          </cell>
          <cell r="W48">
            <v>32.5</v>
          </cell>
          <cell r="X48">
            <v>0</v>
          </cell>
          <cell r="Y48">
            <v>0</v>
          </cell>
          <cell r="Z48">
            <v>3</v>
          </cell>
          <cell r="AA48">
            <v>0</v>
          </cell>
          <cell r="AB48">
            <v>0</v>
          </cell>
          <cell r="AC48">
            <v>10</v>
          </cell>
          <cell r="AD48">
            <v>0</v>
          </cell>
          <cell r="AE48">
            <v>0</v>
          </cell>
          <cell r="AF48">
            <v>0</v>
          </cell>
          <cell r="AG48">
            <v>1</v>
          </cell>
          <cell r="AH48">
            <v>0</v>
          </cell>
          <cell r="AI48">
            <v>0</v>
          </cell>
          <cell r="AJ48">
            <v>0</v>
          </cell>
          <cell r="AK48">
            <v>1</v>
          </cell>
          <cell r="AL48">
            <v>1</v>
          </cell>
          <cell r="AN48" t="str">
            <v>A</v>
          </cell>
          <cell r="AO48" t="str">
            <v>A</v>
          </cell>
          <cell r="AP48" t="str">
            <v>A</v>
          </cell>
          <cell r="AQ48" t="str">
            <v>A</v>
          </cell>
          <cell r="AR48" t="str">
            <v>A</v>
          </cell>
          <cell r="AS48" t="str">
            <v>A</v>
          </cell>
          <cell r="AT48" t="str">
            <v>A</v>
          </cell>
          <cell r="AU48" t="str">
            <v>B</v>
          </cell>
          <cell r="AV48" t="str">
            <v>B</v>
          </cell>
          <cell r="AW48" t="str">
            <v>B</v>
          </cell>
          <cell r="AX48" t="str">
            <v>B</v>
          </cell>
          <cell r="AY48" t="str">
            <v>B</v>
          </cell>
          <cell r="AZ48" t="str">
            <v>B</v>
          </cell>
          <cell r="BA48" t="str">
            <v>B</v>
          </cell>
          <cell r="BB48" t="str">
            <v>B</v>
          </cell>
          <cell r="BC48" t="str">
            <v>B</v>
          </cell>
          <cell r="BD48" t="str">
            <v>B</v>
          </cell>
          <cell r="BE48" t="str">
            <v>B</v>
          </cell>
          <cell r="BF48" t="str">
            <v>B</v>
          </cell>
          <cell r="BG48" t="str">
            <v>B</v>
          </cell>
          <cell r="BH48" t="str">
            <v>B</v>
          </cell>
          <cell r="BI48" t="str">
            <v>B</v>
          </cell>
          <cell r="BJ48" t="str">
            <v>B</v>
          </cell>
          <cell r="BK48" t="str">
            <v>B</v>
          </cell>
          <cell r="BL48">
            <v>0</v>
          </cell>
          <cell r="BM48">
            <v>0</v>
          </cell>
          <cell r="BN48">
            <v>12</v>
          </cell>
          <cell r="BO48">
            <v>0</v>
          </cell>
          <cell r="BP48">
            <v>0</v>
          </cell>
          <cell r="BQ48">
            <v>4</v>
          </cell>
          <cell r="BR48">
            <v>0</v>
          </cell>
          <cell r="BS48">
            <v>7</v>
          </cell>
          <cell r="BT48">
            <v>17</v>
          </cell>
          <cell r="BU48">
            <v>0</v>
          </cell>
          <cell r="BV48">
            <v>0</v>
          </cell>
          <cell r="BW48">
            <v>10.333333333333334</v>
          </cell>
          <cell r="BX48" t="str">
            <v>2年8分以上</v>
          </cell>
          <cell r="BZ48">
            <v>44485</v>
          </cell>
          <cell r="CA48" t="str">
            <v>升格</v>
          </cell>
          <cell r="CB48">
            <v>1</v>
          </cell>
          <cell r="CC48" t="str">
            <v>〇</v>
          </cell>
          <cell r="CE48" t="str">
            <v/>
          </cell>
          <cell r="CF48" t="str">
            <v>×</v>
          </cell>
          <cell r="CG48" t="str">
            <v/>
          </cell>
          <cell r="CK48" t="str">
            <v/>
          </cell>
          <cell r="CL48" t="str">
            <v>S3</v>
          </cell>
          <cell r="CM48" t="str">
            <v>6</v>
          </cell>
          <cell r="CN48" t="str">
            <v>班长</v>
          </cell>
          <cell r="CO48">
            <v>0</v>
          </cell>
          <cell r="CP48" t="str">
            <v/>
          </cell>
          <cell r="CQ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W48" t="str">
            <v>S3</v>
          </cell>
          <cell r="DX48" t="str">
            <v>6</v>
          </cell>
          <cell r="DY48" t="str">
            <v>班长</v>
          </cell>
          <cell r="DZ48">
            <v>0</v>
          </cell>
          <cell r="EA48" t="str">
            <v/>
          </cell>
          <cell r="EB48">
            <v>0</v>
          </cell>
          <cell r="EC48">
            <v>3036</v>
          </cell>
          <cell r="ED48">
            <v>935</v>
          </cell>
          <cell r="EE48">
            <v>300</v>
          </cell>
          <cell r="EF48">
            <v>0</v>
          </cell>
          <cell r="EG48">
            <v>0</v>
          </cell>
          <cell r="EH48">
            <v>0</v>
          </cell>
        </row>
        <row r="49">
          <cell r="CV49">
            <v>0</v>
          </cell>
          <cell r="CX49">
            <v>2256</v>
          </cell>
          <cell r="CY49">
            <v>3016.6400000000021</v>
          </cell>
          <cell r="CZ49">
            <v>8.6493516584609503E-3</v>
          </cell>
        </row>
        <row r="50">
          <cell r="CJ50" t="str">
            <v>2021年11月各部門別の昇給昇格原資アップ額と労務費アップ額集計</v>
          </cell>
        </row>
        <row r="51">
          <cell r="CJ51" t="str">
            <v>部门</v>
          </cell>
          <cell r="CN51" t="str">
            <v>在籍人数</v>
          </cell>
          <cell r="CO51" t="str">
            <v>满足点数、出勤率的候补者人数</v>
          </cell>
          <cell r="CP51" t="str">
            <v>升給人数実績</v>
          </cell>
          <cell r="CT51" t="str">
            <v>工資原資</v>
          </cell>
          <cell r="CX51" t="str">
            <v>労務费原資</v>
          </cell>
        </row>
        <row r="52">
          <cell r="CP52" t="str">
            <v>候补者申请</v>
          </cell>
          <cell r="CR52" t="str">
            <v>特别申请</v>
          </cell>
          <cell r="CS52" t="str">
            <v>升給人数</v>
          </cell>
          <cell r="CT52" t="str">
            <v>工資原資</v>
          </cell>
          <cell r="CU52" t="str">
            <v>UP額</v>
          </cell>
          <cell r="CV52" t="str">
            <v>UP率</v>
          </cell>
          <cell r="CX52" t="str">
            <v>労務费原資</v>
          </cell>
          <cell r="CY52" t="str">
            <v>UP額</v>
          </cell>
          <cell r="CZ52" t="str">
            <v>UP率</v>
          </cell>
        </row>
        <row r="53">
          <cell r="CJ53" t="str">
            <v>车载制造部门-制造部</v>
          </cell>
          <cell r="CN53">
            <v>0</v>
          </cell>
          <cell r="CO53">
            <v>0</v>
          </cell>
          <cell r="CP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 t="e">
            <v>#DIV/0!</v>
          </cell>
          <cell r="CX53">
            <v>0</v>
          </cell>
          <cell r="CY53">
            <v>0</v>
          </cell>
          <cell r="CZ53" t="e">
            <v>#DIV/0!</v>
          </cell>
        </row>
        <row r="54">
          <cell r="CJ54" t="str">
            <v>车载制造部门-品质保证部</v>
          </cell>
          <cell r="CN54">
            <v>0</v>
          </cell>
          <cell r="CO54">
            <v>0</v>
          </cell>
          <cell r="CP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 t="e">
            <v>#DIV/0!</v>
          </cell>
          <cell r="CX54">
            <v>0</v>
          </cell>
          <cell r="CY54">
            <v>0</v>
          </cell>
          <cell r="CZ54" t="e">
            <v>#DIV/0!</v>
          </cell>
        </row>
        <row r="55">
          <cell r="CJ55" t="str">
            <v>车载制造部门-开发技术部</v>
          </cell>
          <cell r="CN55">
            <v>0</v>
          </cell>
          <cell r="CO55">
            <v>0</v>
          </cell>
          <cell r="CP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 t="e">
            <v>#DIV/0!</v>
          </cell>
          <cell r="CX55">
            <v>0</v>
          </cell>
          <cell r="CY55">
            <v>0</v>
          </cell>
          <cell r="CZ55" t="e">
            <v>#DIV/0!</v>
          </cell>
        </row>
        <row r="56">
          <cell r="CJ56" t="str">
            <v>部品加工部</v>
          </cell>
          <cell r="CN56">
            <v>0</v>
          </cell>
          <cell r="CO56">
            <v>0</v>
          </cell>
          <cell r="CP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 t="e">
            <v>#DIV/0!</v>
          </cell>
          <cell r="CX56">
            <v>0</v>
          </cell>
          <cell r="CY56">
            <v>0</v>
          </cell>
          <cell r="CZ56" t="e">
            <v>#DIV/0!</v>
          </cell>
        </row>
        <row r="57">
          <cell r="CJ57" t="str">
            <v>SD制造部</v>
          </cell>
          <cell r="CN57">
            <v>0</v>
          </cell>
          <cell r="CO57">
            <v>0</v>
          </cell>
          <cell r="CP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 t="e">
            <v>#DIV/0!</v>
          </cell>
          <cell r="CX57">
            <v>0</v>
          </cell>
          <cell r="CY57">
            <v>0</v>
          </cell>
          <cell r="CZ57" t="e">
            <v>#DIV/0!</v>
          </cell>
        </row>
        <row r="58">
          <cell r="CJ58" t="str">
            <v>资材部</v>
          </cell>
          <cell r="CN58">
            <v>0</v>
          </cell>
          <cell r="CO58">
            <v>0</v>
          </cell>
          <cell r="CP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 t="e">
            <v>#DIV/0!</v>
          </cell>
          <cell r="CX58">
            <v>0</v>
          </cell>
          <cell r="CY58">
            <v>0</v>
          </cell>
          <cell r="CZ58" t="e">
            <v>#DIV/0!</v>
          </cell>
        </row>
        <row r="59">
          <cell r="CJ59" t="str">
            <v>管理部</v>
          </cell>
          <cell r="CN59">
            <v>45</v>
          </cell>
          <cell r="CO59">
            <v>17</v>
          </cell>
          <cell r="CP59">
            <v>17</v>
          </cell>
          <cell r="CR59">
            <v>0</v>
          </cell>
          <cell r="CS59">
            <v>17</v>
          </cell>
          <cell r="CT59">
            <v>247055</v>
          </cell>
          <cell r="CU59">
            <v>2256</v>
          </cell>
          <cell r="CV59">
            <v>9.1315698933435874E-3</v>
          </cell>
          <cell r="CX59">
            <v>348770.64999999985</v>
          </cell>
          <cell r="CY59">
            <v>3016.6400000000021</v>
          </cell>
          <cell r="CZ59">
            <v>8.6493516584609503E-3</v>
          </cell>
        </row>
        <row r="60">
          <cell r="CJ60" t="str">
            <v>品质管理课</v>
          </cell>
          <cell r="CN60">
            <v>0</v>
          </cell>
          <cell r="CO60">
            <v>0</v>
          </cell>
          <cell r="CP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 t="e">
            <v>#DIV/0!</v>
          </cell>
          <cell r="CX60">
            <v>0</v>
          </cell>
          <cell r="CY60">
            <v>0</v>
          </cell>
          <cell r="CZ60" t="e">
            <v>#DIV/0!</v>
          </cell>
        </row>
        <row r="61">
          <cell r="CJ61" t="str">
            <v>安全生产课</v>
          </cell>
          <cell r="CN61">
            <v>0</v>
          </cell>
          <cell r="CO61">
            <v>0</v>
          </cell>
          <cell r="CP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 t="e">
            <v>#DIV/0!</v>
          </cell>
          <cell r="CX61">
            <v>0</v>
          </cell>
          <cell r="CY61">
            <v>0</v>
          </cell>
          <cell r="CZ61" t="e">
            <v>#DIV/0!</v>
          </cell>
        </row>
        <row r="62">
          <cell r="CJ62" t="str">
            <v>长休</v>
          </cell>
          <cell r="CN62">
            <v>0</v>
          </cell>
          <cell r="CO62">
            <v>0</v>
          </cell>
          <cell r="CP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 t="e">
            <v>#DIV/0!</v>
          </cell>
          <cell r="CX62">
            <v>0</v>
          </cell>
          <cell r="CY62">
            <v>0</v>
          </cell>
          <cell r="CZ62" t="e">
            <v>#DIV/0!</v>
          </cell>
        </row>
        <row r="63">
          <cell r="CJ63" t="str">
            <v>CTE合計</v>
          </cell>
          <cell r="CN63">
            <v>45</v>
          </cell>
          <cell r="CO63">
            <v>17</v>
          </cell>
          <cell r="CP63">
            <v>17</v>
          </cell>
          <cell r="CR63">
            <v>0</v>
          </cell>
          <cell r="CS63">
            <v>17</v>
          </cell>
          <cell r="CT63">
            <v>247055</v>
          </cell>
          <cell r="CU63">
            <v>2256</v>
          </cell>
          <cell r="CV63">
            <v>9.1315698933435874E-3</v>
          </cell>
          <cell r="CX63">
            <v>348770.64999999985</v>
          </cell>
          <cell r="CY63">
            <v>3016.6400000000021</v>
          </cell>
          <cell r="CZ63">
            <v>8.6493516584609503E-3</v>
          </cell>
        </row>
        <row r="65">
          <cell r="CJ65" t="str">
            <v>2021年11月SSC別の昇給昇格原資アップ額と労務費アップ額集計</v>
          </cell>
        </row>
        <row r="66">
          <cell r="CJ66" t="str">
            <v>SSC</v>
          </cell>
          <cell r="CN66" t="str">
            <v>在籍人数</v>
          </cell>
          <cell r="CO66" t="str">
            <v>满足点数、出勤率的候补者人数</v>
          </cell>
          <cell r="CP66" t="str">
            <v>升給人数実績</v>
          </cell>
          <cell r="CT66" t="str">
            <v>工資原資</v>
          </cell>
          <cell r="CX66" t="str">
            <v>労務费原資</v>
          </cell>
        </row>
        <row r="67">
          <cell r="CP67" t="str">
            <v>候补者申请</v>
          </cell>
          <cell r="CR67" t="str">
            <v>特别申请</v>
          </cell>
          <cell r="CS67" t="str">
            <v>升給人数</v>
          </cell>
          <cell r="CT67" t="str">
            <v>工資原資</v>
          </cell>
          <cell r="CU67" t="str">
            <v>UP額</v>
          </cell>
          <cell r="CV67" t="str">
            <v>UP率</v>
          </cell>
          <cell r="CX67" t="str">
            <v>労務费原資</v>
          </cell>
          <cell r="CY67" t="str">
            <v>UP額</v>
          </cell>
          <cell r="CZ67" t="str">
            <v>UP率</v>
          </cell>
          <cell r="DA67" t="str">
            <v>2022年11月間接労務費配赋比率</v>
          </cell>
        </row>
        <row r="68">
          <cell r="CJ68" t="str">
            <v>RFU-A</v>
          </cell>
          <cell r="CN68">
            <v>5.5184575020000004</v>
          </cell>
          <cell r="CO68">
            <v>1.839485834</v>
          </cell>
          <cell r="CP68">
            <v>1.839485834</v>
          </cell>
          <cell r="CR68">
            <v>0</v>
          </cell>
          <cell r="CS68">
            <v>1.839485834</v>
          </cell>
          <cell r="CT68">
            <v>34488.519901665997</v>
          </cell>
          <cell r="CU68">
            <v>239.13315842</v>
          </cell>
          <cell r="CV68">
            <v>6.9337031308336454E-3</v>
          </cell>
          <cell r="CX68">
            <v>47966.625753396576</v>
          </cell>
          <cell r="CY68">
            <v>332.59743364553992</v>
          </cell>
          <cell r="CZ68">
            <v>6.933934343338468E-3</v>
          </cell>
          <cell r="DA68">
            <v>0.91974291699999999</v>
          </cell>
        </row>
        <row r="69">
          <cell r="CJ69" t="str">
            <v>PMD</v>
          </cell>
          <cell r="CN69">
            <v>0.45455119799999999</v>
          </cell>
          <cell r="CO69">
            <v>0.15151706600000001</v>
          </cell>
          <cell r="CP69">
            <v>0.15151706600000001</v>
          </cell>
          <cell r="CR69">
            <v>0</v>
          </cell>
          <cell r="CS69">
            <v>0.15151706600000001</v>
          </cell>
          <cell r="CT69">
            <v>2840.793470434</v>
          </cell>
          <cell r="CU69">
            <v>19.697218580000001</v>
          </cell>
          <cell r="CV69">
            <v>6.9337031308336445E-3</v>
          </cell>
          <cell r="CX69">
            <v>3950.9749223079307</v>
          </cell>
          <cell r="CY69">
            <v>27.395800703459994</v>
          </cell>
          <cell r="CZ69">
            <v>6.9339343433384671E-3</v>
          </cell>
          <cell r="DA69">
            <v>7.5758533000000003E-2</v>
          </cell>
        </row>
        <row r="70">
          <cell r="CJ70" t="str">
            <v>INTEC</v>
          </cell>
          <cell r="CN70">
            <v>0</v>
          </cell>
          <cell r="CO70">
            <v>0</v>
          </cell>
          <cell r="CP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 t="e">
            <v>#DIV/0!</v>
          </cell>
          <cell r="CX70">
            <v>0</v>
          </cell>
          <cell r="CY70">
            <v>0</v>
          </cell>
          <cell r="CZ70" t="e">
            <v>#DIV/0!</v>
          </cell>
          <cell r="DA70">
            <v>0</v>
          </cell>
        </row>
        <row r="71">
          <cell r="CJ71" t="str">
            <v>PURO</v>
          </cell>
          <cell r="CN71">
            <v>2.6991299999999996E-2</v>
          </cell>
          <cell r="CO71">
            <v>8.9970999999999992E-3</v>
          </cell>
          <cell r="CP71">
            <v>8.9970999999999992E-3</v>
          </cell>
          <cell r="CR71">
            <v>0</v>
          </cell>
          <cell r="CS71">
            <v>8.9970999999999992E-3</v>
          </cell>
          <cell r="CT71">
            <v>168.68662789999999</v>
          </cell>
          <cell r="CU71">
            <v>1.1696229999999999</v>
          </cell>
          <cell r="CV71">
            <v>6.9337031308336437E-3</v>
          </cell>
          <cell r="CX71">
            <v>234.60932429550002</v>
          </cell>
          <cell r="CY71">
            <v>1.6267656509999993</v>
          </cell>
          <cell r="CZ71">
            <v>6.9339343433384663E-3</v>
          </cell>
          <cell r="DA71">
            <v>4.4985499999999996E-3</v>
          </cell>
        </row>
        <row r="72">
          <cell r="CJ72" t="str">
            <v>販管</v>
          </cell>
          <cell r="CN72">
            <v>39</v>
          </cell>
          <cell r="CO72">
            <v>15</v>
          </cell>
          <cell r="CP72">
            <v>15</v>
          </cell>
          <cell r="CR72">
            <v>0</v>
          </cell>
          <cell r="CS72">
            <v>15</v>
          </cell>
          <cell r="CT72">
            <v>209557</v>
          </cell>
          <cell r="CU72">
            <v>1996</v>
          </cell>
          <cell r="CV72">
            <v>9.5248548127717034E-3</v>
          </cell>
          <cell r="CX72">
            <v>296618.43999999989</v>
          </cell>
          <cell r="CY72">
            <v>2655.0200000000023</v>
          </cell>
          <cell r="CZ72">
            <v>8.9509607022409104E-3</v>
          </cell>
        </row>
        <row r="73">
          <cell r="CJ73" t="str">
            <v>CTE合計</v>
          </cell>
          <cell r="CN73">
            <v>45</v>
          </cell>
          <cell r="CO73">
            <v>17</v>
          </cell>
          <cell r="CP73">
            <v>17</v>
          </cell>
          <cell r="CR73">
            <v>0</v>
          </cell>
          <cell r="CS73">
            <v>17</v>
          </cell>
          <cell r="CT73">
            <v>247055</v>
          </cell>
          <cell r="CU73">
            <v>2256</v>
          </cell>
          <cell r="CV73">
            <v>9.1315698933435874E-3</v>
          </cell>
          <cell r="CX73">
            <v>348770.64999999991</v>
          </cell>
          <cell r="CY73">
            <v>3016.6400000000021</v>
          </cell>
          <cell r="CZ73">
            <v>8.6493516584609485E-3</v>
          </cell>
          <cell r="DA73">
            <v>1</v>
          </cell>
        </row>
      </sheetData>
      <sheetData sheetId="1">
        <row r="1">
          <cell r="AF1" t="str">
            <v>2022保险基数下限</v>
          </cell>
          <cell r="AG1">
            <v>4400</v>
          </cell>
          <cell r="AH1">
            <v>0.28079999999999999</v>
          </cell>
        </row>
        <row r="2">
          <cell r="C2" t="str">
            <v>数据条件：2021-9-16在籍</v>
          </cell>
          <cell r="L2" t="str">
            <v>有特殊处理</v>
          </cell>
          <cell r="M2" t="str">
            <v>有特殊处理</v>
          </cell>
          <cell r="N2" t="str">
            <v>有特殊处理</v>
          </cell>
          <cell r="R2" t="str">
            <v>有特殊处理</v>
          </cell>
          <cell r="Y2" t="str">
            <v>引用202209实得</v>
          </cell>
          <cell r="AD2" t="str">
            <v>有特殊处理</v>
          </cell>
          <cell r="AF2" t="str">
            <v>2022公积金基数下限</v>
          </cell>
          <cell r="AG2">
            <v>2180</v>
          </cell>
          <cell r="AH2">
            <v>0.11</v>
          </cell>
          <cell r="AM2" t="str">
            <v>特殊处理核对用</v>
          </cell>
        </row>
        <row r="3">
          <cell r="C3" t="str">
            <v>部门</v>
          </cell>
          <cell r="D3" t="str">
            <v>所属</v>
          </cell>
          <cell r="E3" t="str">
            <v>番号</v>
          </cell>
          <cell r="F3" t="str">
            <v>姓名</v>
          </cell>
          <cell r="G3" t="str">
            <v>现等级-格</v>
          </cell>
          <cell r="H3" t="str">
            <v>现役职等级</v>
          </cell>
          <cell r="I3" t="str">
            <v>新等級・格</v>
          </cell>
          <cell r="J3" t="str">
            <v>新役職等级</v>
          </cell>
          <cell r="K3" t="str">
            <v>现基准給</v>
          </cell>
          <cell r="L3" t="str">
            <v>现职能給</v>
          </cell>
          <cell r="M3" t="str">
            <v>现役职手当</v>
          </cell>
          <cell r="N3" t="str">
            <v>现资格手当</v>
          </cell>
          <cell r="O3" t="str">
            <v>现技术手当</v>
          </cell>
          <cell r="P3" t="str">
            <v>现勤劳手当</v>
          </cell>
          <cell r="Q3" t="str">
            <v>新基准給</v>
          </cell>
          <cell r="R3" t="str">
            <v>新职能給</v>
          </cell>
          <cell r="S3" t="str">
            <v>新役职手当</v>
          </cell>
          <cell r="T3" t="str">
            <v>新资格手当</v>
          </cell>
          <cell r="U3" t="str">
            <v>新技术手当</v>
          </cell>
          <cell r="V3" t="str">
            <v>新勤劳手当</v>
          </cell>
          <cell r="W3" t="str">
            <v>全勤手当</v>
          </cell>
          <cell r="X3" t="str">
            <v>评定工资</v>
          </cell>
          <cell r="Y3" t="str">
            <v>交通手当</v>
          </cell>
          <cell r="Z3" t="str">
            <v>地域手当</v>
          </cell>
          <cell r="AA3" t="str">
            <v>营业手当</v>
          </cell>
          <cell r="AB3" t="str">
            <v>调整给</v>
          </cell>
          <cell r="AC3" t="str">
            <v>全勤手当修正</v>
          </cell>
          <cell r="AD3" t="str">
            <v>现工资合计</v>
          </cell>
          <cell r="AE3" t="str">
            <v>新工资合计</v>
          </cell>
          <cell r="AF3" t="str">
            <v>ｱｯﾌﾟ額</v>
          </cell>
          <cell r="AG3" t="str">
            <v>労務費up</v>
          </cell>
          <cell r="AH3" t="str">
            <v>现労務費</v>
          </cell>
          <cell r="AI3" t="str">
            <v>UP率</v>
          </cell>
          <cell r="AJ3" t="str">
            <v>备注</v>
          </cell>
          <cell r="AK3" t="str">
            <v>基准工资</v>
          </cell>
          <cell r="AL3" t="str">
            <v>现役职</v>
          </cell>
          <cell r="AM3" t="str">
            <v>现资格</v>
          </cell>
          <cell r="AN3" t="str">
            <v>基准差额</v>
          </cell>
          <cell r="AO3" t="str">
            <v>役职差额</v>
          </cell>
          <cell r="AP3" t="str">
            <v>资格差额</v>
          </cell>
          <cell r="AQ3" t="str">
            <v>差额合计</v>
          </cell>
          <cell r="AR3" t="str">
            <v>现资格</v>
          </cell>
          <cell r="AS3" t="str">
            <v>现设计等级</v>
          </cell>
          <cell r="AT3" t="str">
            <v>新资格</v>
          </cell>
          <cell r="AU3" t="str">
            <v>新设计等级</v>
          </cell>
          <cell r="AV3" t="str">
            <v>番号6</v>
          </cell>
          <cell r="AW3" t="str">
            <v>1年間公假</v>
          </cell>
          <cell r="AX3" t="str">
            <v>变工资1日期</v>
          </cell>
          <cell r="AY3" t="str">
            <v>变工资1内容</v>
          </cell>
          <cell r="AZ3" t="str">
            <v>变工资2日期</v>
          </cell>
          <cell r="BA3" t="str">
            <v>变工资2内容</v>
          </cell>
          <cell r="BB3" t="str">
            <v>考核1月份</v>
          </cell>
          <cell r="BC3" t="str">
            <v>考核1内容</v>
          </cell>
          <cell r="BD3" t="str">
            <v>考核2日期</v>
          </cell>
          <cell r="BE3" t="str">
            <v>考核2内容</v>
          </cell>
          <cell r="BF3" t="str">
            <v>SSC</v>
          </cell>
          <cell r="BG3" t="str">
            <v>申请书No.</v>
          </cell>
          <cell r="BH3" t="str">
            <v>剩余公假</v>
          </cell>
          <cell r="BI3" t="str">
            <v>申请者</v>
          </cell>
        </row>
        <row r="4">
          <cell r="B4" t="str">
            <v>930002</v>
          </cell>
          <cell r="C4" t="str">
            <v>管理部</v>
          </cell>
          <cell r="D4" t="str">
            <v>副总经理</v>
          </cell>
          <cell r="E4" t="str">
            <v>930002</v>
          </cell>
          <cell r="F4" t="str">
            <v>朱枫</v>
          </cell>
          <cell r="G4" t="str">
            <v>10-7</v>
          </cell>
          <cell r="H4" t="str">
            <v>副总经理</v>
          </cell>
          <cell r="I4" t="str">
            <v>10-7</v>
          </cell>
          <cell r="J4" t="str">
            <v>副总经理</v>
          </cell>
          <cell r="K4">
            <v>5807</v>
          </cell>
          <cell r="L4">
            <v>16420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5807</v>
          </cell>
          <cell r="R4">
            <v>16420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100</v>
          </cell>
          <cell r="AA4">
            <v>0</v>
          </cell>
          <cell r="AD4">
            <v>22327</v>
          </cell>
          <cell r="AE4">
            <v>22327</v>
          </cell>
          <cell r="AF4">
            <v>0</v>
          </cell>
          <cell r="AG4">
            <v>0</v>
          </cell>
          <cell r="AH4">
            <v>31052.39</v>
          </cell>
          <cell r="AI4">
            <v>0</v>
          </cell>
          <cell r="AJ4" t="str">
            <v/>
          </cell>
          <cell r="AK4">
            <v>5807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 t="str">
            <v>930002</v>
          </cell>
          <cell r="AW4">
            <v>5.5</v>
          </cell>
          <cell r="AX4">
            <v>44485</v>
          </cell>
          <cell r="AY4" t="str">
            <v>升格</v>
          </cell>
          <cell r="AZ4">
            <v>44090</v>
          </cell>
          <cell r="BA4" t="str">
            <v>升副总经理</v>
          </cell>
          <cell r="BB4" t="str">
            <v>2022.8.</v>
          </cell>
          <cell r="BC4" t="str">
            <v>B</v>
          </cell>
          <cell r="BD4" t="str">
            <v>2022.5.</v>
          </cell>
          <cell r="BE4" t="str">
            <v>B</v>
          </cell>
          <cell r="BF4" t="str">
            <v>販管</v>
          </cell>
          <cell r="BG4" t="str">
            <v/>
          </cell>
          <cell r="BH4">
            <v>31.5</v>
          </cell>
          <cell r="BI4" t="str">
            <v>李晶</v>
          </cell>
        </row>
        <row r="5">
          <cell r="B5" t="str">
            <v>960031</v>
          </cell>
          <cell r="C5" t="str">
            <v>管理部</v>
          </cell>
          <cell r="D5" t="str">
            <v/>
          </cell>
          <cell r="E5" t="str">
            <v>960031</v>
          </cell>
          <cell r="F5" t="str">
            <v>李晶</v>
          </cell>
          <cell r="G5" t="str">
            <v>9-6</v>
          </cell>
          <cell r="H5" t="str">
            <v>副经理9</v>
          </cell>
          <cell r="I5" t="str">
            <v>9-6</v>
          </cell>
          <cell r="J5" t="str">
            <v>副经理9</v>
          </cell>
          <cell r="K5">
            <v>4627</v>
          </cell>
          <cell r="L5">
            <v>4365</v>
          </cell>
          <cell r="M5">
            <v>4000</v>
          </cell>
          <cell r="N5">
            <v>0</v>
          </cell>
          <cell r="O5">
            <v>700</v>
          </cell>
          <cell r="P5">
            <v>0</v>
          </cell>
          <cell r="Q5">
            <v>4627</v>
          </cell>
          <cell r="R5">
            <v>4365</v>
          </cell>
          <cell r="S5">
            <v>4000</v>
          </cell>
          <cell r="T5">
            <v>0</v>
          </cell>
          <cell r="U5">
            <v>700</v>
          </cell>
          <cell r="V5">
            <v>0</v>
          </cell>
          <cell r="W5">
            <v>0</v>
          </cell>
          <cell r="X5">
            <v>0</v>
          </cell>
          <cell r="Y5">
            <v>100</v>
          </cell>
          <cell r="AA5">
            <v>0</v>
          </cell>
          <cell r="AD5">
            <v>13792</v>
          </cell>
          <cell r="AE5">
            <v>13792</v>
          </cell>
          <cell r="AF5">
            <v>0</v>
          </cell>
          <cell r="AG5">
            <v>0</v>
          </cell>
          <cell r="AH5">
            <v>19181.91</v>
          </cell>
          <cell r="AI5">
            <v>0</v>
          </cell>
          <cell r="AJ5" t="str">
            <v/>
          </cell>
          <cell r="AK5">
            <v>4627</v>
          </cell>
          <cell r="AL5">
            <v>4000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7</v>
          </cell>
          <cell r="AT5">
            <v>0</v>
          </cell>
          <cell r="AU5">
            <v>7</v>
          </cell>
          <cell r="AV5" t="str">
            <v>960031</v>
          </cell>
          <cell r="AW5">
            <v>10.5</v>
          </cell>
          <cell r="AX5">
            <v>44485</v>
          </cell>
          <cell r="AY5" t="str">
            <v>升格</v>
          </cell>
          <cell r="AZ5">
            <v>43754</v>
          </cell>
          <cell r="BA5" t="str">
            <v>升格；升设计等级</v>
          </cell>
          <cell r="BB5" t="str">
            <v>2022.8.</v>
          </cell>
          <cell r="BC5" t="str">
            <v>B</v>
          </cell>
          <cell r="BD5" t="str">
            <v>2022.5.</v>
          </cell>
          <cell r="BE5" t="str">
            <v>B</v>
          </cell>
          <cell r="BF5" t="str">
            <v>販管</v>
          </cell>
          <cell r="BG5" t="str">
            <v/>
          </cell>
          <cell r="BH5">
            <v>21</v>
          </cell>
          <cell r="BI5" t="str">
            <v>李晶</v>
          </cell>
        </row>
        <row r="6">
          <cell r="B6" t="str">
            <v>000001</v>
          </cell>
          <cell r="C6" t="str">
            <v>管理部</v>
          </cell>
          <cell r="D6" t="str">
            <v>财务课</v>
          </cell>
          <cell r="E6" t="str">
            <v>000001</v>
          </cell>
          <cell r="F6" t="str">
            <v>孙伟</v>
          </cell>
          <cell r="G6" t="str">
            <v>6-5</v>
          </cell>
          <cell r="H6">
            <v>0</v>
          </cell>
          <cell r="I6" t="str">
            <v>6-5</v>
          </cell>
          <cell r="J6">
            <v>0</v>
          </cell>
          <cell r="K6">
            <v>3359</v>
          </cell>
          <cell r="L6">
            <v>1575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3359</v>
          </cell>
          <cell r="R6">
            <v>1575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100</v>
          </cell>
          <cell r="X6">
            <v>0</v>
          </cell>
          <cell r="Y6">
            <v>100</v>
          </cell>
          <cell r="AA6">
            <v>0</v>
          </cell>
          <cell r="AD6">
            <v>5134</v>
          </cell>
          <cell r="AE6">
            <v>5134</v>
          </cell>
          <cell r="AF6">
            <v>0</v>
          </cell>
          <cell r="AG6">
            <v>0</v>
          </cell>
          <cell r="AH6">
            <v>7140.37</v>
          </cell>
          <cell r="AI6">
            <v>0</v>
          </cell>
          <cell r="AJ6" t="str">
            <v/>
          </cell>
          <cell r="AK6">
            <v>3359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 t="str">
            <v>000001</v>
          </cell>
          <cell r="AW6">
            <v>15.5</v>
          </cell>
          <cell r="AX6">
            <v>44485</v>
          </cell>
          <cell r="AY6" t="str">
            <v>升格</v>
          </cell>
          <cell r="AZ6">
            <v>43754</v>
          </cell>
          <cell r="BA6" t="str">
            <v>升格</v>
          </cell>
          <cell r="BB6" t="str">
            <v>2022.8.</v>
          </cell>
          <cell r="BC6" t="str">
            <v>B</v>
          </cell>
          <cell r="BD6" t="str">
            <v>2022.5.</v>
          </cell>
          <cell r="BE6" t="str">
            <v>B</v>
          </cell>
          <cell r="BF6" t="str">
            <v>販管</v>
          </cell>
          <cell r="BG6" t="str">
            <v/>
          </cell>
          <cell r="BH6">
            <v>19.5</v>
          </cell>
          <cell r="BI6" t="str">
            <v>李晶</v>
          </cell>
        </row>
        <row r="7">
          <cell r="B7" t="str">
            <v>040005</v>
          </cell>
          <cell r="C7" t="str">
            <v>管理部</v>
          </cell>
          <cell r="D7" t="str">
            <v>财务课</v>
          </cell>
          <cell r="E7" t="str">
            <v>040005</v>
          </cell>
          <cell r="F7" t="str">
            <v>张春鹏</v>
          </cell>
          <cell r="G7" t="str">
            <v>6-5</v>
          </cell>
          <cell r="H7" t="str">
            <v>系长</v>
          </cell>
          <cell r="I7" t="str">
            <v>6-6</v>
          </cell>
          <cell r="J7" t="str">
            <v>系长</v>
          </cell>
          <cell r="K7">
            <v>3359</v>
          </cell>
          <cell r="L7">
            <v>1575</v>
          </cell>
          <cell r="M7">
            <v>800</v>
          </cell>
          <cell r="N7">
            <v>0</v>
          </cell>
          <cell r="O7">
            <v>0</v>
          </cell>
          <cell r="P7">
            <v>0</v>
          </cell>
          <cell r="Q7">
            <v>3359</v>
          </cell>
          <cell r="R7">
            <v>1705</v>
          </cell>
          <cell r="S7">
            <v>800</v>
          </cell>
          <cell r="T7">
            <v>0</v>
          </cell>
          <cell r="U7">
            <v>0</v>
          </cell>
          <cell r="V7">
            <v>0</v>
          </cell>
          <cell r="W7">
            <v>100</v>
          </cell>
          <cell r="X7">
            <v>0</v>
          </cell>
          <cell r="Y7">
            <v>100</v>
          </cell>
          <cell r="AA7">
            <v>0</v>
          </cell>
          <cell r="AD7">
            <v>5934</v>
          </cell>
          <cell r="AE7">
            <v>6064</v>
          </cell>
          <cell r="AF7">
            <v>130</v>
          </cell>
          <cell r="AG7">
            <v>180.79999999999927</v>
          </cell>
          <cell r="AH7">
            <v>8253.01</v>
          </cell>
          <cell r="AI7">
            <v>2.1907158721484559E-2</v>
          </cell>
          <cell r="AJ7" t="str">
            <v/>
          </cell>
          <cell r="AK7">
            <v>3359</v>
          </cell>
          <cell r="AL7">
            <v>800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 t="str">
            <v>040005</v>
          </cell>
          <cell r="AW7">
            <v>12.5</v>
          </cell>
          <cell r="AX7">
            <v>44181</v>
          </cell>
          <cell r="AY7" t="str">
            <v>升系长</v>
          </cell>
          <cell r="AZ7">
            <v>44120</v>
          </cell>
          <cell r="BA7" t="str">
            <v>升格</v>
          </cell>
          <cell r="BB7" t="str">
            <v>2022.8.</v>
          </cell>
          <cell r="BC7" t="str">
            <v>B</v>
          </cell>
          <cell r="BD7" t="str">
            <v>2022.5.</v>
          </cell>
          <cell r="BE7" t="str">
            <v>B</v>
          </cell>
          <cell r="BF7" t="str">
            <v>販管</v>
          </cell>
          <cell r="BG7" t="str">
            <v>2021[00]</v>
          </cell>
          <cell r="BH7">
            <v>12.5</v>
          </cell>
          <cell r="BI7" t="str">
            <v>李晶</v>
          </cell>
        </row>
        <row r="8">
          <cell r="B8" t="str">
            <v>050142</v>
          </cell>
          <cell r="C8" t="str">
            <v>管理部</v>
          </cell>
          <cell r="D8" t="str">
            <v>财务课</v>
          </cell>
          <cell r="E8" t="str">
            <v>050142</v>
          </cell>
          <cell r="F8" t="str">
            <v>王纪申</v>
          </cell>
          <cell r="G8" t="str">
            <v>6-5</v>
          </cell>
          <cell r="H8" t="str">
            <v>系长</v>
          </cell>
          <cell r="I8" t="str">
            <v>6-6</v>
          </cell>
          <cell r="J8" t="str">
            <v>系长</v>
          </cell>
          <cell r="K8">
            <v>3359</v>
          </cell>
          <cell r="L8">
            <v>1575</v>
          </cell>
          <cell r="M8">
            <v>800</v>
          </cell>
          <cell r="N8">
            <v>0</v>
          </cell>
          <cell r="O8">
            <v>0</v>
          </cell>
          <cell r="P8">
            <v>0</v>
          </cell>
          <cell r="Q8">
            <v>3359</v>
          </cell>
          <cell r="R8">
            <v>1705</v>
          </cell>
          <cell r="S8">
            <v>800</v>
          </cell>
          <cell r="T8">
            <v>0</v>
          </cell>
          <cell r="U8">
            <v>0</v>
          </cell>
          <cell r="V8">
            <v>0</v>
          </cell>
          <cell r="W8">
            <v>100</v>
          </cell>
          <cell r="X8">
            <v>0</v>
          </cell>
          <cell r="Y8">
            <v>100</v>
          </cell>
          <cell r="AA8">
            <v>0</v>
          </cell>
          <cell r="AD8">
            <v>5934</v>
          </cell>
          <cell r="AE8">
            <v>6064</v>
          </cell>
          <cell r="AF8">
            <v>130</v>
          </cell>
          <cell r="AG8">
            <v>180.79999999999927</v>
          </cell>
          <cell r="AH8">
            <v>8253.01</v>
          </cell>
          <cell r="AI8">
            <v>2.1907158721484559E-2</v>
          </cell>
          <cell r="AJ8" t="str">
            <v/>
          </cell>
          <cell r="AK8">
            <v>3359</v>
          </cell>
          <cell r="AL8">
            <v>800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 t="str">
            <v>050142</v>
          </cell>
          <cell r="AW8">
            <v>8</v>
          </cell>
          <cell r="AX8">
            <v>44181</v>
          </cell>
          <cell r="AY8" t="str">
            <v>升系长</v>
          </cell>
          <cell r="AZ8">
            <v>44120</v>
          </cell>
          <cell r="BA8" t="str">
            <v>升格</v>
          </cell>
          <cell r="BB8" t="str">
            <v>2022.8.</v>
          </cell>
          <cell r="BC8" t="str">
            <v>B</v>
          </cell>
          <cell r="BD8" t="str">
            <v>2022.5.</v>
          </cell>
          <cell r="BE8" t="str">
            <v>B</v>
          </cell>
          <cell r="BF8" t="str">
            <v>販管</v>
          </cell>
          <cell r="BG8" t="str">
            <v>2021[00]</v>
          </cell>
          <cell r="BH8">
            <v>5.5</v>
          </cell>
          <cell r="BI8" t="str">
            <v>李晶</v>
          </cell>
        </row>
        <row r="9">
          <cell r="B9" t="str">
            <v>115106</v>
          </cell>
          <cell r="C9" t="str">
            <v>管理部</v>
          </cell>
          <cell r="D9" t="str">
            <v>财务课</v>
          </cell>
          <cell r="E9" t="str">
            <v>115106</v>
          </cell>
          <cell r="F9" t="str">
            <v>齐琳</v>
          </cell>
          <cell r="G9" t="str">
            <v>6-1</v>
          </cell>
          <cell r="H9">
            <v>0</v>
          </cell>
          <cell r="I9" t="str">
            <v>6-1</v>
          </cell>
          <cell r="J9">
            <v>0</v>
          </cell>
          <cell r="K9">
            <v>3359</v>
          </cell>
          <cell r="L9">
            <v>1055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3359</v>
          </cell>
          <cell r="R9">
            <v>1055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100</v>
          </cell>
          <cell r="X9">
            <v>0</v>
          </cell>
          <cell r="Y9">
            <v>100</v>
          </cell>
          <cell r="AA9">
            <v>0</v>
          </cell>
          <cell r="AD9">
            <v>4614</v>
          </cell>
          <cell r="AE9">
            <v>4614</v>
          </cell>
          <cell r="AF9">
            <v>0</v>
          </cell>
          <cell r="AG9">
            <v>0</v>
          </cell>
          <cell r="AH9">
            <v>6417.15</v>
          </cell>
          <cell r="AI9">
            <v>0</v>
          </cell>
          <cell r="AJ9" t="str">
            <v/>
          </cell>
          <cell r="AK9">
            <v>3359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 t="str">
            <v>115106</v>
          </cell>
          <cell r="AW9">
            <v>7</v>
          </cell>
          <cell r="AX9">
            <v>44485</v>
          </cell>
          <cell r="AY9" t="str">
            <v>升级</v>
          </cell>
          <cell r="AZ9">
            <v>43754</v>
          </cell>
          <cell r="BA9" t="str">
            <v>升级</v>
          </cell>
          <cell r="BB9" t="str">
            <v>2022.8.</v>
          </cell>
          <cell r="BC9" t="str">
            <v>B</v>
          </cell>
          <cell r="BD9" t="str">
            <v>2022.5.</v>
          </cell>
          <cell r="BE9" t="str">
            <v>B</v>
          </cell>
          <cell r="BF9" t="str">
            <v>販管</v>
          </cell>
          <cell r="BG9" t="str">
            <v/>
          </cell>
          <cell r="BH9">
            <v>12</v>
          </cell>
          <cell r="BI9" t="str">
            <v>李晶</v>
          </cell>
        </row>
        <row r="10">
          <cell r="B10" t="str">
            <v>930029</v>
          </cell>
          <cell r="C10" t="str">
            <v>管理部</v>
          </cell>
          <cell r="D10" t="str">
            <v>财务课</v>
          </cell>
          <cell r="E10" t="str">
            <v>930029</v>
          </cell>
          <cell r="F10" t="str">
            <v>陈佩云</v>
          </cell>
          <cell r="G10" t="str">
            <v>8-7</v>
          </cell>
          <cell r="H10" t="str">
            <v>课长8</v>
          </cell>
          <cell r="I10" t="str">
            <v>8-7</v>
          </cell>
          <cell r="J10" t="str">
            <v>课长8</v>
          </cell>
          <cell r="K10">
            <v>4267</v>
          </cell>
          <cell r="L10">
            <v>3595</v>
          </cell>
          <cell r="M10">
            <v>3000</v>
          </cell>
          <cell r="N10">
            <v>0</v>
          </cell>
          <cell r="O10">
            <v>700</v>
          </cell>
          <cell r="P10">
            <v>0</v>
          </cell>
          <cell r="Q10">
            <v>4267</v>
          </cell>
          <cell r="R10">
            <v>3595</v>
          </cell>
          <cell r="S10">
            <v>3000</v>
          </cell>
          <cell r="T10">
            <v>0</v>
          </cell>
          <cell r="U10">
            <v>700</v>
          </cell>
          <cell r="V10">
            <v>0</v>
          </cell>
          <cell r="W10">
            <v>0</v>
          </cell>
          <cell r="X10">
            <v>0</v>
          </cell>
          <cell r="Y10">
            <v>100</v>
          </cell>
          <cell r="AA10">
            <v>0</v>
          </cell>
          <cell r="AD10">
            <v>11662</v>
          </cell>
          <cell r="AE10">
            <v>11662</v>
          </cell>
          <cell r="AF10">
            <v>0</v>
          </cell>
          <cell r="AG10">
            <v>0</v>
          </cell>
          <cell r="AH10">
            <v>16219.51</v>
          </cell>
          <cell r="AI10">
            <v>0</v>
          </cell>
          <cell r="AJ10" t="str">
            <v/>
          </cell>
          <cell r="AK10">
            <v>4267</v>
          </cell>
          <cell r="AL10">
            <v>3000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7</v>
          </cell>
          <cell r="AT10">
            <v>0</v>
          </cell>
          <cell r="AU10">
            <v>7</v>
          </cell>
          <cell r="AV10" t="str">
            <v>930029</v>
          </cell>
          <cell r="AW10">
            <v>18.5</v>
          </cell>
          <cell r="AX10">
            <v>44485</v>
          </cell>
          <cell r="AY10" t="str">
            <v>升格</v>
          </cell>
          <cell r="AZ10">
            <v>43754</v>
          </cell>
          <cell r="BA10" t="str">
            <v>升格；升设计等级</v>
          </cell>
          <cell r="BB10" t="str">
            <v>2022.8.</v>
          </cell>
          <cell r="BC10" t="str">
            <v>B</v>
          </cell>
          <cell r="BD10" t="str">
            <v>2022.5.</v>
          </cell>
          <cell r="BE10" t="str">
            <v>B</v>
          </cell>
          <cell r="BF10" t="str">
            <v>販管</v>
          </cell>
          <cell r="BG10" t="str">
            <v/>
          </cell>
          <cell r="BH10">
            <v>22</v>
          </cell>
          <cell r="BI10" t="str">
            <v>李晶</v>
          </cell>
        </row>
        <row r="11">
          <cell r="B11" t="str">
            <v>040058</v>
          </cell>
          <cell r="C11" t="str">
            <v>管理部</v>
          </cell>
          <cell r="D11" t="str">
            <v>贸易课</v>
          </cell>
          <cell r="E11" t="str">
            <v>040058</v>
          </cell>
          <cell r="F11" t="str">
            <v>冯逊</v>
          </cell>
          <cell r="G11" t="str">
            <v>6-1</v>
          </cell>
          <cell r="H11">
            <v>0</v>
          </cell>
          <cell r="I11" t="str">
            <v>6-1</v>
          </cell>
          <cell r="J11">
            <v>0</v>
          </cell>
          <cell r="K11">
            <v>3359</v>
          </cell>
          <cell r="L11">
            <v>1055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3359</v>
          </cell>
          <cell r="R11">
            <v>1055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100</v>
          </cell>
          <cell r="X11">
            <v>0</v>
          </cell>
          <cell r="Y11">
            <v>100</v>
          </cell>
          <cell r="AA11">
            <v>0</v>
          </cell>
          <cell r="AD11">
            <v>4614</v>
          </cell>
          <cell r="AE11">
            <v>4614</v>
          </cell>
          <cell r="AF11">
            <v>0</v>
          </cell>
          <cell r="AG11">
            <v>0</v>
          </cell>
          <cell r="AH11">
            <v>6417.15</v>
          </cell>
          <cell r="AI11">
            <v>0</v>
          </cell>
          <cell r="AJ11" t="str">
            <v/>
          </cell>
          <cell r="AK11">
            <v>3359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 t="str">
            <v>040058</v>
          </cell>
          <cell r="AW11">
            <v>10</v>
          </cell>
          <cell r="AX11">
            <v>44485</v>
          </cell>
          <cell r="AY11" t="str">
            <v>升级</v>
          </cell>
          <cell r="AZ11">
            <v>43754</v>
          </cell>
          <cell r="BA11" t="str">
            <v>升格</v>
          </cell>
          <cell r="BB11" t="str">
            <v>2022.8.</v>
          </cell>
          <cell r="BC11" t="str">
            <v>B</v>
          </cell>
          <cell r="BD11" t="str">
            <v>2022.5.</v>
          </cell>
          <cell r="BE11" t="str">
            <v>B</v>
          </cell>
          <cell r="BF11" t="str">
            <v>共通</v>
          </cell>
          <cell r="BG11" t="str">
            <v/>
          </cell>
          <cell r="BH11">
            <v>18</v>
          </cell>
          <cell r="BI11" t="str">
            <v>李晶</v>
          </cell>
        </row>
        <row r="12">
          <cell r="B12" t="str">
            <v>050141</v>
          </cell>
          <cell r="C12" t="str">
            <v>管理部</v>
          </cell>
          <cell r="D12" t="str">
            <v>贸易课</v>
          </cell>
          <cell r="E12" t="str">
            <v>050141</v>
          </cell>
          <cell r="F12" t="str">
            <v>金迺玲</v>
          </cell>
          <cell r="G12" t="str">
            <v>6-1</v>
          </cell>
          <cell r="H12">
            <v>0</v>
          </cell>
          <cell r="I12" t="str">
            <v>6-1</v>
          </cell>
          <cell r="J12">
            <v>0</v>
          </cell>
          <cell r="K12">
            <v>3359</v>
          </cell>
          <cell r="L12">
            <v>1055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3359</v>
          </cell>
          <cell r="R12">
            <v>1055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100</v>
          </cell>
          <cell r="X12">
            <v>0</v>
          </cell>
          <cell r="Y12">
            <v>100</v>
          </cell>
          <cell r="AA12">
            <v>0</v>
          </cell>
          <cell r="AD12">
            <v>4614</v>
          </cell>
          <cell r="AE12">
            <v>4614</v>
          </cell>
          <cell r="AF12">
            <v>0</v>
          </cell>
          <cell r="AG12">
            <v>0</v>
          </cell>
          <cell r="AH12">
            <v>6417.15</v>
          </cell>
          <cell r="AI12">
            <v>0</v>
          </cell>
          <cell r="AJ12" t="str">
            <v/>
          </cell>
          <cell r="AK12">
            <v>3359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 t="str">
            <v>050141</v>
          </cell>
          <cell r="AW12">
            <v>7</v>
          </cell>
          <cell r="AX12">
            <v>44485</v>
          </cell>
          <cell r="AY12" t="str">
            <v>升级</v>
          </cell>
          <cell r="AZ12">
            <v>43389</v>
          </cell>
          <cell r="BA12" t="str">
            <v>升格</v>
          </cell>
          <cell r="BB12" t="str">
            <v>2022.8.</v>
          </cell>
          <cell r="BC12" t="str">
            <v>B</v>
          </cell>
          <cell r="BD12" t="str">
            <v>2022.5.</v>
          </cell>
          <cell r="BE12" t="str">
            <v>B</v>
          </cell>
          <cell r="BF12" t="str">
            <v>共通</v>
          </cell>
          <cell r="BG12" t="str">
            <v/>
          </cell>
          <cell r="BH12">
            <v>11.5</v>
          </cell>
          <cell r="BI12" t="str">
            <v>李晶</v>
          </cell>
        </row>
        <row r="13">
          <cell r="B13" t="str">
            <v>060011</v>
          </cell>
          <cell r="C13" t="str">
            <v>管理部</v>
          </cell>
          <cell r="D13" t="str">
            <v>贸易课</v>
          </cell>
          <cell r="E13" t="str">
            <v>060011</v>
          </cell>
          <cell r="F13" t="str">
            <v>刘婧</v>
          </cell>
          <cell r="G13" t="str">
            <v>6-4</v>
          </cell>
          <cell r="H13" t="str">
            <v>系长</v>
          </cell>
          <cell r="I13" t="str">
            <v>6-4</v>
          </cell>
          <cell r="J13" t="str">
            <v>系长</v>
          </cell>
          <cell r="K13">
            <v>3359</v>
          </cell>
          <cell r="L13">
            <v>1445</v>
          </cell>
          <cell r="M13">
            <v>800</v>
          </cell>
          <cell r="N13">
            <v>0</v>
          </cell>
          <cell r="O13">
            <v>2000</v>
          </cell>
          <cell r="P13">
            <v>0</v>
          </cell>
          <cell r="Q13">
            <v>3359</v>
          </cell>
          <cell r="R13">
            <v>1445</v>
          </cell>
          <cell r="S13">
            <v>800</v>
          </cell>
          <cell r="T13">
            <v>0</v>
          </cell>
          <cell r="U13">
            <v>2000</v>
          </cell>
          <cell r="V13">
            <v>0</v>
          </cell>
          <cell r="W13">
            <v>100</v>
          </cell>
          <cell r="X13">
            <v>0</v>
          </cell>
          <cell r="Y13">
            <v>76</v>
          </cell>
          <cell r="AA13">
            <v>0</v>
          </cell>
          <cell r="AD13">
            <v>7780</v>
          </cell>
          <cell r="AE13">
            <v>7780</v>
          </cell>
          <cell r="AF13">
            <v>0</v>
          </cell>
          <cell r="AG13">
            <v>0</v>
          </cell>
          <cell r="AH13">
            <v>10820.42</v>
          </cell>
          <cell r="AI13">
            <v>0</v>
          </cell>
          <cell r="AJ13" t="str">
            <v/>
          </cell>
          <cell r="AK13">
            <v>3359</v>
          </cell>
          <cell r="AL13">
            <v>800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20</v>
          </cell>
          <cell r="AT13">
            <v>0</v>
          </cell>
          <cell r="AU13">
            <v>20</v>
          </cell>
          <cell r="AV13" t="str">
            <v>060011</v>
          </cell>
          <cell r="AW13">
            <v>9</v>
          </cell>
          <cell r="AX13">
            <v>44485</v>
          </cell>
          <cell r="AY13" t="str">
            <v>升格</v>
          </cell>
          <cell r="AZ13">
            <v>44181</v>
          </cell>
          <cell r="BA13" t="str">
            <v>升系长</v>
          </cell>
          <cell r="BB13" t="str">
            <v>2022.8.</v>
          </cell>
          <cell r="BC13" t="str">
            <v>B</v>
          </cell>
          <cell r="BD13" t="str">
            <v>2022.5.</v>
          </cell>
          <cell r="BE13" t="str">
            <v>B</v>
          </cell>
          <cell r="BF13" t="str">
            <v>共通</v>
          </cell>
          <cell r="BG13" t="str">
            <v/>
          </cell>
          <cell r="BH13">
            <v>8.5</v>
          </cell>
          <cell r="BI13" t="str">
            <v>李晶</v>
          </cell>
        </row>
        <row r="14">
          <cell r="B14" t="str">
            <v>060112</v>
          </cell>
          <cell r="C14" t="str">
            <v>管理部</v>
          </cell>
          <cell r="D14" t="str">
            <v>贸易课</v>
          </cell>
          <cell r="E14" t="str">
            <v>060112</v>
          </cell>
          <cell r="F14" t="str">
            <v>肖波</v>
          </cell>
          <cell r="G14" t="str">
            <v>6-4</v>
          </cell>
          <cell r="H14">
            <v>0</v>
          </cell>
          <cell r="I14" t="str">
            <v>6-5</v>
          </cell>
          <cell r="J14">
            <v>0</v>
          </cell>
          <cell r="K14">
            <v>3359</v>
          </cell>
          <cell r="L14">
            <v>1445</v>
          </cell>
          <cell r="M14">
            <v>0</v>
          </cell>
          <cell r="N14">
            <v>0</v>
          </cell>
          <cell r="O14">
            <v>2000</v>
          </cell>
          <cell r="P14">
            <v>0</v>
          </cell>
          <cell r="Q14">
            <v>3359</v>
          </cell>
          <cell r="R14">
            <v>1575</v>
          </cell>
          <cell r="S14">
            <v>0</v>
          </cell>
          <cell r="T14">
            <v>0</v>
          </cell>
          <cell r="U14">
            <v>2000</v>
          </cell>
          <cell r="V14">
            <v>0</v>
          </cell>
          <cell r="W14">
            <v>100</v>
          </cell>
          <cell r="X14">
            <v>0</v>
          </cell>
          <cell r="Y14">
            <v>100</v>
          </cell>
          <cell r="AA14">
            <v>0</v>
          </cell>
          <cell r="AD14">
            <v>7004</v>
          </cell>
          <cell r="AE14">
            <v>7134</v>
          </cell>
          <cell r="AF14">
            <v>130</v>
          </cell>
          <cell r="AG14">
            <v>180.80999999999949</v>
          </cell>
          <cell r="AH14">
            <v>9741.16</v>
          </cell>
          <cell r="AI14">
            <v>1.8561444427562988E-2</v>
          </cell>
          <cell r="AJ14" t="str">
            <v/>
          </cell>
          <cell r="AK14">
            <v>3359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20</v>
          </cell>
          <cell r="AT14">
            <v>0</v>
          </cell>
          <cell r="AU14">
            <v>20</v>
          </cell>
          <cell r="AV14" t="str">
            <v>060112</v>
          </cell>
          <cell r="AW14">
            <v>13.5</v>
          </cell>
          <cell r="AX14">
            <v>44120</v>
          </cell>
          <cell r="AY14" t="str">
            <v>升格</v>
          </cell>
          <cell r="AZ14">
            <v>43389</v>
          </cell>
          <cell r="BA14" t="str">
            <v>升格</v>
          </cell>
          <cell r="BB14" t="str">
            <v>2022.8.</v>
          </cell>
          <cell r="BC14" t="str">
            <v>B</v>
          </cell>
          <cell r="BD14" t="str">
            <v>2022.5.</v>
          </cell>
          <cell r="BE14" t="str">
            <v>B</v>
          </cell>
          <cell r="BF14" t="str">
            <v>共通</v>
          </cell>
          <cell r="BG14" t="str">
            <v>2021[00]</v>
          </cell>
          <cell r="BH14">
            <v>6.5</v>
          </cell>
          <cell r="BI14" t="str">
            <v>李晶</v>
          </cell>
        </row>
        <row r="15">
          <cell r="B15" t="str">
            <v>950046</v>
          </cell>
          <cell r="C15" t="str">
            <v>管理部</v>
          </cell>
          <cell r="D15" t="str">
            <v>贸易课</v>
          </cell>
          <cell r="E15" t="str">
            <v>950046</v>
          </cell>
          <cell r="F15" t="str">
            <v>宋力</v>
          </cell>
          <cell r="G15" t="str">
            <v>6-4</v>
          </cell>
          <cell r="H15" t="str">
            <v>系长</v>
          </cell>
          <cell r="I15" t="str">
            <v>6-5</v>
          </cell>
          <cell r="J15" t="str">
            <v>系长</v>
          </cell>
          <cell r="K15">
            <v>3359</v>
          </cell>
          <cell r="L15">
            <v>1445</v>
          </cell>
          <cell r="M15">
            <v>800</v>
          </cell>
          <cell r="N15">
            <v>0</v>
          </cell>
          <cell r="O15">
            <v>0</v>
          </cell>
          <cell r="P15">
            <v>0</v>
          </cell>
          <cell r="Q15">
            <v>3359</v>
          </cell>
          <cell r="R15">
            <v>1575</v>
          </cell>
          <cell r="S15">
            <v>800</v>
          </cell>
          <cell r="T15">
            <v>0</v>
          </cell>
          <cell r="U15">
            <v>0</v>
          </cell>
          <cell r="V15">
            <v>0</v>
          </cell>
          <cell r="W15">
            <v>100</v>
          </cell>
          <cell r="X15">
            <v>0</v>
          </cell>
          <cell r="Y15">
            <v>100</v>
          </cell>
          <cell r="AA15">
            <v>0</v>
          </cell>
          <cell r="AD15">
            <v>5804</v>
          </cell>
          <cell r="AE15">
            <v>5934</v>
          </cell>
          <cell r="AF15">
            <v>130</v>
          </cell>
          <cell r="AG15">
            <v>180.8100000000004</v>
          </cell>
          <cell r="AH15">
            <v>8072.2</v>
          </cell>
          <cell r="AI15">
            <v>2.2399098139292931E-2</v>
          </cell>
          <cell r="AJ15" t="str">
            <v/>
          </cell>
          <cell r="AK15">
            <v>3359</v>
          </cell>
          <cell r="AL15">
            <v>800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 t="str">
            <v>950046</v>
          </cell>
          <cell r="AW15">
            <v>15</v>
          </cell>
          <cell r="AX15">
            <v>44181</v>
          </cell>
          <cell r="AY15" t="str">
            <v>升系长</v>
          </cell>
          <cell r="AZ15">
            <v>44120</v>
          </cell>
          <cell r="BA15" t="str">
            <v>升格</v>
          </cell>
          <cell r="BB15" t="str">
            <v>2022.8.</v>
          </cell>
          <cell r="BC15" t="str">
            <v>B</v>
          </cell>
          <cell r="BD15" t="str">
            <v>2022.5.</v>
          </cell>
          <cell r="BE15" t="str">
            <v>B</v>
          </cell>
          <cell r="BF15" t="str">
            <v>共通</v>
          </cell>
          <cell r="BG15" t="str">
            <v>2021[00]</v>
          </cell>
          <cell r="BH15">
            <v>29</v>
          </cell>
          <cell r="BI15" t="str">
            <v>李晶</v>
          </cell>
        </row>
        <row r="16">
          <cell r="B16" t="str">
            <v>990001</v>
          </cell>
          <cell r="C16" t="str">
            <v>管理部</v>
          </cell>
          <cell r="D16" t="str">
            <v>贸易课</v>
          </cell>
          <cell r="E16" t="str">
            <v>990001</v>
          </cell>
          <cell r="F16" t="str">
            <v>唐力</v>
          </cell>
          <cell r="G16" t="str">
            <v>7-5</v>
          </cell>
          <cell r="H16" t="str">
            <v>课长7</v>
          </cell>
          <cell r="I16" t="str">
            <v>7-5</v>
          </cell>
          <cell r="J16" t="str">
            <v>课长7</v>
          </cell>
          <cell r="K16">
            <v>3607</v>
          </cell>
          <cell r="L16">
            <v>2075</v>
          </cell>
          <cell r="M16">
            <v>1800</v>
          </cell>
          <cell r="N16">
            <v>0</v>
          </cell>
          <cell r="O16">
            <v>0</v>
          </cell>
          <cell r="P16">
            <v>0</v>
          </cell>
          <cell r="Q16">
            <v>3607</v>
          </cell>
          <cell r="R16">
            <v>2075</v>
          </cell>
          <cell r="S16">
            <v>1800</v>
          </cell>
          <cell r="T16">
            <v>0</v>
          </cell>
          <cell r="U16">
            <v>0</v>
          </cell>
          <cell r="V16">
            <v>0</v>
          </cell>
          <cell r="W16">
            <v>100</v>
          </cell>
          <cell r="X16">
            <v>0</v>
          </cell>
          <cell r="Y16">
            <v>100</v>
          </cell>
          <cell r="AA16">
            <v>0</v>
          </cell>
          <cell r="AD16">
            <v>7682</v>
          </cell>
          <cell r="AE16">
            <v>7682</v>
          </cell>
          <cell r="AF16">
            <v>0</v>
          </cell>
          <cell r="AG16">
            <v>0</v>
          </cell>
          <cell r="AH16">
            <v>10684.130000000001</v>
          </cell>
          <cell r="AI16">
            <v>0</v>
          </cell>
          <cell r="AJ16" t="str">
            <v/>
          </cell>
          <cell r="AK16">
            <v>3607</v>
          </cell>
          <cell r="AL16">
            <v>1800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 t="str">
            <v>990001</v>
          </cell>
          <cell r="AW16">
            <v>9.5</v>
          </cell>
          <cell r="AX16">
            <v>44485</v>
          </cell>
          <cell r="AY16" t="str">
            <v>升格</v>
          </cell>
          <cell r="AZ16">
            <v>44181</v>
          </cell>
          <cell r="BA16" t="str">
            <v>升课长</v>
          </cell>
          <cell r="BB16" t="str">
            <v>2022.8.</v>
          </cell>
          <cell r="BC16" t="str">
            <v>B</v>
          </cell>
          <cell r="BD16" t="str">
            <v>2022.5.</v>
          </cell>
          <cell r="BE16" t="str">
            <v>B</v>
          </cell>
          <cell r="BF16" t="str">
            <v>共通</v>
          </cell>
          <cell r="BG16" t="str">
            <v/>
          </cell>
          <cell r="BH16">
            <v>29.5</v>
          </cell>
          <cell r="BI16" t="str">
            <v>李晶</v>
          </cell>
        </row>
        <row r="17">
          <cell r="B17" t="str">
            <v>040049</v>
          </cell>
          <cell r="C17" t="str">
            <v>管理部</v>
          </cell>
          <cell r="D17" t="str">
            <v>企画课-企画系</v>
          </cell>
          <cell r="E17" t="str">
            <v>040049</v>
          </cell>
          <cell r="F17" t="str">
            <v>金玲</v>
          </cell>
          <cell r="G17" t="str">
            <v>6-7</v>
          </cell>
          <cell r="H17" t="str">
            <v>组长</v>
          </cell>
          <cell r="I17" t="str">
            <v>6-7</v>
          </cell>
          <cell r="J17" t="str">
            <v>组长</v>
          </cell>
          <cell r="K17">
            <v>3359</v>
          </cell>
          <cell r="L17">
            <v>1835</v>
          </cell>
          <cell r="M17">
            <v>500</v>
          </cell>
          <cell r="N17">
            <v>0</v>
          </cell>
          <cell r="O17">
            <v>0</v>
          </cell>
          <cell r="P17">
            <v>0</v>
          </cell>
          <cell r="Q17">
            <v>3359</v>
          </cell>
          <cell r="R17">
            <v>1835</v>
          </cell>
          <cell r="S17">
            <v>500</v>
          </cell>
          <cell r="T17">
            <v>0</v>
          </cell>
          <cell r="U17">
            <v>0</v>
          </cell>
          <cell r="V17">
            <v>0</v>
          </cell>
          <cell r="W17">
            <v>100</v>
          </cell>
          <cell r="X17">
            <v>0</v>
          </cell>
          <cell r="Y17">
            <v>100</v>
          </cell>
          <cell r="AA17">
            <v>3000</v>
          </cell>
          <cell r="AD17">
            <v>8894</v>
          </cell>
          <cell r="AE17">
            <v>8894</v>
          </cell>
          <cell r="AF17">
            <v>0</v>
          </cell>
          <cell r="AG17">
            <v>0</v>
          </cell>
          <cell r="AH17">
            <v>12369.78</v>
          </cell>
          <cell r="AI17">
            <v>0</v>
          </cell>
          <cell r="AJ17" t="str">
            <v/>
          </cell>
          <cell r="AK17">
            <v>3359</v>
          </cell>
          <cell r="AL17">
            <v>500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 t="str">
            <v>040049</v>
          </cell>
          <cell r="AW17">
            <v>10.5</v>
          </cell>
          <cell r="AX17">
            <v>44485</v>
          </cell>
          <cell r="AY17" t="str">
            <v>升格</v>
          </cell>
          <cell r="AZ17">
            <v>43754</v>
          </cell>
          <cell r="BA17" t="str">
            <v>升格</v>
          </cell>
          <cell r="BB17" t="str">
            <v>2022.8.</v>
          </cell>
          <cell r="BC17" t="str">
            <v>B</v>
          </cell>
          <cell r="BD17" t="str">
            <v>2022.5.</v>
          </cell>
          <cell r="BE17" t="str">
            <v>B</v>
          </cell>
          <cell r="BF17" t="str">
            <v>販管</v>
          </cell>
          <cell r="BG17" t="str">
            <v/>
          </cell>
          <cell r="BH17">
            <v>19</v>
          </cell>
          <cell r="BI17" t="str">
            <v>李晶</v>
          </cell>
        </row>
        <row r="18">
          <cell r="B18" t="str">
            <v>040055</v>
          </cell>
          <cell r="C18" t="str">
            <v>管理部</v>
          </cell>
          <cell r="D18" t="str">
            <v>企画课-企画系</v>
          </cell>
          <cell r="E18" t="str">
            <v>040055</v>
          </cell>
          <cell r="F18" t="str">
            <v>穆晓杰</v>
          </cell>
          <cell r="G18" t="str">
            <v>7-3</v>
          </cell>
          <cell r="H18" t="str">
            <v>副课长7</v>
          </cell>
          <cell r="I18" t="str">
            <v>7-4</v>
          </cell>
          <cell r="J18" t="str">
            <v>副课长7</v>
          </cell>
          <cell r="K18">
            <v>3607</v>
          </cell>
          <cell r="L18">
            <v>1755</v>
          </cell>
          <cell r="M18">
            <v>1200</v>
          </cell>
          <cell r="N18">
            <v>0</v>
          </cell>
          <cell r="O18">
            <v>0</v>
          </cell>
          <cell r="P18">
            <v>0</v>
          </cell>
          <cell r="Q18">
            <v>3607</v>
          </cell>
          <cell r="R18">
            <v>1915</v>
          </cell>
          <cell r="S18">
            <v>1200</v>
          </cell>
          <cell r="T18">
            <v>0</v>
          </cell>
          <cell r="U18">
            <v>0</v>
          </cell>
          <cell r="V18">
            <v>0</v>
          </cell>
          <cell r="W18">
            <v>100</v>
          </cell>
          <cell r="X18">
            <v>0</v>
          </cell>
          <cell r="Y18">
            <v>76</v>
          </cell>
          <cell r="AA18">
            <v>0</v>
          </cell>
          <cell r="AD18">
            <v>6738</v>
          </cell>
          <cell r="AE18">
            <v>6898</v>
          </cell>
          <cell r="AF18">
            <v>160</v>
          </cell>
          <cell r="AG18">
            <v>222.53000000000065</v>
          </cell>
          <cell r="AH18">
            <v>9371.2099999999991</v>
          </cell>
          <cell r="AI18">
            <v>2.3746133103409343E-2</v>
          </cell>
          <cell r="AJ18" t="str">
            <v/>
          </cell>
          <cell r="AK18">
            <v>3607</v>
          </cell>
          <cell r="AL18">
            <v>1200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 t="str">
            <v>040055</v>
          </cell>
          <cell r="AW18">
            <v>6.5</v>
          </cell>
          <cell r="AX18">
            <v>44181</v>
          </cell>
          <cell r="AY18" t="str">
            <v>升副课长</v>
          </cell>
          <cell r="AZ18">
            <v>44120</v>
          </cell>
          <cell r="BA18" t="str">
            <v>升格</v>
          </cell>
          <cell r="BB18" t="str">
            <v>2022.8.</v>
          </cell>
          <cell r="BC18" t="str">
            <v>A</v>
          </cell>
          <cell r="BD18" t="str">
            <v>2022.5.</v>
          </cell>
          <cell r="BE18" t="str">
            <v>B</v>
          </cell>
          <cell r="BF18" t="str">
            <v>販管</v>
          </cell>
          <cell r="BG18" t="str">
            <v>2021[00]</v>
          </cell>
          <cell r="BH18">
            <v>28.5</v>
          </cell>
          <cell r="BI18" t="str">
            <v>李晶</v>
          </cell>
        </row>
        <row r="19">
          <cell r="B19" t="str">
            <v>040086</v>
          </cell>
          <cell r="C19" t="str">
            <v>管理部</v>
          </cell>
          <cell r="D19" t="str">
            <v>企画课-系统系</v>
          </cell>
          <cell r="E19" t="str">
            <v>040086</v>
          </cell>
          <cell r="F19" t="str">
            <v>孙宝禄</v>
          </cell>
          <cell r="G19" t="str">
            <v>6-7</v>
          </cell>
          <cell r="H19" t="str">
            <v>系长</v>
          </cell>
          <cell r="I19" t="str">
            <v>7-3</v>
          </cell>
          <cell r="J19" t="str">
            <v>系长</v>
          </cell>
          <cell r="K19">
            <v>3359</v>
          </cell>
          <cell r="L19">
            <v>1835</v>
          </cell>
          <cell r="M19">
            <v>800</v>
          </cell>
          <cell r="N19">
            <v>0</v>
          </cell>
          <cell r="O19">
            <v>0</v>
          </cell>
          <cell r="P19">
            <v>0</v>
          </cell>
          <cell r="Q19">
            <v>3607</v>
          </cell>
          <cell r="R19">
            <v>1755</v>
          </cell>
          <cell r="S19">
            <v>800</v>
          </cell>
          <cell r="T19">
            <v>0</v>
          </cell>
          <cell r="U19">
            <v>0</v>
          </cell>
          <cell r="V19">
            <v>0</v>
          </cell>
          <cell r="W19">
            <v>100</v>
          </cell>
          <cell r="X19">
            <v>0</v>
          </cell>
          <cell r="Y19">
            <v>100</v>
          </cell>
          <cell r="AA19">
            <v>0</v>
          </cell>
          <cell r="AD19">
            <v>6194</v>
          </cell>
          <cell r="AE19">
            <v>6362</v>
          </cell>
          <cell r="AF19">
            <v>168</v>
          </cell>
          <cell r="AG19">
            <v>233.65000000000146</v>
          </cell>
          <cell r="AH19">
            <v>8614.619999999999</v>
          </cell>
          <cell r="AI19">
            <v>2.7122496407270602E-2</v>
          </cell>
          <cell r="AJ19" t="str">
            <v/>
          </cell>
          <cell r="AK19">
            <v>3359</v>
          </cell>
          <cell r="AL19">
            <v>800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 t="str">
            <v>040086</v>
          </cell>
          <cell r="AW19">
            <v>2</v>
          </cell>
          <cell r="AX19">
            <v>44181</v>
          </cell>
          <cell r="AY19" t="str">
            <v>升系长</v>
          </cell>
          <cell r="AZ19">
            <v>44120</v>
          </cell>
          <cell r="BA19" t="str">
            <v>升格</v>
          </cell>
          <cell r="BB19" t="str">
            <v>2022.8.</v>
          </cell>
          <cell r="BC19" t="str">
            <v>B</v>
          </cell>
          <cell r="BD19" t="str">
            <v>2022.5.</v>
          </cell>
          <cell r="BE19" t="str">
            <v>B</v>
          </cell>
          <cell r="BF19" t="str">
            <v>販管</v>
          </cell>
          <cell r="BG19" t="str">
            <v>2021[00]</v>
          </cell>
          <cell r="BH19">
            <v>26</v>
          </cell>
          <cell r="BI19" t="str">
            <v>李晶</v>
          </cell>
        </row>
        <row r="20">
          <cell r="B20" t="str">
            <v>050057</v>
          </cell>
          <cell r="C20" t="str">
            <v>管理部</v>
          </cell>
          <cell r="D20" t="str">
            <v>企画课-系统系</v>
          </cell>
          <cell r="E20" t="str">
            <v>050057</v>
          </cell>
          <cell r="F20" t="str">
            <v>张彬</v>
          </cell>
          <cell r="G20" t="str">
            <v>8-1</v>
          </cell>
          <cell r="H20" t="str">
            <v>课长8</v>
          </cell>
          <cell r="I20" t="str">
            <v>8-3</v>
          </cell>
          <cell r="J20" t="str">
            <v>课长8</v>
          </cell>
          <cell r="K20">
            <v>4267</v>
          </cell>
          <cell r="L20">
            <v>2275</v>
          </cell>
          <cell r="M20">
            <v>3000</v>
          </cell>
          <cell r="N20">
            <v>0</v>
          </cell>
          <cell r="O20">
            <v>700</v>
          </cell>
          <cell r="P20">
            <v>0</v>
          </cell>
          <cell r="Q20">
            <v>4267</v>
          </cell>
          <cell r="R20">
            <v>2715</v>
          </cell>
          <cell r="S20">
            <v>3000</v>
          </cell>
          <cell r="T20">
            <v>0</v>
          </cell>
          <cell r="U20">
            <v>700</v>
          </cell>
          <cell r="V20">
            <v>0</v>
          </cell>
          <cell r="W20">
            <v>0</v>
          </cell>
          <cell r="X20">
            <v>0</v>
          </cell>
          <cell r="Y20">
            <v>100</v>
          </cell>
          <cell r="AA20">
            <v>0</v>
          </cell>
          <cell r="AD20">
            <v>10342</v>
          </cell>
          <cell r="AE20">
            <v>10782</v>
          </cell>
          <cell r="AF20">
            <v>440</v>
          </cell>
          <cell r="AG20">
            <v>611.96000000000095</v>
          </cell>
          <cell r="AH20">
            <v>14383.65</v>
          </cell>
          <cell r="AI20">
            <v>4.2545529125083061E-2</v>
          </cell>
          <cell r="AJ20" t="str">
            <v/>
          </cell>
          <cell r="AK20">
            <v>4267</v>
          </cell>
          <cell r="AL20">
            <v>3000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7</v>
          </cell>
          <cell r="AT20">
            <v>0</v>
          </cell>
          <cell r="AU20">
            <v>7</v>
          </cell>
          <cell r="AV20" t="str">
            <v>050057</v>
          </cell>
          <cell r="AW20">
            <v>3.5</v>
          </cell>
          <cell r="AX20">
            <v>44120</v>
          </cell>
          <cell r="AY20" t="str">
            <v>升级；升课长8</v>
          </cell>
          <cell r="AZ20">
            <v>43754</v>
          </cell>
          <cell r="BA20" t="str">
            <v>升设计等级</v>
          </cell>
          <cell r="BB20" t="str">
            <v>2022.8.</v>
          </cell>
          <cell r="BC20" t="str">
            <v>B</v>
          </cell>
          <cell r="BD20" t="str">
            <v>2022.5.</v>
          </cell>
          <cell r="BE20" t="str">
            <v>B</v>
          </cell>
          <cell r="BF20" t="str">
            <v>販管</v>
          </cell>
          <cell r="BG20" t="str">
            <v>2021[00]</v>
          </cell>
          <cell r="BH20">
            <v>26</v>
          </cell>
          <cell r="BI20" t="str">
            <v>李晶</v>
          </cell>
        </row>
        <row r="21">
          <cell r="B21" t="str">
            <v>070001</v>
          </cell>
          <cell r="C21" t="str">
            <v>管理部</v>
          </cell>
          <cell r="D21" t="str">
            <v>企画课-系统系</v>
          </cell>
          <cell r="E21" t="str">
            <v>070001</v>
          </cell>
          <cell r="F21" t="str">
            <v>郭松</v>
          </cell>
          <cell r="G21" t="str">
            <v>6-1</v>
          </cell>
          <cell r="H21">
            <v>0</v>
          </cell>
          <cell r="I21" t="str">
            <v>6-2</v>
          </cell>
          <cell r="J21">
            <v>0</v>
          </cell>
          <cell r="K21">
            <v>3359</v>
          </cell>
          <cell r="L21">
            <v>1055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3359</v>
          </cell>
          <cell r="R21">
            <v>1185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100</v>
          </cell>
          <cell r="X21">
            <v>0</v>
          </cell>
          <cell r="Y21">
            <v>100</v>
          </cell>
          <cell r="AA21">
            <v>0</v>
          </cell>
          <cell r="AD21">
            <v>4614</v>
          </cell>
          <cell r="AE21">
            <v>4744</v>
          </cell>
          <cell r="AF21">
            <v>130</v>
          </cell>
          <cell r="AG21">
            <v>180.8100000000004</v>
          </cell>
          <cell r="AH21">
            <v>6417.15</v>
          </cell>
          <cell r="AI21">
            <v>2.8176059465650702E-2</v>
          </cell>
          <cell r="AJ21" t="str">
            <v/>
          </cell>
          <cell r="AK21">
            <v>3359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 t="str">
            <v>070001</v>
          </cell>
          <cell r="AW21">
            <v>3.5</v>
          </cell>
          <cell r="AX21">
            <v>44120</v>
          </cell>
          <cell r="AY21" t="str">
            <v>升级</v>
          </cell>
          <cell r="AZ21">
            <v>43389</v>
          </cell>
          <cell r="BA21" t="str">
            <v>升格</v>
          </cell>
          <cell r="BB21" t="str">
            <v>2022.8.</v>
          </cell>
          <cell r="BC21" t="str">
            <v>B</v>
          </cell>
          <cell r="BD21" t="str">
            <v>2022.5.</v>
          </cell>
          <cell r="BE21" t="str">
            <v>B</v>
          </cell>
          <cell r="BF21" t="str">
            <v>販管</v>
          </cell>
          <cell r="BG21" t="str">
            <v>2021[00]</v>
          </cell>
          <cell r="BH21">
            <v>14.5</v>
          </cell>
          <cell r="BI21" t="str">
            <v>李晶</v>
          </cell>
        </row>
        <row r="22">
          <cell r="B22" t="str">
            <v>020004</v>
          </cell>
          <cell r="C22" t="str">
            <v>管理部</v>
          </cell>
          <cell r="D22" t="str">
            <v>人事课</v>
          </cell>
          <cell r="E22" t="str">
            <v>020004</v>
          </cell>
          <cell r="F22" t="str">
            <v>冀佳宾</v>
          </cell>
          <cell r="G22" t="str">
            <v>7-3</v>
          </cell>
          <cell r="H22" t="str">
            <v>课长7</v>
          </cell>
          <cell r="I22" t="str">
            <v>7-3</v>
          </cell>
          <cell r="J22" t="str">
            <v>课长7</v>
          </cell>
          <cell r="K22">
            <v>3607</v>
          </cell>
          <cell r="L22">
            <v>1755</v>
          </cell>
          <cell r="M22">
            <v>1800</v>
          </cell>
          <cell r="N22">
            <v>0</v>
          </cell>
          <cell r="O22">
            <v>0</v>
          </cell>
          <cell r="P22">
            <v>0</v>
          </cell>
          <cell r="Q22">
            <v>3607</v>
          </cell>
          <cell r="R22">
            <v>1755</v>
          </cell>
          <cell r="S22">
            <v>1800</v>
          </cell>
          <cell r="T22">
            <v>0</v>
          </cell>
          <cell r="U22">
            <v>0</v>
          </cell>
          <cell r="V22">
            <v>0</v>
          </cell>
          <cell r="W22">
            <v>100</v>
          </cell>
          <cell r="X22">
            <v>0</v>
          </cell>
          <cell r="Y22">
            <v>100</v>
          </cell>
          <cell r="AA22">
            <v>0</v>
          </cell>
          <cell r="AD22">
            <v>7362</v>
          </cell>
          <cell r="AE22">
            <v>7362</v>
          </cell>
          <cell r="AF22">
            <v>0</v>
          </cell>
          <cell r="AG22">
            <v>0</v>
          </cell>
          <cell r="AH22">
            <v>10239.07</v>
          </cell>
          <cell r="AI22">
            <v>0</v>
          </cell>
          <cell r="AJ22" t="str">
            <v/>
          </cell>
          <cell r="AK22">
            <v>3607</v>
          </cell>
          <cell r="AL22">
            <v>1800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 t="str">
            <v>020004</v>
          </cell>
          <cell r="AW22">
            <v>2</v>
          </cell>
          <cell r="AX22">
            <v>44485</v>
          </cell>
          <cell r="AY22" t="str">
            <v>升格</v>
          </cell>
          <cell r="AZ22">
            <v>44181</v>
          </cell>
          <cell r="BA22" t="str">
            <v>升课长7</v>
          </cell>
          <cell r="BB22" t="str">
            <v>2022.8.</v>
          </cell>
          <cell r="BC22" t="str">
            <v>B</v>
          </cell>
          <cell r="BD22" t="str">
            <v>2022.5.</v>
          </cell>
          <cell r="BE22" t="str">
            <v>B</v>
          </cell>
          <cell r="BF22" t="str">
            <v>販管</v>
          </cell>
          <cell r="BG22" t="str">
            <v/>
          </cell>
          <cell r="BH22">
            <v>20.5</v>
          </cell>
          <cell r="BI22" t="str">
            <v>李晶</v>
          </cell>
        </row>
        <row r="23">
          <cell r="B23" t="str">
            <v>023101</v>
          </cell>
          <cell r="C23" t="str">
            <v>管理部</v>
          </cell>
          <cell r="D23" t="str">
            <v>人事课</v>
          </cell>
          <cell r="E23" t="str">
            <v>023101</v>
          </cell>
          <cell r="F23" t="str">
            <v>闫巍巍</v>
          </cell>
          <cell r="G23" t="str">
            <v>6-1</v>
          </cell>
          <cell r="H23">
            <v>0</v>
          </cell>
          <cell r="I23" t="str">
            <v>6-1</v>
          </cell>
          <cell r="J23">
            <v>0</v>
          </cell>
          <cell r="K23">
            <v>3359</v>
          </cell>
          <cell r="L23">
            <v>1055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3359</v>
          </cell>
          <cell r="R23">
            <v>1055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100</v>
          </cell>
          <cell r="X23">
            <v>0</v>
          </cell>
          <cell r="Y23">
            <v>76</v>
          </cell>
          <cell r="AA23">
            <v>0</v>
          </cell>
          <cell r="AD23">
            <v>4590</v>
          </cell>
          <cell r="AE23">
            <v>4590</v>
          </cell>
          <cell r="AF23">
            <v>0</v>
          </cell>
          <cell r="AG23">
            <v>0</v>
          </cell>
          <cell r="AH23">
            <v>6383.77</v>
          </cell>
          <cell r="AI23">
            <v>0</v>
          </cell>
          <cell r="AJ23" t="str">
            <v/>
          </cell>
          <cell r="AK23">
            <v>3359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 t="str">
            <v>023101</v>
          </cell>
          <cell r="AW23">
            <v>14</v>
          </cell>
          <cell r="AX23">
            <v>44485</v>
          </cell>
          <cell r="AY23" t="str">
            <v>升级</v>
          </cell>
          <cell r="AZ23">
            <v>43754</v>
          </cell>
          <cell r="BA23" t="str">
            <v>升级</v>
          </cell>
          <cell r="BB23" t="str">
            <v>2022.8.</v>
          </cell>
          <cell r="BC23" t="str">
            <v>B</v>
          </cell>
          <cell r="BD23" t="str">
            <v>2022.5.</v>
          </cell>
          <cell r="BE23" t="str">
            <v>B</v>
          </cell>
          <cell r="BF23" t="str">
            <v>販管</v>
          </cell>
          <cell r="BG23" t="str">
            <v/>
          </cell>
          <cell r="BH23">
            <v>27.5</v>
          </cell>
          <cell r="BI23" t="str">
            <v>李晶</v>
          </cell>
        </row>
        <row r="24">
          <cell r="B24" t="str">
            <v>030020</v>
          </cell>
          <cell r="C24" t="str">
            <v>管理部</v>
          </cell>
          <cell r="D24" t="str">
            <v>人事课</v>
          </cell>
          <cell r="E24" t="str">
            <v>030020</v>
          </cell>
          <cell r="F24" t="str">
            <v>曹毅强</v>
          </cell>
          <cell r="G24" t="str">
            <v>6-6</v>
          </cell>
          <cell r="H24" t="str">
            <v>系长</v>
          </cell>
          <cell r="I24" t="str">
            <v>6-7</v>
          </cell>
          <cell r="J24" t="str">
            <v>系长</v>
          </cell>
          <cell r="K24">
            <v>3359</v>
          </cell>
          <cell r="L24">
            <v>1705</v>
          </cell>
          <cell r="M24">
            <v>800</v>
          </cell>
          <cell r="N24">
            <v>0</v>
          </cell>
          <cell r="O24">
            <v>0</v>
          </cell>
          <cell r="P24">
            <v>0</v>
          </cell>
          <cell r="Q24">
            <v>3359</v>
          </cell>
          <cell r="R24">
            <v>1835</v>
          </cell>
          <cell r="S24">
            <v>800</v>
          </cell>
          <cell r="T24">
            <v>0</v>
          </cell>
          <cell r="U24">
            <v>0</v>
          </cell>
          <cell r="V24">
            <v>0</v>
          </cell>
          <cell r="W24">
            <v>100</v>
          </cell>
          <cell r="X24">
            <v>0</v>
          </cell>
          <cell r="Y24">
            <v>100</v>
          </cell>
          <cell r="AA24">
            <v>0</v>
          </cell>
          <cell r="AD24">
            <v>6064</v>
          </cell>
          <cell r="AE24">
            <v>6194</v>
          </cell>
          <cell r="AF24">
            <v>130</v>
          </cell>
          <cell r="AG24">
            <v>180.80999999999949</v>
          </cell>
          <cell r="AH24">
            <v>8433.81</v>
          </cell>
          <cell r="AI24">
            <v>2.1438709195488102E-2</v>
          </cell>
          <cell r="AJ24" t="str">
            <v/>
          </cell>
          <cell r="AK24">
            <v>3359</v>
          </cell>
          <cell r="AL24">
            <v>800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030020</v>
          </cell>
          <cell r="AW24">
            <v>11.5</v>
          </cell>
          <cell r="AX24">
            <v>44181</v>
          </cell>
          <cell r="AY24" t="str">
            <v>升系长</v>
          </cell>
          <cell r="AZ24">
            <v>44120</v>
          </cell>
          <cell r="BA24" t="str">
            <v>升格</v>
          </cell>
          <cell r="BB24" t="str">
            <v>2022.8.</v>
          </cell>
          <cell r="BC24" t="str">
            <v>A</v>
          </cell>
          <cell r="BD24" t="str">
            <v>2022.5.</v>
          </cell>
          <cell r="BE24" t="str">
            <v>B</v>
          </cell>
          <cell r="BF24" t="str">
            <v>販管</v>
          </cell>
          <cell r="BG24" t="str">
            <v>2021[00]</v>
          </cell>
          <cell r="BH24">
            <v>33</v>
          </cell>
          <cell r="BI24" t="str">
            <v>李晶</v>
          </cell>
        </row>
        <row r="25">
          <cell r="B25" t="str">
            <v>070013</v>
          </cell>
          <cell r="C25" t="str">
            <v>管理部</v>
          </cell>
          <cell r="D25" t="str">
            <v>人事课</v>
          </cell>
          <cell r="E25" t="str">
            <v>070013</v>
          </cell>
          <cell r="F25" t="str">
            <v>张岚</v>
          </cell>
          <cell r="G25" t="str">
            <v>6-3</v>
          </cell>
          <cell r="H25" t="str">
            <v>系长</v>
          </cell>
          <cell r="I25" t="str">
            <v>6-3</v>
          </cell>
          <cell r="J25" t="str">
            <v>系长</v>
          </cell>
          <cell r="K25">
            <v>3359</v>
          </cell>
          <cell r="L25">
            <v>1315</v>
          </cell>
          <cell r="M25">
            <v>800</v>
          </cell>
          <cell r="N25">
            <v>0</v>
          </cell>
          <cell r="O25">
            <v>0</v>
          </cell>
          <cell r="P25">
            <v>0</v>
          </cell>
          <cell r="Q25">
            <v>3359</v>
          </cell>
          <cell r="R25">
            <v>1315</v>
          </cell>
          <cell r="S25">
            <v>800</v>
          </cell>
          <cell r="T25">
            <v>0</v>
          </cell>
          <cell r="U25">
            <v>0</v>
          </cell>
          <cell r="V25">
            <v>0</v>
          </cell>
          <cell r="W25">
            <v>100</v>
          </cell>
          <cell r="X25">
            <v>0</v>
          </cell>
          <cell r="Y25">
            <v>100</v>
          </cell>
          <cell r="AA25">
            <v>0</v>
          </cell>
          <cell r="AD25">
            <v>5674</v>
          </cell>
          <cell r="AE25">
            <v>5674</v>
          </cell>
          <cell r="AF25">
            <v>0</v>
          </cell>
          <cell r="AG25">
            <v>0</v>
          </cell>
          <cell r="AH25">
            <v>7891.4</v>
          </cell>
          <cell r="AI25">
            <v>0</v>
          </cell>
          <cell r="AJ25" t="str">
            <v/>
          </cell>
          <cell r="AK25">
            <v>3359</v>
          </cell>
          <cell r="AL25">
            <v>800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 t="str">
            <v>070013</v>
          </cell>
          <cell r="AW25">
            <v>40</v>
          </cell>
          <cell r="AX25">
            <v>44181</v>
          </cell>
          <cell r="AY25" t="str">
            <v>升系长</v>
          </cell>
          <cell r="AZ25">
            <v>44120</v>
          </cell>
          <cell r="BA25" t="str">
            <v>升格</v>
          </cell>
          <cell r="BB25" t="str">
            <v>2022.8.</v>
          </cell>
          <cell r="BC25" t="str">
            <v>B</v>
          </cell>
          <cell r="BD25" t="str">
            <v>2022.5.</v>
          </cell>
          <cell r="BE25" t="str">
            <v>B</v>
          </cell>
          <cell r="BF25" t="str">
            <v>販管</v>
          </cell>
          <cell r="BG25" t="str">
            <v/>
          </cell>
          <cell r="BH25">
            <v>0</v>
          </cell>
          <cell r="BI25" t="str">
            <v>李晶</v>
          </cell>
        </row>
        <row r="26">
          <cell r="B26" t="str">
            <v>090005</v>
          </cell>
          <cell r="C26" t="str">
            <v>管理部</v>
          </cell>
          <cell r="D26" t="str">
            <v>人事课</v>
          </cell>
          <cell r="E26" t="str">
            <v>090005</v>
          </cell>
          <cell r="F26" t="str">
            <v>王艳</v>
          </cell>
          <cell r="G26" t="str">
            <v>6-2</v>
          </cell>
          <cell r="H26">
            <v>0</v>
          </cell>
          <cell r="I26" t="str">
            <v>6-3</v>
          </cell>
          <cell r="J26">
            <v>0</v>
          </cell>
          <cell r="K26">
            <v>3359</v>
          </cell>
          <cell r="L26">
            <v>1185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3359</v>
          </cell>
          <cell r="R26">
            <v>1315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100</v>
          </cell>
          <cell r="X26">
            <v>0</v>
          </cell>
          <cell r="Y26">
            <v>100</v>
          </cell>
          <cell r="AA26">
            <v>0</v>
          </cell>
          <cell r="AD26">
            <v>4744</v>
          </cell>
          <cell r="AE26">
            <v>4874</v>
          </cell>
          <cell r="AF26">
            <v>130</v>
          </cell>
          <cell r="AG26">
            <v>180.80000000000018</v>
          </cell>
          <cell r="AH26">
            <v>6597.96</v>
          </cell>
          <cell r="AI26">
            <v>2.7402409229519455E-2</v>
          </cell>
          <cell r="AJ26" t="str">
            <v/>
          </cell>
          <cell r="AK26">
            <v>3359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 t="str">
            <v>090005</v>
          </cell>
          <cell r="AW26">
            <v>13</v>
          </cell>
          <cell r="AX26">
            <v>44120</v>
          </cell>
          <cell r="AY26" t="str">
            <v>升级</v>
          </cell>
          <cell r="AZ26">
            <v>43389</v>
          </cell>
          <cell r="BA26" t="str">
            <v>升格</v>
          </cell>
          <cell r="BB26" t="str">
            <v>2022.8.</v>
          </cell>
          <cell r="BC26" t="str">
            <v>B</v>
          </cell>
          <cell r="BD26" t="str">
            <v>2022.5.</v>
          </cell>
          <cell r="BE26" t="str">
            <v>B</v>
          </cell>
          <cell r="BF26" t="str">
            <v>販管</v>
          </cell>
          <cell r="BG26" t="str">
            <v>2021[00]</v>
          </cell>
          <cell r="BH26">
            <v>16</v>
          </cell>
          <cell r="BI26" t="str">
            <v>李晶</v>
          </cell>
        </row>
        <row r="27">
          <cell r="B27" t="str">
            <v>023263</v>
          </cell>
          <cell r="C27" t="str">
            <v>管理部</v>
          </cell>
          <cell r="D27" t="str">
            <v>总务课-清扫班</v>
          </cell>
          <cell r="E27" t="str">
            <v>023263</v>
          </cell>
          <cell r="F27" t="str">
            <v>孟楠</v>
          </cell>
          <cell r="G27" t="str">
            <v>1-6</v>
          </cell>
          <cell r="H27">
            <v>0</v>
          </cell>
          <cell r="I27" t="str">
            <v>1-6</v>
          </cell>
          <cell r="J27">
            <v>0</v>
          </cell>
          <cell r="K27">
            <v>2267</v>
          </cell>
          <cell r="L27">
            <v>285</v>
          </cell>
          <cell r="M27">
            <v>0</v>
          </cell>
          <cell r="N27">
            <v>0</v>
          </cell>
          <cell r="O27">
            <v>0</v>
          </cell>
          <cell r="P27">
            <v>20</v>
          </cell>
          <cell r="Q27">
            <v>2267</v>
          </cell>
          <cell r="R27">
            <v>285</v>
          </cell>
          <cell r="S27">
            <v>0</v>
          </cell>
          <cell r="T27">
            <v>0</v>
          </cell>
          <cell r="U27">
            <v>0</v>
          </cell>
          <cell r="V27">
            <v>20</v>
          </cell>
          <cell r="W27">
            <v>100</v>
          </cell>
          <cell r="X27">
            <v>0</v>
          </cell>
          <cell r="Y27">
            <v>76</v>
          </cell>
          <cell r="AA27">
            <v>0</v>
          </cell>
          <cell r="AD27">
            <v>2748</v>
          </cell>
          <cell r="AE27">
            <v>2748</v>
          </cell>
          <cell r="AF27">
            <v>0</v>
          </cell>
          <cell r="AG27">
            <v>0</v>
          </cell>
          <cell r="AH27">
            <v>4285.8</v>
          </cell>
          <cell r="AI27">
            <v>0</v>
          </cell>
          <cell r="AJ27" t="str">
            <v/>
          </cell>
          <cell r="AK27">
            <v>2267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 t="str">
            <v>023263</v>
          </cell>
          <cell r="AW27">
            <v>17</v>
          </cell>
          <cell r="AX27">
            <v>44485</v>
          </cell>
          <cell r="AY27" t="str">
            <v>升格</v>
          </cell>
          <cell r="AZ27">
            <v>43754</v>
          </cell>
          <cell r="BA27" t="str">
            <v>升格</v>
          </cell>
          <cell r="BB27" t="str">
            <v>2022.8.</v>
          </cell>
          <cell r="BC27" t="str">
            <v>B</v>
          </cell>
          <cell r="BD27" t="str">
            <v>2022.5.</v>
          </cell>
          <cell r="BE27" t="str">
            <v>B</v>
          </cell>
          <cell r="BF27" t="str">
            <v>販管</v>
          </cell>
          <cell r="BG27" t="str">
            <v/>
          </cell>
          <cell r="BH27">
            <v>11</v>
          </cell>
          <cell r="BI27" t="str">
            <v>李晶</v>
          </cell>
        </row>
        <row r="28">
          <cell r="B28" t="str">
            <v>941829</v>
          </cell>
          <cell r="C28" t="str">
            <v>管理部</v>
          </cell>
          <cell r="D28" t="str">
            <v>总务课-清扫班</v>
          </cell>
          <cell r="E28" t="str">
            <v>941829</v>
          </cell>
          <cell r="F28" t="str">
            <v>范晓丹</v>
          </cell>
          <cell r="G28" t="str">
            <v>S3-1</v>
          </cell>
          <cell r="H28" t="str">
            <v>班长</v>
          </cell>
          <cell r="I28" t="str">
            <v>S3-2</v>
          </cell>
          <cell r="J28" t="str">
            <v>班长</v>
          </cell>
          <cell r="K28">
            <v>3036</v>
          </cell>
          <cell r="L28">
            <v>455</v>
          </cell>
          <cell r="M28">
            <v>300</v>
          </cell>
          <cell r="N28">
            <v>0</v>
          </cell>
          <cell r="O28">
            <v>0</v>
          </cell>
          <cell r="P28">
            <v>0</v>
          </cell>
          <cell r="Q28">
            <v>3036</v>
          </cell>
          <cell r="R28">
            <v>545</v>
          </cell>
          <cell r="S28">
            <v>300</v>
          </cell>
          <cell r="T28">
            <v>0</v>
          </cell>
          <cell r="U28">
            <v>0</v>
          </cell>
          <cell r="V28">
            <v>0</v>
          </cell>
          <cell r="W28">
            <v>100</v>
          </cell>
          <cell r="X28">
            <v>0</v>
          </cell>
          <cell r="Y28">
            <v>100</v>
          </cell>
          <cell r="AA28">
            <v>0</v>
          </cell>
          <cell r="AD28">
            <v>3991</v>
          </cell>
          <cell r="AE28">
            <v>4081</v>
          </cell>
          <cell r="AF28">
            <v>90</v>
          </cell>
          <cell r="AG28">
            <v>99.900000000000546</v>
          </cell>
          <cell r="AH28">
            <v>5665.53</v>
          </cell>
          <cell r="AI28">
            <v>1.7632948726774116E-2</v>
          </cell>
          <cell r="AJ28" t="str">
            <v/>
          </cell>
          <cell r="AK28">
            <v>3036</v>
          </cell>
          <cell r="AL28">
            <v>300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 t="str">
            <v>941829</v>
          </cell>
          <cell r="AW28">
            <v>8</v>
          </cell>
          <cell r="AX28">
            <v>44120</v>
          </cell>
          <cell r="AY28" t="str">
            <v>升级</v>
          </cell>
          <cell r="AZ28">
            <v>43389</v>
          </cell>
          <cell r="BA28" t="str">
            <v>升格</v>
          </cell>
          <cell r="BB28" t="str">
            <v>2022.8.</v>
          </cell>
          <cell r="BC28" t="str">
            <v>B</v>
          </cell>
          <cell r="BD28" t="str">
            <v>2022.5.</v>
          </cell>
          <cell r="BE28" t="str">
            <v>B</v>
          </cell>
          <cell r="BF28" t="str">
            <v>販管</v>
          </cell>
          <cell r="BG28" t="str">
            <v>2021[00]</v>
          </cell>
          <cell r="BH28">
            <v>30.5</v>
          </cell>
          <cell r="BI28" t="str">
            <v>李晶</v>
          </cell>
        </row>
        <row r="29">
          <cell r="B29" t="str">
            <v>970371</v>
          </cell>
          <cell r="C29" t="str">
            <v>管理部</v>
          </cell>
          <cell r="D29" t="str">
            <v>总务课-清扫班</v>
          </cell>
          <cell r="E29" t="str">
            <v>970371</v>
          </cell>
          <cell r="F29" t="str">
            <v>周艳</v>
          </cell>
          <cell r="G29" t="str">
            <v>2-1</v>
          </cell>
          <cell r="H29">
            <v>0</v>
          </cell>
          <cell r="I29" t="str">
            <v>2-1</v>
          </cell>
          <cell r="J29">
            <v>0</v>
          </cell>
          <cell r="K29">
            <v>2434</v>
          </cell>
          <cell r="L29">
            <v>215</v>
          </cell>
          <cell r="M29">
            <v>0</v>
          </cell>
          <cell r="N29">
            <v>0</v>
          </cell>
          <cell r="O29">
            <v>0</v>
          </cell>
          <cell r="P29">
            <v>20</v>
          </cell>
          <cell r="Q29">
            <v>2434</v>
          </cell>
          <cell r="R29">
            <v>215</v>
          </cell>
          <cell r="S29">
            <v>0</v>
          </cell>
          <cell r="T29">
            <v>0</v>
          </cell>
          <cell r="U29">
            <v>0</v>
          </cell>
          <cell r="V29">
            <v>20</v>
          </cell>
          <cell r="W29">
            <v>100</v>
          </cell>
          <cell r="X29">
            <v>0</v>
          </cell>
          <cell r="Y29">
            <v>100</v>
          </cell>
          <cell r="AA29">
            <v>0</v>
          </cell>
          <cell r="AD29">
            <v>2869</v>
          </cell>
          <cell r="AE29">
            <v>2869</v>
          </cell>
          <cell r="AF29">
            <v>0</v>
          </cell>
          <cell r="AG29">
            <v>0</v>
          </cell>
          <cell r="AH29">
            <v>4420.1099999999997</v>
          </cell>
          <cell r="AI29">
            <v>0</v>
          </cell>
          <cell r="AJ29" t="str">
            <v/>
          </cell>
          <cell r="AK29">
            <v>2434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 t="str">
            <v>970371</v>
          </cell>
          <cell r="AW29">
            <v>6.5</v>
          </cell>
          <cell r="AX29">
            <v>44485</v>
          </cell>
          <cell r="AY29" t="str">
            <v>升级(顺延)</v>
          </cell>
          <cell r="AZ29">
            <v>43754</v>
          </cell>
          <cell r="BA29" t="str">
            <v>升格</v>
          </cell>
          <cell r="BB29" t="str">
            <v>2022.8.</v>
          </cell>
          <cell r="BC29" t="str">
            <v>B</v>
          </cell>
          <cell r="BD29" t="str">
            <v>2022.5.</v>
          </cell>
          <cell r="BE29" t="str">
            <v>B</v>
          </cell>
          <cell r="BF29" t="str">
            <v>販管</v>
          </cell>
          <cell r="BG29" t="str">
            <v/>
          </cell>
          <cell r="BH29">
            <v>23</v>
          </cell>
          <cell r="BI29" t="str">
            <v>李晶</v>
          </cell>
        </row>
        <row r="30">
          <cell r="B30" t="str">
            <v>H171281</v>
          </cell>
          <cell r="C30" t="str">
            <v>管理部</v>
          </cell>
          <cell r="D30" t="str">
            <v>总务课-清扫班</v>
          </cell>
          <cell r="E30" t="str">
            <v>H171281</v>
          </cell>
          <cell r="F30" t="str">
            <v>庄之仁</v>
          </cell>
          <cell r="G30" t="str">
            <v>PN-2</v>
          </cell>
          <cell r="H30">
            <v>0</v>
          </cell>
          <cell r="I30" t="str">
            <v>PN-2</v>
          </cell>
          <cell r="J30">
            <v>0</v>
          </cell>
          <cell r="K30">
            <v>2200</v>
          </cell>
          <cell r="L30">
            <v>60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2200</v>
          </cell>
          <cell r="R30">
            <v>60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100</v>
          </cell>
          <cell r="X30">
            <v>100</v>
          </cell>
          <cell r="Y30">
            <v>0</v>
          </cell>
          <cell r="AA30">
            <v>0</v>
          </cell>
          <cell r="AD30">
            <v>2460</v>
          </cell>
          <cell r="AE30">
            <v>2460</v>
          </cell>
          <cell r="AF30">
            <v>0</v>
          </cell>
          <cell r="AG30">
            <v>0</v>
          </cell>
          <cell r="AH30">
            <v>3695.52</v>
          </cell>
          <cell r="AI30">
            <v>0</v>
          </cell>
          <cell r="AJ30" t="str">
            <v/>
          </cell>
          <cell r="AK30">
            <v>2200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 t="str">
            <v>171281</v>
          </cell>
          <cell r="AW30">
            <v>0</v>
          </cell>
          <cell r="AX30">
            <v>43754</v>
          </cell>
          <cell r="AY30" t="str">
            <v>升格</v>
          </cell>
          <cell r="BA30" t="str">
            <v/>
          </cell>
          <cell r="BB30" t="str">
            <v>2022.8.</v>
          </cell>
          <cell r="BC30" t="str">
            <v>B</v>
          </cell>
          <cell r="BD30" t="str">
            <v>2022.5.</v>
          </cell>
          <cell r="BE30" t="str">
            <v>B</v>
          </cell>
          <cell r="BF30" t="str">
            <v>販管</v>
          </cell>
          <cell r="BG30" t="str">
            <v/>
          </cell>
          <cell r="BH30">
            <v>10</v>
          </cell>
          <cell r="BI30" t="str">
            <v>李晶</v>
          </cell>
        </row>
        <row r="31">
          <cell r="B31" t="str">
            <v>H171304</v>
          </cell>
          <cell r="C31" t="str">
            <v>管理部</v>
          </cell>
          <cell r="D31" t="str">
            <v>总务课-清扫班</v>
          </cell>
          <cell r="E31" t="str">
            <v>H171304</v>
          </cell>
          <cell r="F31" t="str">
            <v>脱巨琴</v>
          </cell>
          <cell r="G31" t="str">
            <v>PN-4</v>
          </cell>
          <cell r="H31">
            <v>0</v>
          </cell>
          <cell r="I31" t="str">
            <v>PN-4</v>
          </cell>
          <cell r="J31">
            <v>0</v>
          </cell>
          <cell r="K31">
            <v>2200</v>
          </cell>
          <cell r="L31">
            <v>120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2200</v>
          </cell>
          <cell r="R31">
            <v>120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100</v>
          </cell>
          <cell r="X31">
            <v>100</v>
          </cell>
          <cell r="Y31">
            <v>0</v>
          </cell>
          <cell r="AA31">
            <v>0</v>
          </cell>
          <cell r="AD31">
            <v>2520</v>
          </cell>
          <cell r="AE31">
            <v>2520</v>
          </cell>
          <cell r="AF31">
            <v>0</v>
          </cell>
          <cell r="AG31">
            <v>0</v>
          </cell>
          <cell r="AH31">
            <v>3755.52</v>
          </cell>
          <cell r="AI31">
            <v>0</v>
          </cell>
          <cell r="AJ31" t="str">
            <v/>
          </cell>
          <cell r="AK31">
            <v>2200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 t="str">
            <v>171304</v>
          </cell>
          <cell r="AW31">
            <v>5</v>
          </cell>
          <cell r="AX31">
            <v>44485</v>
          </cell>
          <cell r="AY31" t="str">
            <v>升格</v>
          </cell>
          <cell r="AZ31">
            <v>43754</v>
          </cell>
          <cell r="BA31" t="str">
            <v>升格</v>
          </cell>
          <cell r="BB31" t="str">
            <v>2022.8.</v>
          </cell>
          <cell r="BC31" t="str">
            <v>B</v>
          </cell>
          <cell r="BD31" t="str">
            <v>2022.5.</v>
          </cell>
          <cell r="BE31" t="str">
            <v>B</v>
          </cell>
          <cell r="BF31" t="str">
            <v>販管</v>
          </cell>
          <cell r="BG31" t="str">
            <v/>
          </cell>
          <cell r="BH31">
            <v>5</v>
          </cell>
          <cell r="BI31" t="str">
            <v>李晶</v>
          </cell>
        </row>
        <row r="32">
          <cell r="B32" t="str">
            <v>P908033</v>
          </cell>
          <cell r="C32" t="str">
            <v>管理部</v>
          </cell>
          <cell r="D32" t="str">
            <v>总务课-清扫班</v>
          </cell>
          <cell r="E32" t="str">
            <v>P908033</v>
          </cell>
          <cell r="F32" t="str">
            <v>傅俊玲</v>
          </cell>
          <cell r="G32" t="str">
            <v>PL1-7</v>
          </cell>
          <cell r="H32">
            <v>0</v>
          </cell>
          <cell r="I32" t="str">
            <v>PL1-7</v>
          </cell>
          <cell r="J32">
            <v>0</v>
          </cell>
          <cell r="K32">
            <v>2175</v>
          </cell>
          <cell r="L32">
            <v>180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2175</v>
          </cell>
          <cell r="R32">
            <v>180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100</v>
          </cell>
          <cell r="X32">
            <v>100</v>
          </cell>
          <cell r="Y32">
            <v>100</v>
          </cell>
          <cell r="AA32">
            <v>0</v>
          </cell>
          <cell r="AD32">
            <v>2655</v>
          </cell>
          <cell r="AE32">
            <v>2655</v>
          </cell>
          <cell r="AF32">
            <v>0</v>
          </cell>
          <cell r="AG32">
            <v>0</v>
          </cell>
          <cell r="AH32">
            <v>3890.52</v>
          </cell>
          <cell r="AI32">
            <v>0</v>
          </cell>
          <cell r="AJ32" t="str">
            <v/>
          </cell>
          <cell r="AK32">
            <v>2175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 t="str">
            <v>908033</v>
          </cell>
          <cell r="AW32">
            <v>13.5</v>
          </cell>
          <cell r="AX32">
            <v>44485</v>
          </cell>
          <cell r="AY32" t="str">
            <v>升格</v>
          </cell>
          <cell r="AZ32">
            <v>43754</v>
          </cell>
          <cell r="BA32" t="str">
            <v>升格</v>
          </cell>
          <cell r="BB32" t="str">
            <v>2022.8.</v>
          </cell>
          <cell r="BC32" t="str">
            <v>A</v>
          </cell>
          <cell r="BD32" t="str">
            <v>2022.5.</v>
          </cell>
          <cell r="BE32" t="str">
            <v>B</v>
          </cell>
          <cell r="BF32" t="str">
            <v>販管</v>
          </cell>
          <cell r="BG32" t="str">
            <v/>
          </cell>
          <cell r="BH32">
            <v>6.5</v>
          </cell>
          <cell r="BI32" t="str">
            <v>李晶</v>
          </cell>
        </row>
        <row r="33">
          <cell r="B33" t="str">
            <v>R131124</v>
          </cell>
          <cell r="C33" t="str">
            <v>管理部</v>
          </cell>
          <cell r="D33" t="str">
            <v>总务课-清扫班</v>
          </cell>
          <cell r="E33" t="str">
            <v>R131124</v>
          </cell>
          <cell r="F33" t="str">
            <v>廖华君</v>
          </cell>
          <cell r="G33" t="str">
            <v>PN-2</v>
          </cell>
          <cell r="H33">
            <v>0</v>
          </cell>
          <cell r="I33" t="str">
            <v>PN-2</v>
          </cell>
          <cell r="J33">
            <v>0</v>
          </cell>
          <cell r="K33">
            <v>2200</v>
          </cell>
          <cell r="L33">
            <v>60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2200</v>
          </cell>
          <cell r="R33">
            <v>60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100</v>
          </cell>
          <cell r="X33">
            <v>100</v>
          </cell>
          <cell r="Y33">
            <v>0</v>
          </cell>
          <cell r="AA33">
            <v>0</v>
          </cell>
          <cell r="AD33">
            <v>2460</v>
          </cell>
          <cell r="AE33">
            <v>2460</v>
          </cell>
          <cell r="AF33">
            <v>0</v>
          </cell>
          <cell r="AG33">
            <v>0</v>
          </cell>
          <cell r="AH33">
            <v>3695.52</v>
          </cell>
          <cell r="AI33">
            <v>0</v>
          </cell>
          <cell r="AJ33" t="str">
            <v/>
          </cell>
          <cell r="AK33">
            <v>2200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 t="str">
            <v>131124</v>
          </cell>
          <cell r="AW33">
            <v>0</v>
          </cell>
          <cell r="AX33">
            <v>44120</v>
          </cell>
          <cell r="AY33" t="str">
            <v>升格</v>
          </cell>
          <cell r="AZ33">
            <v>43389</v>
          </cell>
          <cell r="BA33" t="str">
            <v>升格</v>
          </cell>
          <cell r="BB33" t="str">
            <v>2022.8.</v>
          </cell>
          <cell r="BC33" t="str">
            <v>B</v>
          </cell>
          <cell r="BD33" t="str">
            <v>2022.5.</v>
          </cell>
          <cell r="BE33" t="str">
            <v>B</v>
          </cell>
          <cell r="BF33" t="str">
            <v>販管</v>
          </cell>
          <cell r="BG33" t="str">
            <v/>
          </cell>
          <cell r="BH33">
            <v>5</v>
          </cell>
          <cell r="BI33" t="str">
            <v>李晶</v>
          </cell>
        </row>
        <row r="34">
          <cell r="B34" t="str">
            <v>044626</v>
          </cell>
          <cell r="C34" t="str">
            <v>管理部</v>
          </cell>
          <cell r="D34" t="str">
            <v>总务课-食堂系</v>
          </cell>
          <cell r="E34" t="str">
            <v>044626</v>
          </cell>
          <cell r="F34" t="str">
            <v>胡喆</v>
          </cell>
          <cell r="G34" t="str">
            <v>S1-6</v>
          </cell>
          <cell r="H34">
            <v>0</v>
          </cell>
          <cell r="I34" t="str">
            <v>S2-1</v>
          </cell>
          <cell r="J34">
            <v>0</v>
          </cell>
          <cell r="K34">
            <v>2541</v>
          </cell>
          <cell r="L34">
            <v>395</v>
          </cell>
          <cell r="M34">
            <v>0</v>
          </cell>
          <cell r="N34">
            <v>0</v>
          </cell>
          <cell r="O34">
            <v>0</v>
          </cell>
          <cell r="P34">
            <v>20</v>
          </cell>
          <cell r="Q34">
            <v>2739</v>
          </cell>
          <cell r="R34">
            <v>335</v>
          </cell>
          <cell r="S34">
            <v>0</v>
          </cell>
          <cell r="T34">
            <v>0</v>
          </cell>
          <cell r="U34">
            <v>0</v>
          </cell>
          <cell r="V34">
            <v>20</v>
          </cell>
          <cell r="W34">
            <v>100</v>
          </cell>
          <cell r="X34">
            <v>0</v>
          </cell>
          <cell r="Y34">
            <v>76</v>
          </cell>
          <cell r="AA34">
            <v>0</v>
          </cell>
          <cell r="AD34">
            <v>3132</v>
          </cell>
          <cell r="AE34">
            <v>3270</v>
          </cell>
          <cell r="AF34">
            <v>138</v>
          </cell>
          <cell r="AG34">
            <v>153.18000000000029</v>
          </cell>
          <cell r="AH34">
            <v>4712.04</v>
          </cell>
          <cell r="AI34">
            <v>3.2508213003285262E-2</v>
          </cell>
          <cell r="AJ34" t="str">
            <v/>
          </cell>
          <cell r="AK34">
            <v>2541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 t="str">
            <v>044626</v>
          </cell>
          <cell r="AW34">
            <v>11.5</v>
          </cell>
          <cell r="AX34">
            <v>44120</v>
          </cell>
          <cell r="AY34" t="str">
            <v>升格</v>
          </cell>
          <cell r="AZ34">
            <v>43389</v>
          </cell>
          <cell r="BA34" t="str">
            <v>升格</v>
          </cell>
          <cell r="BB34" t="str">
            <v>2022.8.</v>
          </cell>
          <cell r="BC34" t="str">
            <v>B</v>
          </cell>
          <cell r="BD34" t="str">
            <v>2022.5.</v>
          </cell>
          <cell r="BE34" t="str">
            <v>B</v>
          </cell>
          <cell r="BF34" t="str">
            <v>販管</v>
          </cell>
          <cell r="BG34" t="str">
            <v>2021[00]</v>
          </cell>
          <cell r="BH34">
            <v>7.5</v>
          </cell>
          <cell r="BI34" t="str">
            <v>李晶</v>
          </cell>
        </row>
        <row r="35">
          <cell r="B35" t="str">
            <v>051317</v>
          </cell>
          <cell r="C35" t="str">
            <v>管理部</v>
          </cell>
          <cell r="D35" t="str">
            <v>总务课-食堂系</v>
          </cell>
          <cell r="E35" t="str">
            <v>051317</v>
          </cell>
          <cell r="F35" t="str">
            <v>宋海涛</v>
          </cell>
          <cell r="G35" t="str">
            <v>S2-1</v>
          </cell>
          <cell r="H35">
            <v>0</v>
          </cell>
          <cell r="I35" t="str">
            <v>S2-1</v>
          </cell>
          <cell r="J35">
            <v>0</v>
          </cell>
          <cell r="K35">
            <v>2739</v>
          </cell>
          <cell r="L35">
            <v>335</v>
          </cell>
          <cell r="M35">
            <v>0</v>
          </cell>
          <cell r="N35">
            <v>0</v>
          </cell>
          <cell r="O35">
            <v>0</v>
          </cell>
          <cell r="P35">
            <v>20</v>
          </cell>
          <cell r="Q35">
            <v>2739</v>
          </cell>
          <cell r="R35">
            <v>335</v>
          </cell>
          <cell r="S35">
            <v>0</v>
          </cell>
          <cell r="T35">
            <v>0</v>
          </cell>
          <cell r="U35">
            <v>0</v>
          </cell>
          <cell r="V35">
            <v>20</v>
          </cell>
          <cell r="W35">
            <v>100</v>
          </cell>
          <cell r="X35">
            <v>0</v>
          </cell>
          <cell r="Y35">
            <v>100</v>
          </cell>
          <cell r="AA35">
            <v>0</v>
          </cell>
          <cell r="AD35">
            <v>3294</v>
          </cell>
          <cell r="AE35">
            <v>3294</v>
          </cell>
          <cell r="AF35">
            <v>0</v>
          </cell>
          <cell r="AG35">
            <v>0</v>
          </cell>
          <cell r="AH35">
            <v>4891.8599999999997</v>
          </cell>
          <cell r="AI35">
            <v>0</v>
          </cell>
          <cell r="AJ35" t="str">
            <v/>
          </cell>
          <cell r="AK35">
            <v>2739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 t="str">
            <v>051317</v>
          </cell>
          <cell r="AW35">
            <v>14</v>
          </cell>
          <cell r="AX35">
            <v>44485</v>
          </cell>
          <cell r="AY35" t="str">
            <v>升级</v>
          </cell>
          <cell r="AZ35">
            <v>43754</v>
          </cell>
          <cell r="BA35" t="str">
            <v>升格</v>
          </cell>
          <cell r="BB35" t="str">
            <v>2022.8.</v>
          </cell>
          <cell r="BC35" t="str">
            <v>B</v>
          </cell>
          <cell r="BD35" t="str">
            <v>2022.5.</v>
          </cell>
          <cell r="BE35" t="str">
            <v>B</v>
          </cell>
          <cell r="BF35" t="str">
            <v>販管</v>
          </cell>
          <cell r="BG35" t="str">
            <v/>
          </cell>
          <cell r="BH35">
            <v>14</v>
          </cell>
          <cell r="BI35" t="str">
            <v>李晶</v>
          </cell>
        </row>
        <row r="36">
          <cell r="B36" t="str">
            <v>064556</v>
          </cell>
          <cell r="C36" t="str">
            <v>管理部</v>
          </cell>
          <cell r="D36" t="str">
            <v>总务课-食堂系</v>
          </cell>
          <cell r="E36" t="str">
            <v>064556</v>
          </cell>
          <cell r="F36" t="str">
            <v>杨林</v>
          </cell>
          <cell r="G36" t="str">
            <v>S2-3</v>
          </cell>
          <cell r="H36">
            <v>0</v>
          </cell>
          <cell r="I36" t="str">
            <v>S2-3</v>
          </cell>
          <cell r="J36">
            <v>0</v>
          </cell>
          <cell r="K36">
            <v>2739</v>
          </cell>
          <cell r="L36">
            <v>425</v>
          </cell>
          <cell r="M36">
            <v>0</v>
          </cell>
          <cell r="N36">
            <v>0</v>
          </cell>
          <cell r="O36">
            <v>0</v>
          </cell>
          <cell r="P36">
            <v>20</v>
          </cell>
          <cell r="Q36">
            <v>2739</v>
          </cell>
          <cell r="R36">
            <v>425</v>
          </cell>
          <cell r="S36">
            <v>0</v>
          </cell>
          <cell r="T36">
            <v>0</v>
          </cell>
          <cell r="U36">
            <v>0</v>
          </cell>
          <cell r="V36">
            <v>20</v>
          </cell>
          <cell r="W36">
            <v>100</v>
          </cell>
          <cell r="X36">
            <v>0</v>
          </cell>
          <cell r="Y36">
            <v>76</v>
          </cell>
          <cell r="AA36">
            <v>0</v>
          </cell>
          <cell r="AD36">
            <v>3360</v>
          </cell>
          <cell r="AE36">
            <v>3360</v>
          </cell>
          <cell r="AF36">
            <v>0</v>
          </cell>
          <cell r="AG36">
            <v>0</v>
          </cell>
          <cell r="AH36">
            <v>4965.12</v>
          </cell>
          <cell r="AI36">
            <v>0</v>
          </cell>
          <cell r="AJ36" t="str">
            <v/>
          </cell>
          <cell r="AK36">
            <v>2739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 t="str">
            <v>064556</v>
          </cell>
          <cell r="AW36">
            <v>13.5</v>
          </cell>
          <cell r="AX36">
            <v>44485</v>
          </cell>
          <cell r="AY36" t="str">
            <v>升级</v>
          </cell>
          <cell r="AZ36">
            <v>43754</v>
          </cell>
          <cell r="BA36" t="str">
            <v>升格</v>
          </cell>
          <cell r="BB36" t="str">
            <v>2022.8.</v>
          </cell>
          <cell r="BC36" t="str">
            <v>B</v>
          </cell>
          <cell r="BD36" t="str">
            <v>2022.5.</v>
          </cell>
          <cell r="BE36" t="str">
            <v>B</v>
          </cell>
          <cell r="BF36" t="str">
            <v>販管</v>
          </cell>
          <cell r="BG36" t="str">
            <v/>
          </cell>
          <cell r="BH36">
            <v>18.5</v>
          </cell>
          <cell r="BI36" t="str">
            <v>李晶</v>
          </cell>
        </row>
        <row r="37">
          <cell r="B37" t="str">
            <v>073705</v>
          </cell>
          <cell r="C37" t="str">
            <v>管理部</v>
          </cell>
          <cell r="D37" t="str">
            <v>总务课-食堂系</v>
          </cell>
          <cell r="E37" t="str">
            <v>073705</v>
          </cell>
          <cell r="F37" t="str">
            <v>郭锐</v>
          </cell>
          <cell r="G37" t="str">
            <v>S2-1</v>
          </cell>
          <cell r="H37">
            <v>0</v>
          </cell>
          <cell r="I37" t="str">
            <v>S2-2</v>
          </cell>
          <cell r="J37">
            <v>0</v>
          </cell>
          <cell r="K37">
            <v>2739</v>
          </cell>
          <cell r="L37">
            <v>335</v>
          </cell>
          <cell r="M37">
            <v>0</v>
          </cell>
          <cell r="N37">
            <v>0</v>
          </cell>
          <cell r="O37">
            <v>0</v>
          </cell>
          <cell r="P37">
            <v>20</v>
          </cell>
          <cell r="Q37">
            <v>2739</v>
          </cell>
          <cell r="R37">
            <v>385</v>
          </cell>
          <cell r="S37">
            <v>0</v>
          </cell>
          <cell r="T37">
            <v>0</v>
          </cell>
          <cell r="U37">
            <v>0</v>
          </cell>
          <cell r="V37">
            <v>20</v>
          </cell>
          <cell r="W37">
            <v>100</v>
          </cell>
          <cell r="X37">
            <v>0</v>
          </cell>
          <cell r="Y37">
            <v>100</v>
          </cell>
          <cell r="AA37">
            <v>0</v>
          </cell>
          <cell r="AD37">
            <v>3294</v>
          </cell>
          <cell r="AE37">
            <v>3344</v>
          </cell>
          <cell r="AF37">
            <v>50</v>
          </cell>
          <cell r="AG37">
            <v>55.5</v>
          </cell>
          <cell r="AH37">
            <v>4891.8599999999997</v>
          </cell>
          <cell r="AI37">
            <v>1.134537783174498E-2</v>
          </cell>
          <cell r="AJ37" t="str">
            <v/>
          </cell>
          <cell r="AK37">
            <v>2739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 t="str">
            <v>073705</v>
          </cell>
          <cell r="AW37">
            <v>12</v>
          </cell>
          <cell r="AX37">
            <v>44120</v>
          </cell>
          <cell r="AY37" t="str">
            <v>升级</v>
          </cell>
          <cell r="AZ37">
            <v>43389</v>
          </cell>
          <cell r="BA37" t="str">
            <v>升格</v>
          </cell>
          <cell r="BB37" t="str">
            <v>2022.8.</v>
          </cell>
          <cell r="BC37" t="str">
            <v>B</v>
          </cell>
          <cell r="BD37" t="str">
            <v>2022.5.</v>
          </cell>
          <cell r="BE37" t="str">
            <v>B</v>
          </cell>
          <cell r="BF37" t="str">
            <v>販管</v>
          </cell>
          <cell r="BG37" t="str">
            <v>2021[00]</v>
          </cell>
          <cell r="BH37">
            <v>17</v>
          </cell>
          <cell r="BI37" t="str">
            <v>李晶</v>
          </cell>
        </row>
        <row r="38">
          <cell r="B38" t="str">
            <v>940321</v>
          </cell>
          <cell r="C38" t="str">
            <v>管理部</v>
          </cell>
          <cell r="D38" t="str">
            <v>总务课-食堂系</v>
          </cell>
          <cell r="E38" t="str">
            <v>940321</v>
          </cell>
          <cell r="F38" t="str">
            <v>牛业龙</v>
          </cell>
          <cell r="G38" t="str">
            <v>S2-5</v>
          </cell>
          <cell r="H38">
            <v>0</v>
          </cell>
          <cell r="I38" t="str">
            <v>S2-6</v>
          </cell>
          <cell r="J38">
            <v>0</v>
          </cell>
          <cell r="K38">
            <v>2739</v>
          </cell>
          <cell r="L38">
            <v>515</v>
          </cell>
          <cell r="M38">
            <v>0</v>
          </cell>
          <cell r="N38">
            <v>0</v>
          </cell>
          <cell r="O38">
            <v>0</v>
          </cell>
          <cell r="P38">
            <v>20</v>
          </cell>
          <cell r="Q38">
            <v>2739</v>
          </cell>
          <cell r="R38">
            <v>565</v>
          </cell>
          <cell r="S38">
            <v>0</v>
          </cell>
          <cell r="T38">
            <v>0</v>
          </cell>
          <cell r="U38">
            <v>0</v>
          </cell>
          <cell r="V38">
            <v>20</v>
          </cell>
          <cell r="W38">
            <v>100</v>
          </cell>
          <cell r="X38">
            <v>0</v>
          </cell>
          <cell r="Y38">
            <v>100</v>
          </cell>
          <cell r="AA38">
            <v>0</v>
          </cell>
          <cell r="AD38">
            <v>3474</v>
          </cell>
          <cell r="AE38">
            <v>3524</v>
          </cell>
          <cell r="AF38">
            <v>50</v>
          </cell>
          <cell r="AG38">
            <v>55.5</v>
          </cell>
          <cell r="AH38">
            <v>5091.66</v>
          </cell>
          <cell r="AI38">
            <v>1.0900177938039853E-2</v>
          </cell>
          <cell r="AJ38" t="str">
            <v/>
          </cell>
          <cell r="AK38">
            <v>2739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 t="str">
            <v>940321</v>
          </cell>
          <cell r="AW38">
            <v>10</v>
          </cell>
          <cell r="AX38">
            <v>44120</v>
          </cell>
          <cell r="AY38" t="str">
            <v>升格</v>
          </cell>
          <cell r="AZ38">
            <v>43389</v>
          </cell>
          <cell r="BA38" t="str">
            <v>升格</v>
          </cell>
          <cell r="BB38" t="str">
            <v>2022.8.</v>
          </cell>
          <cell r="BC38" t="str">
            <v>A</v>
          </cell>
          <cell r="BD38" t="str">
            <v>2022.5.</v>
          </cell>
          <cell r="BE38" t="str">
            <v>B</v>
          </cell>
          <cell r="BF38" t="str">
            <v>販管</v>
          </cell>
          <cell r="BG38" t="str">
            <v>2021[00]</v>
          </cell>
          <cell r="BH38">
            <v>26.5</v>
          </cell>
          <cell r="BI38" t="str">
            <v>李晶</v>
          </cell>
        </row>
        <row r="39">
          <cell r="B39" t="str">
            <v>940344</v>
          </cell>
          <cell r="C39" t="str">
            <v>管理部</v>
          </cell>
          <cell r="D39" t="str">
            <v>总务课-食堂系</v>
          </cell>
          <cell r="E39" t="str">
            <v>940344</v>
          </cell>
          <cell r="F39" t="str">
            <v>贾静涛</v>
          </cell>
          <cell r="G39" t="str">
            <v>S3-5</v>
          </cell>
          <cell r="H39" t="str">
            <v>班长</v>
          </cell>
          <cell r="I39" t="str">
            <v>S3-6</v>
          </cell>
          <cell r="J39" t="str">
            <v>班长</v>
          </cell>
          <cell r="K39">
            <v>3036</v>
          </cell>
          <cell r="L39">
            <v>835</v>
          </cell>
          <cell r="M39">
            <v>300</v>
          </cell>
          <cell r="N39">
            <v>0</v>
          </cell>
          <cell r="O39">
            <v>0</v>
          </cell>
          <cell r="P39">
            <v>0</v>
          </cell>
          <cell r="Q39">
            <v>3036</v>
          </cell>
          <cell r="R39">
            <v>935</v>
          </cell>
          <cell r="S39">
            <v>300</v>
          </cell>
          <cell r="T39">
            <v>0</v>
          </cell>
          <cell r="U39">
            <v>0</v>
          </cell>
          <cell r="V39">
            <v>0</v>
          </cell>
          <cell r="W39">
            <v>100</v>
          </cell>
          <cell r="X39">
            <v>0</v>
          </cell>
          <cell r="Y39">
            <v>76</v>
          </cell>
          <cell r="AA39">
            <v>0</v>
          </cell>
          <cell r="AD39">
            <v>4347</v>
          </cell>
          <cell r="AE39">
            <v>4447</v>
          </cell>
          <cell r="AF39">
            <v>100</v>
          </cell>
          <cell r="AG39">
            <v>124.19999999999982</v>
          </cell>
          <cell r="AH39">
            <v>6060.6900000000005</v>
          </cell>
          <cell r="AI39">
            <v>2.0492716175880932E-2</v>
          </cell>
          <cell r="AJ39" t="str">
            <v/>
          </cell>
          <cell r="AK39">
            <v>3036</v>
          </cell>
          <cell r="AL39">
            <v>300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 t="str">
            <v>940344</v>
          </cell>
          <cell r="AW39">
            <v>11</v>
          </cell>
          <cell r="AX39">
            <v>44120</v>
          </cell>
          <cell r="AY39" t="str">
            <v>升格</v>
          </cell>
          <cell r="AZ39">
            <v>44271</v>
          </cell>
          <cell r="BA39" t="str">
            <v>降役职</v>
          </cell>
          <cell r="BB39" t="str">
            <v>2022.8.</v>
          </cell>
          <cell r="BC39" t="str">
            <v>B</v>
          </cell>
          <cell r="BD39" t="str">
            <v>2022.5.</v>
          </cell>
          <cell r="BE39" t="str">
            <v>B</v>
          </cell>
          <cell r="BF39" t="str">
            <v>販管</v>
          </cell>
          <cell r="BG39" t="str">
            <v>2021[00]</v>
          </cell>
          <cell r="BH39">
            <v>26.5</v>
          </cell>
          <cell r="BI39" t="str">
            <v>李晶</v>
          </cell>
        </row>
        <row r="40">
          <cell r="B40" t="str">
            <v>940447</v>
          </cell>
          <cell r="C40" t="str">
            <v>管理部</v>
          </cell>
          <cell r="D40" t="str">
            <v>总务课-食堂系</v>
          </cell>
          <cell r="E40" t="str">
            <v>940447</v>
          </cell>
          <cell r="F40" t="str">
            <v>孙亚桐</v>
          </cell>
          <cell r="G40" t="str">
            <v>S3-6</v>
          </cell>
          <cell r="H40">
            <v>0</v>
          </cell>
          <cell r="I40" t="str">
            <v>S3-7</v>
          </cell>
          <cell r="J40">
            <v>0</v>
          </cell>
          <cell r="K40">
            <v>3036</v>
          </cell>
          <cell r="L40">
            <v>935</v>
          </cell>
          <cell r="M40">
            <v>0</v>
          </cell>
          <cell r="N40">
            <v>500</v>
          </cell>
          <cell r="O40">
            <v>0</v>
          </cell>
          <cell r="P40">
            <v>0</v>
          </cell>
          <cell r="Q40">
            <v>3036</v>
          </cell>
          <cell r="R40">
            <v>1035</v>
          </cell>
          <cell r="S40">
            <v>0</v>
          </cell>
          <cell r="T40">
            <v>500</v>
          </cell>
          <cell r="U40">
            <v>0</v>
          </cell>
          <cell r="V40">
            <v>0</v>
          </cell>
          <cell r="W40">
            <v>100</v>
          </cell>
          <cell r="X40">
            <v>0</v>
          </cell>
          <cell r="Y40">
            <v>100</v>
          </cell>
          <cell r="AA40">
            <v>0</v>
          </cell>
          <cell r="AD40">
            <v>4671</v>
          </cell>
          <cell r="AE40">
            <v>4771</v>
          </cell>
          <cell r="AF40">
            <v>100</v>
          </cell>
          <cell r="AG40">
            <v>139.07999999999993</v>
          </cell>
          <cell r="AH40">
            <v>6496.43</v>
          </cell>
          <cell r="AI40">
            <v>2.1408681383467524E-2</v>
          </cell>
          <cell r="AJ40" t="str">
            <v/>
          </cell>
          <cell r="AK40">
            <v>3036</v>
          </cell>
          <cell r="AL40">
            <v>0</v>
          </cell>
          <cell r="AM40">
            <v>500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 t="str">
            <v>副主管</v>
          </cell>
          <cell r="AS40">
            <v>0</v>
          </cell>
          <cell r="AT40" t="str">
            <v>副主管</v>
          </cell>
          <cell r="AU40">
            <v>0</v>
          </cell>
          <cell r="AV40" t="str">
            <v>940447</v>
          </cell>
          <cell r="AW40">
            <v>8.5</v>
          </cell>
          <cell r="AX40">
            <v>44181</v>
          </cell>
          <cell r="AY40" t="str">
            <v>升副主管</v>
          </cell>
          <cell r="AZ40">
            <v>44120</v>
          </cell>
          <cell r="BA40" t="str">
            <v>升格</v>
          </cell>
          <cell r="BB40" t="str">
            <v>2022.8.</v>
          </cell>
          <cell r="BC40" t="str">
            <v>B</v>
          </cell>
          <cell r="BD40" t="str">
            <v>2022.5.</v>
          </cell>
          <cell r="BE40" t="str">
            <v>B</v>
          </cell>
          <cell r="BF40" t="str">
            <v>販管</v>
          </cell>
          <cell r="BG40" t="str">
            <v>2021[00]</v>
          </cell>
          <cell r="BH40">
            <v>33.5</v>
          </cell>
          <cell r="BI40" t="str">
            <v>李晶</v>
          </cell>
        </row>
        <row r="41">
          <cell r="B41" t="str">
            <v>950347</v>
          </cell>
          <cell r="C41" t="str">
            <v>管理部</v>
          </cell>
          <cell r="D41" t="str">
            <v>总务课-食堂系</v>
          </cell>
          <cell r="E41" t="str">
            <v>950347</v>
          </cell>
          <cell r="F41" t="str">
            <v>陈庚涛</v>
          </cell>
          <cell r="G41" t="str">
            <v>S2-6</v>
          </cell>
          <cell r="H41">
            <v>0</v>
          </cell>
          <cell r="I41" t="str">
            <v>S2-6</v>
          </cell>
          <cell r="J41">
            <v>0</v>
          </cell>
          <cell r="K41">
            <v>2739</v>
          </cell>
          <cell r="L41">
            <v>565</v>
          </cell>
          <cell r="M41">
            <v>0</v>
          </cell>
          <cell r="N41">
            <v>0</v>
          </cell>
          <cell r="O41">
            <v>0</v>
          </cell>
          <cell r="P41">
            <v>20</v>
          </cell>
          <cell r="Q41">
            <v>2739</v>
          </cell>
          <cell r="R41">
            <v>565</v>
          </cell>
          <cell r="S41">
            <v>0</v>
          </cell>
          <cell r="T41">
            <v>0</v>
          </cell>
          <cell r="U41">
            <v>0</v>
          </cell>
          <cell r="V41">
            <v>20</v>
          </cell>
          <cell r="W41">
            <v>100</v>
          </cell>
          <cell r="X41">
            <v>0</v>
          </cell>
          <cell r="Y41">
            <v>100</v>
          </cell>
          <cell r="AA41">
            <v>0</v>
          </cell>
          <cell r="AD41">
            <v>3524</v>
          </cell>
          <cell r="AE41">
            <v>3524</v>
          </cell>
          <cell r="AF41">
            <v>0</v>
          </cell>
          <cell r="AG41">
            <v>0</v>
          </cell>
          <cell r="AH41">
            <v>5147.16</v>
          </cell>
          <cell r="AI41">
            <v>0</v>
          </cell>
          <cell r="AJ41" t="str">
            <v/>
          </cell>
          <cell r="AK41">
            <v>2739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 t="str">
            <v>950347</v>
          </cell>
          <cell r="AW41">
            <v>19.5</v>
          </cell>
          <cell r="AX41">
            <v>44485</v>
          </cell>
          <cell r="AY41" t="str">
            <v>升格</v>
          </cell>
          <cell r="AZ41">
            <v>43754</v>
          </cell>
          <cell r="BA41" t="str">
            <v>升格</v>
          </cell>
          <cell r="BB41" t="str">
            <v>2022.8.</v>
          </cell>
          <cell r="BC41" t="str">
            <v>B</v>
          </cell>
          <cell r="BD41" t="str">
            <v>2022.5.</v>
          </cell>
          <cell r="BE41" t="str">
            <v>B</v>
          </cell>
          <cell r="BF41" t="str">
            <v>販管</v>
          </cell>
          <cell r="BG41" t="str">
            <v/>
          </cell>
          <cell r="BH41">
            <v>10</v>
          </cell>
          <cell r="BI41" t="str">
            <v>李晶</v>
          </cell>
        </row>
        <row r="42">
          <cell r="B42" t="str">
            <v>950360</v>
          </cell>
          <cell r="C42" t="str">
            <v>管理部</v>
          </cell>
          <cell r="D42" t="str">
            <v>总务课-食堂系</v>
          </cell>
          <cell r="E42" t="str">
            <v>950360</v>
          </cell>
          <cell r="F42" t="str">
            <v>吕福江</v>
          </cell>
          <cell r="G42" t="str">
            <v>S2-5</v>
          </cell>
          <cell r="H42">
            <v>0</v>
          </cell>
          <cell r="I42" t="str">
            <v>S2-6</v>
          </cell>
          <cell r="J42">
            <v>0</v>
          </cell>
          <cell r="K42">
            <v>2739</v>
          </cell>
          <cell r="L42">
            <v>515</v>
          </cell>
          <cell r="M42">
            <v>0</v>
          </cell>
          <cell r="N42">
            <v>0</v>
          </cell>
          <cell r="O42">
            <v>0</v>
          </cell>
          <cell r="P42">
            <v>20</v>
          </cell>
          <cell r="Q42">
            <v>2739</v>
          </cell>
          <cell r="R42">
            <v>565</v>
          </cell>
          <cell r="S42">
            <v>0</v>
          </cell>
          <cell r="T42">
            <v>0</v>
          </cell>
          <cell r="U42">
            <v>0</v>
          </cell>
          <cell r="V42">
            <v>20</v>
          </cell>
          <cell r="W42">
            <v>100</v>
          </cell>
          <cell r="X42">
            <v>0</v>
          </cell>
          <cell r="Y42">
            <v>76</v>
          </cell>
          <cell r="AA42">
            <v>0</v>
          </cell>
          <cell r="AD42">
            <v>3450</v>
          </cell>
          <cell r="AE42">
            <v>3500</v>
          </cell>
          <cell r="AF42">
            <v>50</v>
          </cell>
          <cell r="AG42">
            <v>55.5</v>
          </cell>
          <cell r="AH42">
            <v>5065.0200000000004</v>
          </cell>
          <cell r="AI42">
            <v>1.0957508558702631E-2</v>
          </cell>
          <cell r="AJ42" t="str">
            <v/>
          </cell>
          <cell r="AK42">
            <v>2739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 t="str">
            <v>950360</v>
          </cell>
          <cell r="AW42">
            <v>17.5</v>
          </cell>
          <cell r="AX42">
            <v>44120</v>
          </cell>
          <cell r="AY42" t="str">
            <v>升格</v>
          </cell>
          <cell r="AZ42">
            <v>43389</v>
          </cell>
          <cell r="BA42" t="str">
            <v>升格</v>
          </cell>
          <cell r="BB42" t="str">
            <v>2022.8.</v>
          </cell>
          <cell r="BC42" t="str">
            <v>B</v>
          </cell>
          <cell r="BD42" t="str">
            <v>2022.5.</v>
          </cell>
          <cell r="BE42" t="str">
            <v>B</v>
          </cell>
          <cell r="BF42" t="str">
            <v>販管</v>
          </cell>
          <cell r="BG42" t="str">
            <v>2021[00]</v>
          </cell>
          <cell r="BH42">
            <v>8</v>
          </cell>
          <cell r="BI42" t="str">
            <v>李晶</v>
          </cell>
        </row>
        <row r="43">
          <cell r="B43" t="str">
            <v>950888</v>
          </cell>
          <cell r="C43" t="str">
            <v>管理部</v>
          </cell>
          <cell r="D43" t="str">
            <v>总务课-食堂系</v>
          </cell>
          <cell r="E43" t="str">
            <v>950888</v>
          </cell>
          <cell r="F43" t="str">
            <v>李杰</v>
          </cell>
          <cell r="G43" t="str">
            <v>S2-7</v>
          </cell>
          <cell r="H43">
            <v>0</v>
          </cell>
          <cell r="I43" t="str">
            <v>S2-7</v>
          </cell>
          <cell r="J43">
            <v>0</v>
          </cell>
          <cell r="K43">
            <v>2739</v>
          </cell>
          <cell r="L43">
            <v>615</v>
          </cell>
          <cell r="M43">
            <v>0</v>
          </cell>
          <cell r="N43">
            <v>0</v>
          </cell>
          <cell r="O43">
            <v>0</v>
          </cell>
          <cell r="P43">
            <v>20</v>
          </cell>
          <cell r="Q43">
            <v>2739</v>
          </cell>
          <cell r="R43">
            <v>615</v>
          </cell>
          <cell r="S43">
            <v>0</v>
          </cell>
          <cell r="T43">
            <v>0</v>
          </cell>
          <cell r="U43">
            <v>0</v>
          </cell>
          <cell r="V43">
            <v>20</v>
          </cell>
          <cell r="W43">
            <v>100</v>
          </cell>
          <cell r="X43">
            <v>0</v>
          </cell>
          <cell r="Y43">
            <v>100</v>
          </cell>
          <cell r="AA43">
            <v>0</v>
          </cell>
          <cell r="AD43">
            <v>3574</v>
          </cell>
          <cell r="AE43">
            <v>3574</v>
          </cell>
          <cell r="AF43">
            <v>0</v>
          </cell>
          <cell r="AG43">
            <v>0</v>
          </cell>
          <cell r="AH43">
            <v>5202.66</v>
          </cell>
          <cell r="AI43">
            <v>0</v>
          </cell>
          <cell r="AJ43" t="str">
            <v/>
          </cell>
          <cell r="AK43">
            <v>2739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 t="str">
            <v>950888</v>
          </cell>
          <cell r="AW43">
            <v>8.5</v>
          </cell>
          <cell r="AX43">
            <v>44485</v>
          </cell>
          <cell r="AY43" t="str">
            <v>升格</v>
          </cell>
          <cell r="AZ43">
            <v>43754</v>
          </cell>
          <cell r="BA43" t="str">
            <v>升格</v>
          </cell>
          <cell r="BB43" t="str">
            <v>2022.8.</v>
          </cell>
          <cell r="BC43" t="str">
            <v>B</v>
          </cell>
          <cell r="BD43" t="str">
            <v>2022.5.</v>
          </cell>
          <cell r="BE43" t="str">
            <v>B</v>
          </cell>
          <cell r="BF43" t="str">
            <v>販管</v>
          </cell>
          <cell r="BG43" t="str">
            <v/>
          </cell>
          <cell r="BH43">
            <v>12</v>
          </cell>
          <cell r="BI43" t="str">
            <v>李晶</v>
          </cell>
        </row>
        <row r="44">
          <cell r="B44" t="str">
            <v>952807</v>
          </cell>
          <cell r="C44" t="str">
            <v>管理部</v>
          </cell>
          <cell r="D44" t="str">
            <v>总务课-食堂系</v>
          </cell>
          <cell r="E44" t="str">
            <v>952807</v>
          </cell>
          <cell r="F44" t="str">
            <v>刘静怡</v>
          </cell>
          <cell r="G44" t="str">
            <v>S1-5</v>
          </cell>
          <cell r="H44" t="str">
            <v>副班长</v>
          </cell>
          <cell r="I44" t="str">
            <v>S1-5</v>
          </cell>
          <cell r="J44" t="str">
            <v>副班长</v>
          </cell>
          <cell r="K44">
            <v>2541</v>
          </cell>
          <cell r="L44">
            <v>355</v>
          </cell>
          <cell r="M44">
            <v>200</v>
          </cell>
          <cell r="N44">
            <v>0</v>
          </cell>
          <cell r="O44">
            <v>0</v>
          </cell>
          <cell r="P44">
            <v>20</v>
          </cell>
          <cell r="Q44">
            <v>2541</v>
          </cell>
          <cell r="R44">
            <v>355</v>
          </cell>
          <cell r="S44">
            <v>200</v>
          </cell>
          <cell r="T44">
            <v>0</v>
          </cell>
          <cell r="U44">
            <v>0</v>
          </cell>
          <cell r="V44">
            <v>20</v>
          </cell>
          <cell r="W44">
            <v>100</v>
          </cell>
          <cell r="X44">
            <v>0</v>
          </cell>
          <cell r="Y44">
            <v>100</v>
          </cell>
          <cell r="AA44">
            <v>0</v>
          </cell>
          <cell r="AD44">
            <v>3316</v>
          </cell>
          <cell r="AE44">
            <v>3316</v>
          </cell>
          <cell r="AF44">
            <v>0</v>
          </cell>
          <cell r="AG44">
            <v>0</v>
          </cell>
          <cell r="AH44">
            <v>4916.28</v>
          </cell>
          <cell r="AI44">
            <v>0</v>
          </cell>
          <cell r="AJ44" t="str">
            <v/>
          </cell>
          <cell r="AK44">
            <v>2541</v>
          </cell>
          <cell r="AL44">
            <v>200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 t="str">
            <v>952807</v>
          </cell>
          <cell r="AW44">
            <v>4.5</v>
          </cell>
          <cell r="AX44">
            <v>44485</v>
          </cell>
          <cell r="AY44" t="str">
            <v>升格</v>
          </cell>
          <cell r="AZ44">
            <v>43693</v>
          </cell>
          <cell r="BA44" t="str">
            <v>升级；升副班长</v>
          </cell>
          <cell r="BB44" t="str">
            <v>2022.8.</v>
          </cell>
          <cell r="BC44" t="str">
            <v>B</v>
          </cell>
          <cell r="BD44" t="str">
            <v>2022.5.</v>
          </cell>
          <cell r="BE44" t="str">
            <v>B</v>
          </cell>
          <cell r="BF44" t="str">
            <v>販管</v>
          </cell>
          <cell r="BG44" t="str">
            <v/>
          </cell>
          <cell r="BH44">
            <v>13.5</v>
          </cell>
          <cell r="BI44" t="str">
            <v>李晶</v>
          </cell>
        </row>
        <row r="45">
          <cell r="B45" t="str">
            <v>960301</v>
          </cell>
          <cell r="C45" t="str">
            <v>管理部</v>
          </cell>
          <cell r="D45" t="str">
            <v>总务课-食堂系</v>
          </cell>
          <cell r="E45" t="str">
            <v>960301</v>
          </cell>
          <cell r="F45" t="str">
            <v>孙雪林</v>
          </cell>
          <cell r="G45" t="str">
            <v>5-1</v>
          </cell>
          <cell r="H45" t="str">
            <v>组长</v>
          </cell>
          <cell r="I45" t="str">
            <v>5-1</v>
          </cell>
          <cell r="J45" t="str">
            <v>组长</v>
          </cell>
          <cell r="K45">
            <v>3131</v>
          </cell>
          <cell r="L45">
            <v>725</v>
          </cell>
          <cell r="M45">
            <v>500</v>
          </cell>
          <cell r="N45">
            <v>0</v>
          </cell>
          <cell r="O45">
            <v>0</v>
          </cell>
          <cell r="P45">
            <v>0</v>
          </cell>
          <cell r="Q45">
            <v>3131</v>
          </cell>
          <cell r="R45">
            <v>725</v>
          </cell>
          <cell r="S45">
            <v>500</v>
          </cell>
          <cell r="T45">
            <v>0</v>
          </cell>
          <cell r="U45">
            <v>0</v>
          </cell>
          <cell r="V45">
            <v>0</v>
          </cell>
          <cell r="W45">
            <v>100</v>
          </cell>
          <cell r="X45">
            <v>0</v>
          </cell>
          <cell r="Y45">
            <v>100</v>
          </cell>
          <cell r="AA45">
            <v>0</v>
          </cell>
          <cell r="AD45">
            <v>4556</v>
          </cell>
          <cell r="AE45">
            <v>4556</v>
          </cell>
          <cell r="AF45">
            <v>0</v>
          </cell>
          <cell r="AG45">
            <v>0</v>
          </cell>
          <cell r="AH45">
            <v>6336.48</v>
          </cell>
          <cell r="AI45">
            <v>0</v>
          </cell>
          <cell r="AJ45" t="str">
            <v/>
          </cell>
          <cell r="AK45">
            <v>3131</v>
          </cell>
          <cell r="AL45">
            <v>500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960301</v>
          </cell>
          <cell r="AW45">
            <v>14.5</v>
          </cell>
          <cell r="AX45">
            <v>44485</v>
          </cell>
          <cell r="AY45" t="str">
            <v>升级；升组长；免副主管</v>
          </cell>
          <cell r="AZ45">
            <v>44271</v>
          </cell>
          <cell r="BA45" t="str">
            <v>升副主管</v>
          </cell>
          <cell r="BB45" t="str">
            <v>2022.8.</v>
          </cell>
          <cell r="BC45" t="str">
            <v>B</v>
          </cell>
          <cell r="BD45" t="str">
            <v>2022.5.</v>
          </cell>
          <cell r="BE45" t="str">
            <v>A</v>
          </cell>
          <cell r="BF45" t="str">
            <v>販管</v>
          </cell>
          <cell r="BG45" t="str">
            <v/>
          </cell>
          <cell r="BH45">
            <v>27</v>
          </cell>
          <cell r="BI45" t="str">
            <v>李晶</v>
          </cell>
        </row>
        <row r="46">
          <cell r="B46" t="str">
            <v>990301</v>
          </cell>
          <cell r="C46" t="str">
            <v>管理部</v>
          </cell>
          <cell r="D46" t="str">
            <v>总务课-食堂系</v>
          </cell>
          <cell r="E46" t="str">
            <v>990301</v>
          </cell>
          <cell r="F46" t="str">
            <v>王冰</v>
          </cell>
          <cell r="G46" t="str">
            <v>S2-2</v>
          </cell>
          <cell r="H46">
            <v>0</v>
          </cell>
          <cell r="I46" t="str">
            <v>S2-2</v>
          </cell>
          <cell r="J46">
            <v>0</v>
          </cell>
          <cell r="K46">
            <v>2739</v>
          </cell>
          <cell r="L46">
            <v>385</v>
          </cell>
          <cell r="M46">
            <v>0</v>
          </cell>
          <cell r="N46">
            <v>0</v>
          </cell>
          <cell r="O46">
            <v>0</v>
          </cell>
          <cell r="P46">
            <v>20</v>
          </cell>
          <cell r="Q46">
            <v>2739</v>
          </cell>
          <cell r="R46">
            <v>385</v>
          </cell>
          <cell r="S46">
            <v>0</v>
          </cell>
          <cell r="T46">
            <v>0</v>
          </cell>
          <cell r="U46">
            <v>0</v>
          </cell>
          <cell r="V46">
            <v>20</v>
          </cell>
          <cell r="W46">
            <v>100</v>
          </cell>
          <cell r="X46">
            <v>0</v>
          </cell>
          <cell r="Y46">
            <v>100</v>
          </cell>
          <cell r="AA46">
            <v>0</v>
          </cell>
          <cell r="AD46">
            <v>3344</v>
          </cell>
          <cell r="AE46">
            <v>3344</v>
          </cell>
          <cell r="AF46">
            <v>0</v>
          </cell>
          <cell r="AG46">
            <v>0</v>
          </cell>
          <cell r="AH46">
            <v>4947.3599999999997</v>
          </cell>
          <cell r="AI46">
            <v>0</v>
          </cell>
          <cell r="AJ46" t="str">
            <v/>
          </cell>
          <cell r="AK46">
            <v>2739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 t="str">
            <v>990301</v>
          </cell>
          <cell r="AW46">
            <v>6</v>
          </cell>
          <cell r="AX46">
            <v>44485</v>
          </cell>
          <cell r="AY46" t="str">
            <v>升级</v>
          </cell>
          <cell r="AZ46">
            <v>43754</v>
          </cell>
          <cell r="BA46" t="str">
            <v>升格</v>
          </cell>
          <cell r="BB46" t="str">
            <v>2022.8.</v>
          </cell>
          <cell r="BC46" t="str">
            <v>B</v>
          </cell>
          <cell r="BD46" t="str">
            <v>2022.5.</v>
          </cell>
          <cell r="BE46" t="str">
            <v>B</v>
          </cell>
          <cell r="BF46" t="str">
            <v>販管</v>
          </cell>
          <cell r="BG46" t="str">
            <v/>
          </cell>
          <cell r="BH46">
            <v>10.5</v>
          </cell>
          <cell r="BI46" t="str">
            <v>李晶</v>
          </cell>
        </row>
        <row r="47">
          <cell r="B47" t="str">
            <v>050301</v>
          </cell>
          <cell r="C47" t="str">
            <v>管理部</v>
          </cell>
          <cell r="D47" t="str">
            <v>总务课-司机班</v>
          </cell>
          <cell r="E47" t="str">
            <v>050301</v>
          </cell>
          <cell r="F47" t="str">
            <v>葛其瑞</v>
          </cell>
          <cell r="G47" t="str">
            <v>S2-4</v>
          </cell>
          <cell r="H47">
            <v>0</v>
          </cell>
          <cell r="I47" t="str">
            <v>S2-4</v>
          </cell>
          <cell r="J47">
            <v>0</v>
          </cell>
          <cell r="K47">
            <v>2739</v>
          </cell>
          <cell r="L47">
            <v>475</v>
          </cell>
          <cell r="M47">
            <v>0</v>
          </cell>
          <cell r="N47">
            <v>0</v>
          </cell>
          <cell r="O47">
            <v>0</v>
          </cell>
          <cell r="P47">
            <v>20</v>
          </cell>
          <cell r="Q47">
            <v>2739</v>
          </cell>
          <cell r="R47">
            <v>475</v>
          </cell>
          <cell r="S47">
            <v>0</v>
          </cell>
          <cell r="T47">
            <v>0</v>
          </cell>
          <cell r="U47">
            <v>0</v>
          </cell>
          <cell r="V47">
            <v>20</v>
          </cell>
          <cell r="W47">
            <v>100</v>
          </cell>
          <cell r="X47">
            <v>0</v>
          </cell>
          <cell r="Y47">
            <v>100</v>
          </cell>
          <cell r="AA47">
            <v>0</v>
          </cell>
          <cell r="AD47">
            <v>3434</v>
          </cell>
          <cell r="AE47">
            <v>3434</v>
          </cell>
          <cell r="AF47">
            <v>0</v>
          </cell>
          <cell r="AG47">
            <v>0</v>
          </cell>
          <cell r="AH47">
            <v>5047.26</v>
          </cell>
          <cell r="AI47">
            <v>0</v>
          </cell>
          <cell r="AJ47" t="str">
            <v/>
          </cell>
          <cell r="AK47">
            <v>2739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 t="str">
            <v>050301</v>
          </cell>
          <cell r="AW47">
            <v>11</v>
          </cell>
          <cell r="AX47">
            <v>44485</v>
          </cell>
          <cell r="AY47" t="str">
            <v>升格</v>
          </cell>
          <cell r="AZ47">
            <v>43754</v>
          </cell>
          <cell r="BA47" t="str">
            <v>升格</v>
          </cell>
          <cell r="BB47" t="str">
            <v>2022.8.</v>
          </cell>
          <cell r="BC47" t="str">
            <v>B</v>
          </cell>
          <cell r="BD47" t="str">
            <v>2022.5.</v>
          </cell>
          <cell r="BE47" t="str">
            <v>B</v>
          </cell>
          <cell r="BF47" t="str">
            <v>販管</v>
          </cell>
          <cell r="BG47" t="str">
            <v/>
          </cell>
          <cell r="BH47">
            <v>18</v>
          </cell>
          <cell r="BI47" t="str">
            <v>李晶</v>
          </cell>
        </row>
        <row r="48">
          <cell r="B48" t="str">
            <v>941245</v>
          </cell>
          <cell r="C48" t="str">
            <v>管理部</v>
          </cell>
          <cell r="D48" t="str">
            <v>总务课-司机班</v>
          </cell>
          <cell r="E48" t="str">
            <v>941245</v>
          </cell>
          <cell r="F48" t="str">
            <v>刘杰</v>
          </cell>
          <cell r="G48" t="str">
            <v>S3-6</v>
          </cell>
          <cell r="H48" t="str">
            <v>班长</v>
          </cell>
          <cell r="I48" t="str">
            <v>S3-6</v>
          </cell>
          <cell r="J48" t="str">
            <v>班长</v>
          </cell>
          <cell r="K48">
            <v>3036</v>
          </cell>
          <cell r="L48">
            <v>935</v>
          </cell>
          <cell r="M48">
            <v>300</v>
          </cell>
          <cell r="N48">
            <v>0</v>
          </cell>
          <cell r="O48">
            <v>0</v>
          </cell>
          <cell r="P48">
            <v>0</v>
          </cell>
          <cell r="Q48">
            <v>3036</v>
          </cell>
          <cell r="R48">
            <v>935</v>
          </cell>
          <cell r="S48">
            <v>300</v>
          </cell>
          <cell r="T48">
            <v>0</v>
          </cell>
          <cell r="U48">
            <v>0</v>
          </cell>
          <cell r="V48">
            <v>0</v>
          </cell>
          <cell r="W48">
            <v>100</v>
          </cell>
          <cell r="X48">
            <v>0</v>
          </cell>
          <cell r="Y48">
            <v>100</v>
          </cell>
          <cell r="AA48">
            <v>0</v>
          </cell>
          <cell r="AD48">
            <v>4471</v>
          </cell>
          <cell r="AE48">
            <v>4471</v>
          </cell>
          <cell r="AF48">
            <v>0</v>
          </cell>
          <cell r="AG48">
            <v>0</v>
          </cell>
          <cell r="AH48">
            <v>6218.27</v>
          </cell>
          <cell r="AI48">
            <v>0</v>
          </cell>
          <cell r="AJ48" t="str">
            <v/>
          </cell>
          <cell r="AK48">
            <v>3036</v>
          </cell>
          <cell r="AL48">
            <v>300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 t="str">
            <v>941245</v>
          </cell>
          <cell r="AW48">
            <v>19</v>
          </cell>
          <cell r="AX48">
            <v>44485</v>
          </cell>
          <cell r="AY48" t="str">
            <v>升格</v>
          </cell>
          <cell r="AZ48">
            <v>43754</v>
          </cell>
          <cell r="BA48" t="str">
            <v>升格</v>
          </cell>
          <cell r="BB48" t="str">
            <v>2022.8.</v>
          </cell>
          <cell r="BC48" t="str">
            <v>B</v>
          </cell>
          <cell r="BD48" t="str">
            <v>2022.5.</v>
          </cell>
          <cell r="BE48" t="str">
            <v>B</v>
          </cell>
          <cell r="BF48" t="str">
            <v>販管</v>
          </cell>
          <cell r="BG48" t="str">
            <v/>
          </cell>
          <cell r="BH48">
            <v>12.5</v>
          </cell>
          <cell r="BI48" t="str">
            <v>李晶</v>
          </cell>
        </row>
        <row r="51">
          <cell r="AF51">
            <v>2256</v>
          </cell>
          <cell r="AG51">
            <v>3016.6400000000021</v>
          </cell>
          <cell r="AH51">
            <v>348770.64999999985</v>
          </cell>
          <cell r="AI51">
            <v>8.6493516584609503E-3</v>
          </cell>
        </row>
        <row r="61">
          <cell r="AR61" t="str">
            <v xml:space="preserve"> 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CC"/>
  </sheetPr>
  <dimension ref="A1:AO57"/>
  <sheetViews>
    <sheetView tabSelected="1" topLeftCell="A89" zoomScaleNormal="100" workbookViewId="0">
      <selection activeCell="H89" sqref="H89"/>
    </sheetView>
  </sheetViews>
  <sheetFormatPr defaultColWidth="4" defaultRowHeight="12" x14ac:dyDescent="0.2"/>
  <cols>
    <col min="1" max="1" width="7.5" style="1" customWidth="1"/>
    <col min="2" max="19" width="4.5" style="1" customWidth="1"/>
    <col min="20" max="20" width="7.5" style="1" customWidth="1"/>
    <col min="21" max="21" width="4.125" style="1" customWidth="1"/>
    <col min="22" max="26" width="6" style="1" customWidth="1"/>
    <col min="27" max="35" width="4.375" style="1" customWidth="1"/>
    <col min="36" max="256" width="4" style="1"/>
    <col min="257" max="257" width="8.5" style="1" customWidth="1"/>
    <col min="258" max="265" width="5.375" style="1" customWidth="1"/>
    <col min="266" max="266" width="4.5" style="1" customWidth="1"/>
    <col min="267" max="267" width="6.5" style="1" customWidth="1"/>
    <col min="268" max="273" width="5" style="1" customWidth="1"/>
    <col min="274" max="275" width="5.5" style="1" customWidth="1"/>
    <col min="276" max="276" width="7.5" style="1" customWidth="1"/>
    <col min="277" max="277" width="4.125" style="1" customWidth="1"/>
    <col min="278" max="282" width="6" style="1" customWidth="1"/>
    <col min="283" max="291" width="4.375" style="1" customWidth="1"/>
    <col min="292" max="512" width="4" style="1"/>
    <col min="513" max="513" width="8.5" style="1" customWidth="1"/>
    <col min="514" max="521" width="5.375" style="1" customWidth="1"/>
    <col min="522" max="522" width="4.5" style="1" customWidth="1"/>
    <col min="523" max="523" width="6.5" style="1" customWidth="1"/>
    <col min="524" max="529" width="5" style="1" customWidth="1"/>
    <col min="530" max="531" width="5.5" style="1" customWidth="1"/>
    <col min="532" max="532" width="7.5" style="1" customWidth="1"/>
    <col min="533" max="533" width="4.125" style="1" customWidth="1"/>
    <col min="534" max="538" width="6" style="1" customWidth="1"/>
    <col min="539" max="547" width="4.375" style="1" customWidth="1"/>
    <col min="548" max="768" width="4" style="1"/>
    <col min="769" max="769" width="8.5" style="1" customWidth="1"/>
    <col min="770" max="777" width="5.375" style="1" customWidth="1"/>
    <col min="778" max="778" width="4.5" style="1" customWidth="1"/>
    <col min="779" max="779" width="6.5" style="1" customWidth="1"/>
    <col min="780" max="785" width="5" style="1" customWidth="1"/>
    <col min="786" max="787" width="5.5" style="1" customWidth="1"/>
    <col min="788" max="788" width="7.5" style="1" customWidth="1"/>
    <col min="789" max="789" width="4.125" style="1" customWidth="1"/>
    <col min="790" max="794" width="6" style="1" customWidth="1"/>
    <col min="795" max="803" width="4.375" style="1" customWidth="1"/>
    <col min="804" max="1024" width="4" style="1"/>
    <col min="1025" max="1025" width="8.5" style="1" customWidth="1"/>
    <col min="1026" max="1033" width="5.375" style="1" customWidth="1"/>
    <col min="1034" max="1034" width="4.5" style="1" customWidth="1"/>
    <col min="1035" max="1035" width="6.5" style="1" customWidth="1"/>
    <col min="1036" max="1041" width="5" style="1" customWidth="1"/>
    <col min="1042" max="1043" width="5.5" style="1" customWidth="1"/>
    <col min="1044" max="1044" width="7.5" style="1" customWidth="1"/>
    <col min="1045" max="1045" width="4.125" style="1" customWidth="1"/>
    <col min="1046" max="1050" width="6" style="1" customWidth="1"/>
    <col min="1051" max="1059" width="4.375" style="1" customWidth="1"/>
    <col min="1060" max="1280" width="4" style="1"/>
    <col min="1281" max="1281" width="8.5" style="1" customWidth="1"/>
    <col min="1282" max="1289" width="5.375" style="1" customWidth="1"/>
    <col min="1290" max="1290" width="4.5" style="1" customWidth="1"/>
    <col min="1291" max="1291" width="6.5" style="1" customWidth="1"/>
    <col min="1292" max="1297" width="5" style="1" customWidth="1"/>
    <col min="1298" max="1299" width="5.5" style="1" customWidth="1"/>
    <col min="1300" max="1300" width="7.5" style="1" customWidth="1"/>
    <col min="1301" max="1301" width="4.125" style="1" customWidth="1"/>
    <col min="1302" max="1306" width="6" style="1" customWidth="1"/>
    <col min="1307" max="1315" width="4.375" style="1" customWidth="1"/>
    <col min="1316" max="1536" width="4" style="1"/>
    <col min="1537" max="1537" width="8.5" style="1" customWidth="1"/>
    <col min="1538" max="1545" width="5.375" style="1" customWidth="1"/>
    <col min="1546" max="1546" width="4.5" style="1" customWidth="1"/>
    <col min="1547" max="1547" width="6.5" style="1" customWidth="1"/>
    <col min="1548" max="1553" width="5" style="1" customWidth="1"/>
    <col min="1554" max="1555" width="5.5" style="1" customWidth="1"/>
    <col min="1556" max="1556" width="7.5" style="1" customWidth="1"/>
    <col min="1557" max="1557" width="4.125" style="1" customWidth="1"/>
    <col min="1558" max="1562" width="6" style="1" customWidth="1"/>
    <col min="1563" max="1571" width="4.375" style="1" customWidth="1"/>
    <col min="1572" max="1792" width="4" style="1"/>
    <col min="1793" max="1793" width="8.5" style="1" customWidth="1"/>
    <col min="1794" max="1801" width="5.375" style="1" customWidth="1"/>
    <col min="1802" max="1802" width="4.5" style="1" customWidth="1"/>
    <col min="1803" max="1803" width="6.5" style="1" customWidth="1"/>
    <col min="1804" max="1809" width="5" style="1" customWidth="1"/>
    <col min="1810" max="1811" width="5.5" style="1" customWidth="1"/>
    <col min="1812" max="1812" width="7.5" style="1" customWidth="1"/>
    <col min="1813" max="1813" width="4.125" style="1" customWidth="1"/>
    <col min="1814" max="1818" width="6" style="1" customWidth="1"/>
    <col min="1819" max="1827" width="4.375" style="1" customWidth="1"/>
    <col min="1828" max="2048" width="4" style="1"/>
    <col min="2049" max="2049" width="8.5" style="1" customWidth="1"/>
    <col min="2050" max="2057" width="5.375" style="1" customWidth="1"/>
    <col min="2058" max="2058" width="4.5" style="1" customWidth="1"/>
    <col min="2059" max="2059" width="6.5" style="1" customWidth="1"/>
    <col min="2060" max="2065" width="5" style="1" customWidth="1"/>
    <col min="2066" max="2067" width="5.5" style="1" customWidth="1"/>
    <col min="2068" max="2068" width="7.5" style="1" customWidth="1"/>
    <col min="2069" max="2069" width="4.125" style="1" customWidth="1"/>
    <col min="2070" max="2074" width="6" style="1" customWidth="1"/>
    <col min="2075" max="2083" width="4.375" style="1" customWidth="1"/>
    <col min="2084" max="2304" width="4" style="1"/>
    <col min="2305" max="2305" width="8.5" style="1" customWidth="1"/>
    <col min="2306" max="2313" width="5.375" style="1" customWidth="1"/>
    <col min="2314" max="2314" width="4.5" style="1" customWidth="1"/>
    <col min="2315" max="2315" width="6.5" style="1" customWidth="1"/>
    <col min="2316" max="2321" width="5" style="1" customWidth="1"/>
    <col min="2322" max="2323" width="5.5" style="1" customWidth="1"/>
    <col min="2324" max="2324" width="7.5" style="1" customWidth="1"/>
    <col min="2325" max="2325" width="4.125" style="1" customWidth="1"/>
    <col min="2326" max="2330" width="6" style="1" customWidth="1"/>
    <col min="2331" max="2339" width="4.375" style="1" customWidth="1"/>
    <col min="2340" max="2560" width="4" style="1"/>
    <col min="2561" max="2561" width="8.5" style="1" customWidth="1"/>
    <col min="2562" max="2569" width="5.375" style="1" customWidth="1"/>
    <col min="2570" max="2570" width="4.5" style="1" customWidth="1"/>
    <col min="2571" max="2571" width="6.5" style="1" customWidth="1"/>
    <col min="2572" max="2577" width="5" style="1" customWidth="1"/>
    <col min="2578" max="2579" width="5.5" style="1" customWidth="1"/>
    <col min="2580" max="2580" width="7.5" style="1" customWidth="1"/>
    <col min="2581" max="2581" width="4.125" style="1" customWidth="1"/>
    <col min="2582" max="2586" width="6" style="1" customWidth="1"/>
    <col min="2587" max="2595" width="4.375" style="1" customWidth="1"/>
    <col min="2596" max="2816" width="4" style="1"/>
    <col min="2817" max="2817" width="8.5" style="1" customWidth="1"/>
    <col min="2818" max="2825" width="5.375" style="1" customWidth="1"/>
    <col min="2826" max="2826" width="4.5" style="1" customWidth="1"/>
    <col min="2827" max="2827" width="6.5" style="1" customWidth="1"/>
    <col min="2828" max="2833" width="5" style="1" customWidth="1"/>
    <col min="2834" max="2835" width="5.5" style="1" customWidth="1"/>
    <col min="2836" max="2836" width="7.5" style="1" customWidth="1"/>
    <col min="2837" max="2837" width="4.125" style="1" customWidth="1"/>
    <col min="2838" max="2842" width="6" style="1" customWidth="1"/>
    <col min="2843" max="2851" width="4.375" style="1" customWidth="1"/>
    <col min="2852" max="3072" width="4" style="1"/>
    <col min="3073" max="3073" width="8.5" style="1" customWidth="1"/>
    <col min="3074" max="3081" width="5.375" style="1" customWidth="1"/>
    <col min="3082" max="3082" width="4.5" style="1" customWidth="1"/>
    <col min="3083" max="3083" width="6.5" style="1" customWidth="1"/>
    <col min="3084" max="3089" width="5" style="1" customWidth="1"/>
    <col min="3090" max="3091" width="5.5" style="1" customWidth="1"/>
    <col min="3092" max="3092" width="7.5" style="1" customWidth="1"/>
    <col min="3093" max="3093" width="4.125" style="1" customWidth="1"/>
    <col min="3094" max="3098" width="6" style="1" customWidth="1"/>
    <col min="3099" max="3107" width="4.375" style="1" customWidth="1"/>
    <col min="3108" max="3328" width="4" style="1"/>
    <col min="3329" max="3329" width="8.5" style="1" customWidth="1"/>
    <col min="3330" max="3337" width="5.375" style="1" customWidth="1"/>
    <col min="3338" max="3338" width="4.5" style="1" customWidth="1"/>
    <col min="3339" max="3339" width="6.5" style="1" customWidth="1"/>
    <col min="3340" max="3345" width="5" style="1" customWidth="1"/>
    <col min="3346" max="3347" width="5.5" style="1" customWidth="1"/>
    <col min="3348" max="3348" width="7.5" style="1" customWidth="1"/>
    <col min="3349" max="3349" width="4.125" style="1" customWidth="1"/>
    <col min="3350" max="3354" width="6" style="1" customWidth="1"/>
    <col min="3355" max="3363" width="4.375" style="1" customWidth="1"/>
    <col min="3364" max="3584" width="4" style="1"/>
    <col min="3585" max="3585" width="8.5" style="1" customWidth="1"/>
    <col min="3586" max="3593" width="5.375" style="1" customWidth="1"/>
    <col min="3594" max="3594" width="4.5" style="1" customWidth="1"/>
    <col min="3595" max="3595" width="6.5" style="1" customWidth="1"/>
    <col min="3596" max="3601" width="5" style="1" customWidth="1"/>
    <col min="3602" max="3603" width="5.5" style="1" customWidth="1"/>
    <col min="3604" max="3604" width="7.5" style="1" customWidth="1"/>
    <col min="3605" max="3605" width="4.125" style="1" customWidth="1"/>
    <col min="3606" max="3610" width="6" style="1" customWidth="1"/>
    <col min="3611" max="3619" width="4.375" style="1" customWidth="1"/>
    <col min="3620" max="3840" width="4" style="1"/>
    <col min="3841" max="3841" width="8.5" style="1" customWidth="1"/>
    <col min="3842" max="3849" width="5.375" style="1" customWidth="1"/>
    <col min="3850" max="3850" width="4.5" style="1" customWidth="1"/>
    <col min="3851" max="3851" width="6.5" style="1" customWidth="1"/>
    <col min="3852" max="3857" width="5" style="1" customWidth="1"/>
    <col min="3858" max="3859" width="5.5" style="1" customWidth="1"/>
    <col min="3860" max="3860" width="7.5" style="1" customWidth="1"/>
    <col min="3861" max="3861" width="4.125" style="1" customWidth="1"/>
    <col min="3862" max="3866" width="6" style="1" customWidth="1"/>
    <col min="3867" max="3875" width="4.375" style="1" customWidth="1"/>
    <col min="3876" max="4096" width="4" style="1"/>
    <col min="4097" max="4097" width="8.5" style="1" customWidth="1"/>
    <col min="4098" max="4105" width="5.375" style="1" customWidth="1"/>
    <col min="4106" max="4106" width="4.5" style="1" customWidth="1"/>
    <col min="4107" max="4107" width="6.5" style="1" customWidth="1"/>
    <col min="4108" max="4113" width="5" style="1" customWidth="1"/>
    <col min="4114" max="4115" width="5.5" style="1" customWidth="1"/>
    <col min="4116" max="4116" width="7.5" style="1" customWidth="1"/>
    <col min="4117" max="4117" width="4.125" style="1" customWidth="1"/>
    <col min="4118" max="4122" width="6" style="1" customWidth="1"/>
    <col min="4123" max="4131" width="4.375" style="1" customWidth="1"/>
    <col min="4132" max="4352" width="4" style="1"/>
    <col min="4353" max="4353" width="8.5" style="1" customWidth="1"/>
    <col min="4354" max="4361" width="5.375" style="1" customWidth="1"/>
    <col min="4362" max="4362" width="4.5" style="1" customWidth="1"/>
    <col min="4363" max="4363" width="6.5" style="1" customWidth="1"/>
    <col min="4364" max="4369" width="5" style="1" customWidth="1"/>
    <col min="4370" max="4371" width="5.5" style="1" customWidth="1"/>
    <col min="4372" max="4372" width="7.5" style="1" customWidth="1"/>
    <col min="4373" max="4373" width="4.125" style="1" customWidth="1"/>
    <col min="4374" max="4378" width="6" style="1" customWidth="1"/>
    <col min="4379" max="4387" width="4.375" style="1" customWidth="1"/>
    <col min="4388" max="4608" width="4" style="1"/>
    <col min="4609" max="4609" width="8.5" style="1" customWidth="1"/>
    <col min="4610" max="4617" width="5.375" style="1" customWidth="1"/>
    <col min="4618" max="4618" width="4.5" style="1" customWidth="1"/>
    <col min="4619" max="4619" width="6.5" style="1" customWidth="1"/>
    <col min="4620" max="4625" width="5" style="1" customWidth="1"/>
    <col min="4626" max="4627" width="5.5" style="1" customWidth="1"/>
    <col min="4628" max="4628" width="7.5" style="1" customWidth="1"/>
    <col min="4629" max="4629" width="4.125" style="1" customWidth="1"/>
    <col min="4630" max="4634" width="6" style="1" customWidth="1"/>
    <col min="4635" max="4643" width="4.375" style="1" customWidth="1"/>
    <col min="4644" max="4864" width="4" style="1"/>
    <col min="4865" max="4865" width="8.5" style="1" customWidth="1"/>
    <col min="4866" max="4873" width="5.375" style="1" customWidth="1"/>
    <col min="4874" max="4874" width="4.5" style="1" customWidth="1"/>
    <col min="4875" max="4875" width="6.5" style="1" customWidth="1"/>
    <col min="4876" max="4881" width="5" style="1" customWidth="1"/>
    <col min="4882" max="4883" width="5.5" style="1" customWidth="1"/>
    <col min="4884" max="4884" width="7.5" style="1" customWidth="1"/>
    <col min="4885" max="4885" width="4.125" style="1" customWidth="1"/>
    <col min="4886" max="4890" width="6" style="1" customWidth="1"/>
    <col min="4891" max="4899" width="4.375" style="1" customWidth="1"/>
    <col min="4900" max="5120" width="4" style="1"/>
    <col min="5121" max="5121" width="8.5" style="1" customWidth="1"/>
    <col min="5122" max="5129" width="5.375" style="1" customWidth="1"/>
    <col min="5130" max="5130" width="4.5" style="1" customWidth="1"/>
    <col min="5131" max="5131" width="6.5" style="1" customWidth="1"/>
    <col min="5132" max="5137" width="5" style="1" customWidth="1"/>
    <col min="5138" max="5139" width="5.5" style="1" customWidth="1"/>
    <col min="5140" max="5140" width="7.5" style="1" customWidth="1"/>
    <col min="5141" max="5141" width="4.125" style="1" customWidth="1"/>
    <col min="5142" max="5146" width="6" style="1" customWidth="1"/>
    <col min="5147" max="5155" width="4.375" style="1" customWidth="1"/>
    <col min="5156" max="5376" width="4" style="1"/>
    <col min="5377" max="5377" width="8.5" style="1" customWidth="1"/>
    <col min="5378" max="5385" width="5.375" style="1" customWidth="1"/>
    <col min="5386" max="5386" width="4.5" style="1" customWidth="1"/>
    <col min="5387" max="5387" width="6.5" style="1" customWidth="1"/>
    <col min="5388" max="5393" width="5" style="1" customWidth="1"/>
    <col min="5394" max="5395" width="5.5" style="1" customWidth="1"/>
    <col min="5396" max="5396" width="7.5" style="1" customWidth="1"/>
    <col min="5397" max="5397" width="4.125" style="1" customWidth="1"/>
    <col min="5398" max="5402" width="6" style="1" customWidth="1"/>
    <col min="5403" max="5411" width="4.375" style="1" customWidth="1"/>
    <col min="5412" max="5632" width="4" style="1"/>
    <col min="5633" max="5633" width="8.5" style="1" customWidth="1"/>
    <col min="5634" max="5641" width="5.375" style="1" customWidth="1"/>
    <col min="5642" max="5642" width="4.5" style="1" customWidth="1"/>
    <col min="5643" max="5643" width="6.5" style="1" customWidth="1"/>
    <col min="5644" max="5649" width="5" style="1" customWidth="1"/>
    <col min="5650" max="5651" width="5.5" style="1" customWidth="1"/>
    <col min="5652" max="5652" width="7.5" style="1" customWidth="1"/>
    <col min="5653" max="5653" width="4.125" style="1" customWidth="1"/>
    <col min="5654" max="5658" width="6" style="1" customWidth="1"/>
    <col min="5659" max="5667" width="4.375" style="1" customWidth="1"/>
    <col min="5668" max="5888" width="4" style="1"/>
    <col min="5889" max="5889" width="8.5" style="1" customWidth="1"/>
    <col min="5890" max="5897" width="5.375" style="1" customWidth="1"/>
    <col min="5898" max="5898" width="4.5" style="1" customWidth="1"/>
    <col min="5899" max="5899" width="6.5" style="1" customWidth="1"/>
    <col min="5900" max="5905" width="5" style="1" customWidth="1"/>
    <col min="5906" max="5907" width="5.5" style="1" customWidth="1"/>
    <col min="5908" max="5908" width="7.5" style="1" customWidth="1"/>
    <col min="5909" max="5909" width="4.125" style="1" customWidth="1"/>
    <col min="5910" max="5914" width="6" style="1" customWidth="1"/>
    <col min="5915" max="5923" width="4.375" style="1" customWidth="1"/>
    <col min="5924" max="6144" width="4" style="1"/>
    <col min="6145" max="6145" width="8.5" style="1" customWidth="1"/>
    <col min="6146" max="6153" width="5.375" style="1" customWidth="1"/>
    <col min="6154" max="6154" width="4.5" style="1" customWidth="1"/>
    <col min="6155" max="6155" width="6.5" style="1" customWidth="1"/>
    <col min="6156" max="6161" width="5" style="1" customWidth="1"/>
    <col min="6162" max="6163" width="5.5" style="1" customWidth="1"/>
    <col min="6164" max="6164" width="7.5" style="1" customWidth="1"/>
    <col min="6165" max="6165" width="4.125" style="1" customWidth="1"/>
    <col min="6166" max="6170" width="6" style="1" customWidth="1"/>
    <col min="6171" max="6179" width="4.375" style="1" customWidth="1"/>
    <col min="6180" max="6400" width="4" style="1"/>
    <col min="6401" max="6401" width="8.5" style="1" customWidth="1"/>
    <col min="6402" max="6409" width="5.375" style="1" customWidth="1"/>
    <col min="6410" max="6410" width="4.5" style="1" customWidth="1"/>
    <col min="6411" max="6411" width="6.5" style="1" customWidth="1"/>
    <col min="6412" max="6417" width="5" style="1" customWidth="1"/>
    <col min="6418" max="6419" width="5.5" style="1" customWidth="1"/>
    <col min="6420" max="6420" width="7.5" style="1" customWidth="1"/>
    <col min="6421" max="6421" width="4.125" style="1" customWidth="1"/>
    <col min="6422" max="6426" width="6" style="1" customWidth="1"/>
    <col min="6427" max="6435" width="4.375" style="1" customWidth="1"/>
    <col min="6436" max="6656" width="4" style="1"/>
    <col min="6657" max="6657" width="8.5" style="1" customWidth="1"/>
    <col min="6658" max="6665" width="5.375" style="1" customWidth="1"/>
    <col min="6666" max="6666" width="4.5" style="1" customWidth="1"/>
    <col min="6667" max="6667" width="6.5" style="1" customWidth="1"/>
    <col min="6668" max="6673" width="5" style="1" customWidth="1"/>
    <col min="6674" max="6675" width="5.5" style="1" customWidth="1"/>
    <col min="6676" max="6676" width="7.5" style="1" customWidth="1"/>
    <col min="6677" max="6677" width="4.125" style="1" customWidth="1"/>
    <col min="6678" max="6682" width="6" style="1" customWidth="1"/>
    <col min="6683" max="6691" width="4.375" style="1" customWidth="1"/>
    <col min="6692" max="6912" width="4" style="1"/>
    <col min="6913" max="6913" width="8.5" style="1" customWidth="1"/>
    <col min="6914" max="6921" width="5.375" style="1" customWidth="1"/>
    <col min="6922" max="6922" width="4.5" style="1" customWidth="1"/>
    <col min="6923" max="6923" width="6.5" style="1" customWidth="1"/>
    <col min="6924" max="6929" width="5" style="1" customWidth="1"/>
    <col min="6930" max="6931" width="5.5" style="1" customWidth="1"/>
    <col min="6932" max="6932" width="7.5" style="1" customWidth="1"/>
    <col min="6933" max="6933" width="4.125" style="1" customWidth="1"/>
    <col min="6934" max="6938" width="6" style="1" customWidth="1"/>
    <col min="6939" max="6947" width="4.375" style="1" customWidth="1"/>
    <col min="6948" max="7168" width="4" style="1"/>
    <col min="7169" max="7169" width="8.5" style="1" customWidth="1"/>
    <col min="7170" max="7177" width="5.375" style="1" customWidth="1"/>
    <col min="7178" max="7178" width="4.5" style="1" customWidth="1"/>
    <col min="7179" max="7179" width="6.5" style="1" customWidth="1"/>
    <col min="7180" max="7185" width="5" style="1" customWidth="1"/>
    <col min="7186" max="7187" width="5.5" style="1" customWidth="1"/>
    <col min="7188" max="7188" width="7.5" style="1" customWidth="1"/>
    <col min="7189" max="7189" width="4.125" style="1" customWidth="1"/>
    <col min="7190" max="7194" width="6" style="1" customWidth="1"/>
    <col min="7195" max="7203" width="4.375" style="1" customWidth="1"/>
    <col min="7204" max="7424" width="4" style="1"/>
    <col min="7425" max="7425" width="8.5" style="1" customWidth="1"/>
    <col min="7426" max="7433" width="5.375" style="1" customWidth="1"/>
    <col min="7434" max="7434" width="4.5" style="1" customWidth="1"/>
    <col min="7435" max="7435" width="6.5" style="1" customWidth="1"/>
    <col min="7436" max="7441" width="5" style="1" customWidth="1"/>
    <col min="7442" max="7443" width="5.5" style="1" customWidth="1"/>
    <col min="7444" max="7444" width="7.5" style="1" customWidth="1"/>
    <col min="7445" max="7445" width="4.125" style="1" customWidth="1"/>
    <col min="7446" max="7450" width="6" style="1" customWidth="1"/>
    <col min="7451" max="7459" width="4.375" style="1" customWidth="1"/>
    <col min="7460" max="7680" width="4" style="1"/>
    <col min="7681" max="7681" width="8.5" style="1" customWidth="1"/>
    <col min="7682" max="7689" width="5.375" style="1" customWidth="1"/>
    <col min="7690" max="7690" width="4.5" style="1" customWidth="1"/>
    <col min="7691" max="7691" width="6.5" style="1" customWidth="1"/>
    <col min="7692" max="7697" width="5" style="1" customWidth="1"/>
    <col min="7698" max="7699" width="5.5" style="1" customWidth="1"/>
    <col min="7700" max="7700" width="7.5" style="1" customWidth="1"/>
    <col min="7701" max="7701" width="4.125" style="1" customWidth="1"/>
    <col min="7702" max="7706" width="6" style="1" customWidth="1"/>
    <col min="7707" max="7715" width="4.375" style="1" customWidth="1"/>
    <col min="7716" max="7936" width="4" style="1"/>
    <col min="7937" max="7937" width="8.5" style="1" customWidth="1"/>
    <col min="7938" max="7945" width="5.375" style="1" customWidth="1"/>
    <col min="7946" max="7946" width="4.5" style="1" customWidth="1"/>
    <col min="7947" max="7947" width="6.5" style="1" customWidth="1"/>
    <col min="7948" max="7953" width="5" style="1" customWidth="1"/>
    <col min="7954" max="7955" width="5.5" style="1" customWidth="1"/>
    <col min="7956" max="7956" width="7.5" style="1" customWidth="1"/>
    <col min="7957" max="7957" width="4.125" style="1" customWidth="1"/>
    <col min="7958" max="7962" width="6" style="1" customWidth="1"/>
    <col min="7963" max="7971" width="4.375" style="1" customWidth="1"/>
    <col min="7972" max="8192" width="4" style="1"/>
    <col min="8193" max="8193" width="8.5" style="1" customWidth="1"/>
    <col min="8194" max="8201" width="5.375" style="1" customWidth="1"/>
    <col min="8202" max="8202" width="4.5" style="1" customWidth="1"/>
    <col min="8203" max="8203" width="6.5" style="1" customWidth="1"/>
    <col min="8204" max="8209" width="5" style="1" customWidth="1"/>
    <col min="8210" max="8211" width="5.5" style="1" customWidth="1"/>
    <col min="8212" max="8212" width="7.5" style="1" customWidth="1"/>
    <col min="8213" max="8213" width="4.125" style="1" customWidth="1"/>
    <col min="8214" max="8218" width="6" style="1" customWidth="1"/>
    <col min="8219" max="8227" width="4.375" style="1" customWidth="1"/>
    <col min="8228" max="8448" width="4" style="1"/>
    <col min="8449" max="8449" width="8.5" style="1" customWidth="1"/>
    <col min="8450" max="8457" width="5.375" style="1" customWidth="1"/>
    <col min="8458" max="8458" width="4.5" style="1" customWidth="1"/>
    <col min="8459" max="8459" width="6.5" style="1" customWidth="1"/>
    <col min="8460" max="8465" width="5" style="1" customWidth="1"/>
    <col min="8466" max="8467" width="5.5" style="1" customWidth="1"/>
    <col min="8468" max="8468" width="7.5" style="1" customWidth="1"/>
    <col min="8469" max="8469" width="4.125" style="1" customWidth="1"/>
    <col min="8470" max="8474" width="6" style="1" customWidth="1"/>
    <col min="8475" max="8483" width="4.375" style="1" customWidth="1"/>
    <col min="8484" max="8704" width="4" style="1"/>
    <col min="8705" max="8705" width="8.5" style="1" customWidth="1"/>
    <col min="8706" max="8713" width="5.375" style="1" customWidth="1"/>
    <col min="8714" max="8714" width="4.5" style="1" customWidth="1"/>
    <col min="8715" max="8715" width="6.5" style="1" customWidth="1"/>
    <col min="8716" max="8721" width="5" style="1" customWidth="1"/>
    <col min="8722" max="8723" width="5.5" style="1" customWidth="1"/>
    <col min="8724" max="8724" width="7.5" style="1" customWidth="1"/>
    <col min="8725" max="8725" width="4.125" style="1" customWidth="1"/>
    <col min="8726" max="8730" width="6" style="1" customWidth="1"/>
    <col min="8731" max="8739" width="4.375" style="1" customWidth="1"/>
    <col min="8740" max="8960" width="4" style="1"/>
    <col min="8961" max="8961" width="8.5" style="1" customWidth="1"/>
    <col min="8962" max="8969" width="5.375" style="1" customWidth="1"/>
    <col min="8970" max="8970" width="4.5" style="1" customWidth="1"/>
    <col min="8971" max="8971" width="6.5" style="1" customWidth="1"/>
    <col min="8972" max="8977" width="5" style="1" customWidth="1"/>
    <col min="8978" max="8979" width="5.5" style="1" customWidth="1"/>
    <col min="8980" max="8980" width="7.5" style="1" customWidth="1"/>
    <col min="8981" max="8981" width="4.125" style="1" customWidth="1"/>
    <col min="8982" max="8986" width="6" style="1" customWidth="1"/>
    <col min="8987" max="8995" width="4.375" style="1" customWidth="1"/>
    <col min="8996" max="9216" width="4" style="1"/>
    <col min="9217" max="9217" width="8.5" style="1" customWidth="1"/>
    <col min="9218" max="9225" width="5.375" style="1" customWidth="1"/>
    <col min="9226" max="9226" width="4.5" style="1" customWidth="1"/>
    <col min="9227" max="9227" width="6.5" style="1" customWidth="1"/>
    <col min="9228" max="9233" width="5" style="1" customWidth="1"/>
    <col min="9234" max="9235" width="5.5" style="1" customWidth="1"/>
    <col min="9236" max="9236" width="7.5" style="1" customWidth="1"/>
    <col min="9237" max="9237" width="4.125" style="1" customWidth="1"/>
    <col min="9238" max="9242" width="6" style="1" customWidth="1"/>
    <col min="9243" max="9251" width="4.375" style="1" customWidth="1"/>
    <col min="9252" max="9472" width="4" style="1"/>
    <col min="9473" max="9473" width="8.5" style="1" customWidth="1"/>
    <col min="9474" max="9481" width="5.375" style="1" customWidth="1"/>
    <col min="9482" max="9482" width="4.5" style="1" customWidth="1"/>
    <col min="9483" max="9483" width="6.5" style="1" customWidth="1"/>
    <col min="9484" max="9489" width="5" style="1" customWidth="1"/>
    <col min="9490" max="9491" width="5.5" style="1" customWidth="1"/>
    <col min="9492" max="9492" width="7.5" style="1" customWidth="1"/>
    <col min="9493" max="9493" width="4.125" style="1" customWidth="1"/>
    <col min="9494" max="9498" width="6" style="1" customWidth="1"/>
    <col min="9499" max="9507" width="4.375" style="1" customWidth="1"/>
    <col min="9508" max="9728" width="4" style="1"/>
    <col min="9729" max="9729" width="8.5" style="1" customWidth="1"/>
    <col min="9730" max="9737" width="5.375" style="1" customWidth="1"/>
    <col min="9738" max="9738" width="4.5" style="1" customWidth="1"/>
    <col min="9739" max="9739" width="6.5" style="1" customWidth="1"/>
    <col min="9740" max="9745" width="5" style="1" customWidth="1"/>
    <col min="9746" max="9747" width="5.5" style="1" customWidth="1"/>
    <col min="9748" max="9748" width="7.5" style="1" customWidth="1"/>
    <col min="9749" max="9749" width="4.125" style="1" customWidth="1"/>
    <col min="9750" max="9754" width="6" style="1" customWidth="1"/>
    <col min="9755" max="9763" width="4.375" style="1" customWidth="1"/>
    <col min="9764" max="9984" width="4" style="1"/>
    <col min="9985" max="9985" width="8.5" style="1" customWidth="1"/>
    <col min="9986" max="9993" width="5.375" style="1" customWidth="1"/>
    <col min="9994" max="9994" width="4.5" style="1" customWidth="1"/>
    <col min="9995" max="9995" width="6.5" style="1" customWidth="1"/>
    <col min="9996" max="10001" width="5" style="1" customWidth="1"/>
    <col min="10002" max="10003" width="5.5" style="1" customWidth="1"/>
    <col min="10004" max="10004" width="7.5" style="1" customWidth="1"/>
    <col min="10005" max="10005" width="4.125" style="1" customWidth="1"/>
    <col min="10006" max="10010" width="6" style="1" customWidth="1"/>
    <col min="10011" max="10019" width="4.375" style="1" customWidth="1"/>
    <col min="10020" max="10240" width="4" style="1"/>
    <col min="10241" max="10241" width="8.5" style="1" customWidth="1"/>
    <col min="10242" max="10249" width="5.375" style="1" customWidth="1"/>
    <col min="10250" max="10250" width="4.5" style="1" customWidth="1"/>
    <col min="10251" max="10251" width="6.5" style="1" customWidth="1"/>
    <col min="10252" max="10257" width="5" style="1" customWidth="1"/>
    <col min="10258" max="10259" width="5.5" style="1" customWidth="1"/>
    <col min="10260" max="10260" width="7.5" style="1" customWidth="1"/>
    <col min="10261" max="10261" width="4.125" style="1" customWidth="1"/>
    <col min="10262" max="10266" width="6" style="1" customWidth="1"/>
    <col min="10267" max="10275" width="4.375" style="1" customWidth="1"/>
    <col min="10276" max="10496" width="4" style="1"/>
    <col min="10497" max="10497" width="8.5" style="1" customWidth="1"/>
    <col min="10498" max="10505" width="5.375" style="1" customWidth="1"/>
    <col min="10506" max="10506" width="4.5" style="1" customWidth="1"/>
    <col min="10507" max="10507" width="6.5" style="1" customWidth="1"/>
    <col min="10508" max="10513" width="5" style="1" customWidth="1"/>
    <col min="10514" max="10515" width="5.5" style="1" customWidth="1"/>
    <col min="10516" max="10516" width="7.5" style="1" customWidth="1"/>
    <col min="10517" max="10517" width="4.125" style="1" customWidth="1"/>
    <col min="10518" max="10522" width="6" style="1" customWidth="1"/>
    <col min="10523" max="10531" width="4.375" style="1" customWidth="1"/>
    <col min="10532" max="10752" width="4" style="1"/>
    <col min="10753" max="10753" width="8.5" style="1" customWidth="1"/>
    <col min="10754" max="10761" width="5.375" style="1" customWidth="1"/>
    <col min="10762" max="10762" width="4.5" style="1" customWidth="1"/>
    <col min="10763" max="10763" width="6.5" style="1" customWidth="1"/>
    <col min="10764" max="10769" width="5" style="1" customWidth="1"/>
    <col min="10770" max="10771" width="5.5" style="1" customWidth="1"/>
    <col min="10772" max="10772" width="7.5" style="1" customWidth="1"/>
    <col min="10773" max="10773" width="4.125" style="1" customWidth="1"/>
    <col min="10774" max="10778" width="6" style="1" customWidth="1"/>
    <col min="10779" max="10787" width="4.375" style="1" customWidth="1"/>
    <col min="10788" max="11008" width="4" style="1"/>
    <col min="11009" max="11009" width="8.5" style="1" customWidth="1"/>
    <col min="11010" max="11017" width="5.375" style="1" customWidth="1"/>
    <col min="11018" max="11018" width="4.5" style="1" customWidth="1"/>
    <col min="11019" max="11019" width="6.5" style="1" customWidth="1"/>
    <col min="11020" max="11025" width="5" style="1" customWidth="1"/>
    <col min="11026" max="11027" width="5.5" style="1" customWidth="1"/>
    <col min="11028" max="11028" width="7.5" style="1" customWidth="1"/>
    <col min="11029" max="11029" width="4.125" style="1" customWidth="1"/>
    <col min="11030" max="11034" width="6" style="1" customWidth="1"/>
    <col min="11035" max="11043" width="4.375" style="1" customWidth="1"/>
    <col min="11044" max="11264" width="4" style="1"/>
    <col min="11265" max="11265" width="8.5" style="1" customWidth="1"/>
    <col min="11266" max="11273" width="5.375" style="1" customWidth="1"/>
    <col min="11274" max="11274" width="4.5" style="1" customWidth="1"/>
    <col min="11275" max="11275" width="6.5" style="1" customWidth="1"/>
    <col min="11276" max="11281" width="5" style="1" customWidth="1"/>
    <col min="11282" max="11283" width="5.5" style="1" customWidth="1"/>
    <col min="11284" max="11284" width="7.5" style="1" customWidth="1"/>
    <col min="11285" max="11285" width="4.125" style="1" customWidth="1"/>
    <col min="11286" max="11290" width="6" style="1" customWidth="1"/>
    <col min="11291" max="11299" width="4.375" style="1" customWidth="1"/>
    <col min="11300" max="11520" width="4" style="1"/>
    <col min="11521" max="11521" width="8.5" style="1" customWidth="1"/>
    <col min="11522" max="11529" width="5.375" style="1" customWidth="1"/>
    <col min="11530" max="11530" width="4.5" style="1" customWidth="1"/>
    <col min="11531" max="11531" width="6.5" style="1" customWidth="1"/>
    <col min="11532" max="11537" width="5" style="1" customWidth="1"/>
    <col min="11538" max="11539" width="5.5" style="1" customWidth="1"/>
    <col min="11540" max="11540" width="7.5" style="1" customWidth="1"/>
    <col min="11541" max="11541" width="4.125" style="1" customWidth="1"/>
    <col min="11542" max="11546" width="6" style="1" customWidth="1"/>
    <col min="11547" max="11555" width="4.375" style="1" customWidth="1"/>
    <col min="11556" max="11776" width="4" style="1"/>
    <col min="11777" max="11777" width="8.5" style="1" customWidth="1"/>
    <col min="11778" max="11785" width="5.375" style="1" customWidth="1"/>
    <col min="11786" max="11786" width="4.5" style="1" customWidth="1"/>
    <col min="11787" max="11787" width="6.5" style="1" customWidth="1"/>
    <col min="11788" max="11793" width="5" style="1" customWidth="1"/>
    <col min="11794" max="11795" width="5.5" style="1" customWidth="1"/>
    <col min="11796" max="11796" width="7.5" style="1" customWidth="1"/>
    <col min="11797" max="11797" width="4.125" style="1" customWidth="1"/>
    <col min="11798" max="11802" width="6" style="1" customWidth="1"/>
    <col min="11803" max="11811" width="4.375" style="1" customWidth="1"/>
    <col min="11812" max="12032" width="4" style="1"/>
    <col min="12033" max="12033" width="8.5" style="1" customWidth="1"/>
    <col min="12034" max="12041" width="5.375" style="1" customWidth="1"/>
    <col min="12042" max="12042" width="4.5" style="1" customWidth="1"/>
    <col min="12043" max="12043" width="6.5" style="1" customWidth="1"/>
    <col min="12044" max="12049" width="5" style="1" customWidth="1"/>
    <col min="12050" max="12051" width="5.5" style="1" customWidth="1"/>
    <col min="12052" max="12052" width="7.5" style="1" customWidth="1"/>
    <col min="12053" max="12053" width="4.125" style="1" customWidth="1"/>
    <col min="12054" max="12058" width="6" style="1" customWidth="1"/>
    <col min="12059" max="12067" width="4.375" style="1" customWidth="1"/>
    <col min="12068" max="12288" width="4" style="1"/>
    <col min="12289" max="12289" width="8.5" style="1" customWidth="1"/>
    <col min="12290" max="12297" width="5.375" style="1" customWidth="1"/>
    <col min="12298" max="12298" width="4.5" style="1" customWidth="1"/>
    <col min="12299" max="12299" width="6.5" style="1" customWidth="1"/>
    <col min="12300" max="12305" width="5" style="1" customWidth="1"/>
    <col min="12306" max="12307" width="5.5" style="1" customWidth="1"/>
    <col min="12308" max="12308" width="7.5" style="1" customWidth="1"/>
    <col min="12309" max="12309" width="4.125" style="1" customWidth="1"/>
    <col min="12310" max="12314" width="6" style="1" customWidth="1"/>
    <col min="12315" max="12323" width="4.375" style="1" customWidth="1"/>
    <col min="12324" max="12544" width="4" style="1"/>
    <col min="12545" max="12545" width="8.5" style="1" customWidth="1"/>
    <col min="12546" max="12553" width="5.375" style="1" customWidth="1"/>
    <col min="12554" max="12554" width="4.5" style="1" customWidth="1"/>
    <col min="12555" max="12555" width="6.5" style="1" customWidth="1"/>
    <col min="12556" max="12561" width="5" style="1" customWidth="1"/>
    <col min="12562" max="12563" width="5.5" style="1" customWidth="1"/>
    <col min="12564" max="12564" width="7.5" style="1" customWidth="1"/>
    <col min="12565" max="12565" width="4.125" style="1" customWidth="1"/>
    <col min="12566" max="12570" width="6" style="1" customWidth="1"/>
    <col min="12571" max="12579" width="4.375" style="1" customWidth="1"/>
    <col min="12580" max="12800" width="4" style="1"/>
    <col min="12801" max="12801" width="8.5" style="1" customWidth="1"/>
    <col min="12802" max="12809" width="5.375" style="1" customWidth="1"/>
    <col min="12810" max="12810" width="4.5" style="1" customWidth="1"/>
    <col min="12811" max="12811" width="6.5" style="1" customWidth="1"/>
    <col min="12812" max="12817" width="5" style="1" customWidth="1"/>
    <col min="12818" max="12819" width="5.5" style="1" customWidth="1"/>
    <col min="12820" max="12820" width="7.5" style="1" customWidth="1"/>
    <col min="12821" max="12821" width="4.125" style="1" customWidth="1"/>
    <col min="12822" max="12826" width="6" style="1" customWidth="1"/>
    <col min="12827" max="12835" width="4.375" style="1" customWidth="1"/>
    <col min="12836" max="13056" width="4" style="1"/>
    <col min="13057" max="13057" width="8.5" style="1" customWidth="1"/>
    <col min="13058" max="13065" width="5.375" style="1" customWidth="1"/>
    <col min="13066" max="13066" width="4.5" style="1" customWidth="1"/>
    <col min="13067" max="13067" width="6.5" style="1" customWidth="1"/>
    <col min="13068" max="13073" width="5" style="1" customWidth="1"/>
    <col min="13074" max="13075" width="5.5" style="1" customWidth="1"/>
    <col min="13076" max="13076" width="7.5" style="1" customWidth="1"/>
    <col min="13077" max="13077" width="4.125" style="1" customWidth="1"/>
    <col min="13078" max="13082" width="6" style="1" customWidth="1"/>
    <col min="13083" max="13091" width="4.375" style="1" customWidth="1"/>
    <col min="13092" max="13312" width="4" style="1"/>
    <col min="13313" max="13313" width="8.5" style="1" customWidth="1"/>
    <col min="13314" max="13321" width="5.375" style="1" customWidth="1"/>
    <col min="13322" max="13322" width="4.5" style="1" customWidth="1"/>
    <col min="13323" max="13323" width="6.5" style="1" customWidth="1"/>
    <col min="13324" max="13329" width="5" style="1" customWidth="1"/>
    <col min="13330" max="13331" width="5.5" style="1" customWidth="1"/>
    <col min="13332" max="13332" width="7.5" style="1" customWidth="1"/>
    <col min="13333" max="13333" width="4.125" style="1" customWidth="1"/>
    <col min="13334" max="13338" width="6" style="1" customWidth="1"/>
    <col min="13339" max="13347" width="4.375" style="1" customWidth="1"/>
    <col min="13348" max="13568" width="4" style="1"/>
    <col min="13569" max="13569" width="8.5" style="1" customWidth="1"/>
    <col min="13570" max="13577" width="5.375" style="1" customWidth="1"/>
    <col min="13578" max="13578" width="4.5" style="1" customWidth="1"/>
    <col min="13579" max="13579" width="6.5" style="1" customWidth="1"/>
    <col min="13580" max="13585" width="5" style="1" customWidth="1"/>
    <col min="13586" max="13587" width="5.5" style="1" customWidth="1"/>
    <col min="13588" max="13588" width="7.5" style="1" customWidth="1"/>
    <col min="13589" max="13589" width="4.125" style="1" customWidth="1"/>
    <col min="13590" max="13594" width="6" style="1" customWidth="1"/>
    <col min="13595" max="13603" width="4.375" style="1" customWidth="1"/>
    <col min="13604" max="13824" width="4" style="1"/>
    <col min="13825" max="13825" width="8.5" style="1" customWidth="1"/>
    <col min="13826" max="13833" width="5.375" style="1" customWidth="1"/>
    <col min="13834" max="13834" width="4.5" style="1" customWidth="1"/>
    <col min="13835" max="13835" width="6.5" style="1" customWidth="1"/>
    <col min="13836" max="13841" width="5" style="1" customWidth="1"/>
    <col min="13842" max="13843" width="5.5" style="1" customWidth="1"/>
    <col min="13844" max="13844" width="7.5" style="1" customWidth="1"/>
    <col min="13845" max="13845" width="4.125" style="1" customWidth="1"/>
    <col min="13846" max="13850" width="6" style="1" customWidth="1"/>
    <col min="13851" max="13859" width="4.375" style="1" customWidth="1"/>
    <col min="13860" max="14080" width="4" style="1"/>
    <col min="14081" max="14081" width="8.5" style="1" customWidth="1"/>
    <col min="14082" max="14089" width="5.375" style="1" customWidth="1"/>
    <col min="14090" max="14090" width="4.5" style="1" customWidth="1"/>
    <col min="14091" max="14091" width="6.5" style="1" customWidth="1"/>
    <col min="14092" max="14097" width="5" style="1" customWidth="1"/>
    <col min="14098" max="14099" width="5.5" style="1" customWidth="1"/>
    <col min="14100" max="14100" width="7.5" style="1" customWidth="1"/>
    <col min="14101" max="14101" width="4.125" style="1" customWidth="1"/>
    <col min="14102" max="14106" width="6" style="1" customWidth="1"/>
    <col min="14107" max="14115" width="4.375" style="1" customWidth="1"/>
    <col min="14116" max="14336" width="4" style="1"/>
    <col min="14337" max="14337" width="8.5" style="1" customWidth="1"/>
    <col min="14338" max="14345" width="5.375" style="1" customWidth="1"/>
    <col min="14346" max="14346" width="4.5" style="1" customWidth="1"/>
    <col min="14347" max="14347" width="6.5" style="1" customWidth="1"/>
    <col min="14348" max="14353" width="5" style="1" customWidth="1"/>
    <col min="14354" max="14355" width="5.5" style="1" customWidth="1"/>
    <col min="14356" max="14356" width="7.5" style="1" customWidth="1"/>
    <col min="14357" max="14357" width="4.125" style="1" customWidth="1"/>
    <col min="14358" max="14362" width="6" style="1" customWidth="1"/>
    <col min="14363" max="14371" width="4.375" style="1" customWidth="1"/>
    <col min="14372" max="14592" width="4" style="1"/>
    <col min="14593" max="14593" width="8.5" style="1" customWidth="1"/>
    <col min="14594" max="14601" width="5.375" style="1" customWidth="1"/>
    <col min="14602" max="14602" width="4.5" style="1" customWidth="1"/>
    <col min="14603" max="14603" width="6.5" style="1" customWidth="1"/>
    <col min="14604" max="14609" width="5" style="1" customWidth="1"/>
    <col min="14610" max="14611" width="5.5" style="1" customWidth="1"/>
    <col min="14612" max="14612" width="7.5" style="1" customWidth="1"/>
    <col min="14613" max="14613" width="4.125" style="1" customWidth="1"/>
    <col min="14614" max="14618" width="6" style="1" customWidth="1"/>
    <col min="14619" max="14627" width="4.375" style="1" customWidth="1"/>
    <col min="14628" max="14848" width="4" style="1"/>
    <col min="14849" max="14849" width="8.5" style="1" customWidth="1"/>
    <col min="14850" max="14857" width="5.375" style="1" customWidth="1"/>
    <col min="14858" max="14858" width="4.5" style="1" customWidth="1"/>
    <col min="14859" max="14859" width="6.5" style="1" customWidth="1"/>
    <col min="14860" max="14865" width="5" style="1" customWidth="1"/>
    <col min="14866" max="14867" width="5.5" style="1" customWidth="1"/>
    <col min="14868" max="14868" width="7.5" style="1" customWidth="1"/>
    <col min="14869" max="14869" width="4.125" style="1" customWidth="1"/>
    <col min="14870" max="14874" width="6" style="1" customWidth="1"/>
    <col min="14875" max="14883" width="4.375" style="1" customWidth="1"/>
    <col min="14884" max="15104" width="4" style="1"/>
    <col min="15105" max="15105" width="8.5" style="1" customWidth="1"/>
    <col min="15106" max="15113" width="5.375" style="1" customWidth="1"/>
    <col min="15114" max="15114" width="4.5" style="1" customWidth="1"/>
    <col min="15115" max="15115" width="6.5" style="1" customWidth="1"/>
    <col min="15116" max="15121" width="5" style="1" customWidth="1"/>
    <col min="15122" max="15123" width="5.5" style="1" customWidth="1"/>
    <col min="15124" max="15124" width="7.5" style="1" customWidth="1"/>
    <col min="15125" max="15125" width="4.125" style="1" customWidth="1"/>
    <col min="15126" max="15130" width="6" style="1" customWidth="1"/>
    <col min="15131" max="15139" width="4.375" style="1" customWidth="1"/>
    <col min="15140" max="15360" width="4" style="1"/>
    <col min="15361" max="15361" width="8.5" style="1" customWidth="1"/>
    <col min="15362" max="15369" width="5.375" style="1" customWidth="1"/>
    <col min="15370" max="15370" width="4.5" style="1" customWidth="1"/>
    <col min="15371" max="15371" width="6.5" style="1" customWidth="1"/>
    <col min="15372" max="15377" width="5" style="1" customWidth="1"/>
    <col min="15378" max="15379" width="5.5" style="1" customWidth="1"/>
    <col min="15380" max="15380" width="7.5" style="1" customWidth="1"/>
    <col min="15381" max="15381" width="4.125" style="1" customWidth="1"/>
    <col min="15382" max="15386" width="6" style="1" customWidth="1"/>
    <col min="15387" max="15395" width="4.375" style="1" customWidth="1"/>
    <col min="15396" max="15616" width="4" style="1"/>
    <col min="15617" max="15617" width="8.5" style="1" customWidth="1"/>
    <col min="15618" max="15625" width="5.375" style="1" customWidth="1"/>
    <col min="15626" max="15626" width="4.5" style="1" customWidth="1"/>
    <col min="15627" max="15627" width="6.5" style="1" customWidth="1"/>
    <col min="15628" max="15633" width="5" style="1" customWidth="1"/>
    <col min="15634" max="15635" width="5.5" style="1" customWidth="1"/>
    <col min="15636" max="15636" width="7.5" style="1" customWidth="1"/>
    <col min="15637" max="15637" width="4.125" style="1" customWidth="1"/>
    <col min="15638" max="15642" width="6" style="1" customWidth="1"/>
    <col min="15643" max="15651" width="4.375" style="1" customWidth="1"/>
    <col min="15652" max="15872" width="4" style="1"/>
    <col min="15873" max="15873" width="8.5" style="1" customWidth="1"/>
    <col min="15874" max="15881" width="5.375" style="1" customWidth="1"/>
    <col min="15882" max="15882" width="4.5" style="1" customWidth="1"/>
    <col min="15883" max="15883" width="6.5" style="1" customWidth="1"/>
    <col min="15884" max="15889" width="5" style="1" customWidth="1"/>
    <col min="15890" max="15891" width="5.5" style="1" customWidth="1"/>
    <col min="15892" max="15892" width="7.5" style="1" customWidth="1"/>
    <col min="15893" max="15893" width="4.125" style="1" customWidth="1"/>
    <col min="15894" max="15898" width="6" style="1" customWidth="1"/>
    <col min="15899" max="15907" width="4.375" style="1" customWidth="1"/>
    <col min="15908" max="16128" width="4" style="1"/>
    <col min="16129" max="16129" width="8.5" style="1" customWidth="1"/>
    <col min="16130" max="16137" width="5.375" style="1" customWidth="1"/>
    <col min="16138" max="16138" width="4.5" style="1" customWidth="1"/>
    <col min="16139" max="16139" width="6.5" style="1" customWidth="1"/>
    <col min="16140" max="16145" width="5" style="1" customWidth="1"/>
    <col min="16146" max="16147" width="5.5" style="1" customWidth="1"/>
    <col min="16148" max="16148" width="7.5" style="1" customWidth="1"/>
    <col min="16149" max="16149" width="4.125" style="1" customWidth="1"/>
    <col min="16150" max="16154" width="6" style="1" customWidth="1"/>
    <col min="16155" max="16163" width="4.375" style="1" customWidth="1"/>
    <col min="16164" max="16384" width="4" style="1"/>
  </cols>
  <sheetData>
    <row r="1" spans="1:34" hidden="1" x14ac:dyDescent="0.2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34" hidden="1" x14ac:dyDescent="0.2">
      <c r="A2" s="1" t="s">
        <v>9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</row>
    <row r="3" spans="1:34" hidden="1" x14ac:dyDescent="0.2">
      <c r="A3" s="1" t="s">
        <v>18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 t="s">
        <v>19</v>
      </c>
      <c r="K3" s="1" t="s">
        <v>20</v>
      </c>
      <c r="L3" s="1">
        <v>8</v>
      </c>
      <c r="M3" s="1">
        <v>9</v>
      </c>
      <c r="N3" s="1">
        <v>10</v>
      </c>
      <c r="O3" s="1">
        <v>11</v>
      </c>
      <c r="P3" s="1">
        <v>12</v>
      </c>
      <c r="Q3" s="1">
        <v>13</v>
      </c>
      <c r="R3" s="1">
        <v>14</v>
      </c>
      <c r="S3" s="1">
        <v>15</v>
      </c>
      <c r="T3" s="1">
        <v>16</v>
      </c>
      <c r="U3" s="1">
        <v>19</v>
      </c>
      <c r="V3" s="1">
        <v>20</v>
      </c>
    </row>
    <row r="4" spans="1:34" hidden="1" x14ac:dyDescent="0.2">
      <c r="A4" s="1" t="s">
        <v>21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1" t="s">
        <v>30</v>
      </c>
      <c r="K4" s="1" t="s">
        <v>31</v>
      </c>
      <c r="L4" s="1" t="s">
        <v>32</v>
      </c>
      <c r="M4" s="1" t="s">
        <v>33</v>
      </c>
      <c r="N4" s="1" t="s">
        <v>34</v>
      </c>
    </row>
    <row r="5" spans="1:34" hidden="1" x14ac:dyDescent="0.2">
      <c r="A5" s="1" t="s">
        <v>35</v>
      </c>
      <c r="B5" s="1" t="s">
        <v>22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" t="s">
        <v>44</v>
      </c>
      <c r="L5" s="1" t="s">
        <v>45</v>
      </c>
      <c r="M5" s="1" t="s">
        <v>46</v>
      </c>
      <c r="N5" s="1" t="s">
        <v>47</v>
      </c>
    </row>
    <row r="6" spans="1:34" hidden="1" x14ac:dyDescent="0.2">
      <c r="A6" s="1" t="s">
        <v>48</v>
      </c>
      <c r="B6" s="1" t="s">
        <v>22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>
        <v>11</v>
      </c>
      <c r="N6" s="1">
        <v>12</v>
      </c>
      <c r="O6" s="1">
        <v>13</v>
      </c>
      <c r="P6" s="1">
        <v>14</v>
      </c>
      <c r="Q6" s="1">
        <v>15</v>
      </c>
      <c r="R6" s="1">
        <v>16</v>
      </c>
      <c r="S6" s="1">
        <v>17</v>
      </c>
      <c r="T6" s="1">
        <v>18</v>
      </c>
      <c r="U6" s="1" t="s">
        <v>19</v>
      </c>
      <c r="V6" s="1" t="s">
        <v>49</v>
      </c>
      <c r="W6" s="1">
        <v>21</v>
      </c>
      <c r="X6" s="1">
        <v>22</v>
      </c>
      <c r="Y6" s="1">
        <v>23</v>
      </c>
      <c r="Z6" s="1">
        <v>24</v>
      </c>
      <c r="AA6" s="1">
        <v>25</v>
      </c>
      <c r="AB6" s="1">
        <v>26</v>
      </c>
      <c r="AC6" s="1">
        <v>27</v>
      </c>
      <c r="AD6" s="1">
        <v>28</v>
      </c>
      <c r="AE6" s="1">
        <v>29</v>
      </c>
      <c r="AF6" s="1">
        <v>30</v>
      </c>
      <c r="AG6" s="2" t="s">
        <v>50</v>
      </c>
    </row>
    <row r="7" spans="1:34" hidden="1" x14ac:dyDescent="0.2">
      <c r="A7" s="1" t="s">
        <v>51</v>
      </c>
      <c r="C7" s="1" t="s">
        <v>52</v>
      </c>
      <c r="D7" s="1" t="s">
        <v>53</v>
      </c>
      <c r="AG7" s="2"/>
    </row>
    <row r="8" spans="1:34" hidden="1" x14ac:dyDescent="0.2"/>
    <row r="9" spans="1:34" ht="20.25" x14ac:dyDescent="0.2">
      <c r="A9" s="111" t="s">
        <v>114</v>
      </c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</row>
    <row r="10" spans="1:34" ht="4.5" customHeight="1" thickBo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34" ht="16.5" customHeight="1" thickBot="1" x14ac:dyDescent="0.25">
      <c r="A11" s="112" t="s">
        <v>54</v>
      </c>
      <c r="B11" s="113"/>
      <c r="C11" s="114"/>
      <c r="N11" s="4">
        <v>22</v>
      </c>
      <c r="O11" s="5" t="s">
        <v>55</v>
      </c>
      <c r="P11" s="4">
        <v>10</v>
      </c>
      <c r="Q11" s="5" t="s">
        <v>56</v>
      </c>
      <c r="R11" s="4">
        <v>10</v>
      </c>
      <c r="S11" s="5" t="s">
        <v>57</v>
      </c>
    </row>
    <row r="12" spans="1:34" ht="4.5" customHeight="1" thickBot="1" x14ac:dyDescent="0.2"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34" ht="18" customHeight="1" x14ac:dyDescent="0.2">
      <c r="A13" s="7" t="s">
        <v>58</v>
      </c>
      <c r="B13" s="115" t="s">
        <v>122</v>
      </c>
      <c r="C13" s="115"/>
      <c r="D13" s="105" t="s">
        <v>59</v>
      </c>
      <c r="E13" s="105"/>
      <c r="F13" s="105" t="str">
        <f>VLOOKUP($B$13,[1]Sheet2!$B:$BG,5,)</f>
        <v>孙宝禄</v>
      </c>
      <c r="G13" s="105"/>
      <c r="H13" s="105" t="s">
        <v>60</v>
      </c>
      <c r="I13" s="105"/>
      <c r="J13" s="116">
        <f>VLOOKUP($B$13,'[1]data '!$C:$EH,13,)</f>
        <v>38269</v>
      </c>
      <c r="K13" s="116"/>
      <c r="L13" s="105" t="s">
        <v>61</v>
      </c>
      <c r="M13" s="105"/>
      <c r="N13" s="117">
        <f>VLOOKUP($B$13,'[1]data '!$C:$EH,15,)</f>
        <v>41</v>
      </c>
      <c r="O13" s="117"/>
      <c r="P13" s="105" t="s">
        <v>51</v>
      </c>
      <c r="Q13" s="105"/>
      <c r="R13" s="105" t="str">
        <f>VLOOKUP($B$13,'[1]data '!$C:$EH,17,)</f>
        <v>男</v>
      </c>
      <c r="S13" s="106"/>
      <c r="Y13" s="5"/>
      <c r="AF13" s="5"/>
    </row>
    <row r="14" spans="1:34" ht="18" customHeight="1" x14ac:dyDescent="0.2">
      <c r="A14" s="8" t="s">
        <v>0</v>
      </c>
      <c r="B14" s="107" t="str">
        <f>VLOOKUP($B$13,'[1]data '!$C:$EH,4,)</f>
        <v>管理部</v>
      </c>
      <c r="C14" s="107"/>
      <c r="D14" s="107"/>
      <c r="E14" s="107"/>
      <c r="F14" s="107"/>
      <c r="G14" s="107"/>
      <c r="H14" s="107" t="s">
        <v>62</v>
      </c>
      <c r="I14" s="107"/>
      <c r="J14" s="108" t="str">
        <f>VLOOKUP($B$13,'[1]data '!$C:$EH,5,)</f>
        <v>企画课-系统系</v>
      </c>
      <c r="K14" s="109"/>
      <c r="L14" s="109"/>
      <c r="M14" s="109"/>
      <c r="N14" s="109"/>
      <c r="O14" s="109"/>
      <c r="P14" s="109"/>
      <c r="Q14" s="109"/>
      <c r="R14" s="109"/>
      <c r="S14" s="110"/>
    </row>
    <row r="15" spans="1:34" ht="18" customHeight="1" thickBot="1" x14ac:dyDescent="0.25">
      <c r="A15" s="8" t="s">
        <v>63</v>
      </c>
      <c r="B15" s="98" t="str">
        <f>VLOOKUP($B$13,'[1]data '!$C:$EH,8,)</f>
        <v>6</v>
      </c>
      <c r="C15" s="98"/>
      <c r="D15" s="98" t="s">
        <v>64</v>
      </c>
      <c r="E15" s="98"/>
      <c r="F15" s="98" t="str">
        <f>VLOOKUP($B$13,'[1]data '!$C:$EH,9,)</f>
        <v>7</v>
      </c>
      <c r="G15" s="98"/>
      <c r="H15" s="98" t="s">
        <v>65</v>
      </c>
      <c r="I15" s="98"/>
      <c r="J15" s="98" t="str">
        <f>VLOOKUP($B$13,'[1]data '!$C:$EH,10,)</f>
        <v>系长</v>
      </c>
      <c r="K15" s="98"/>
      <c r="L15" s="98" t="s">
        <v>66</v>
      </c>
      <c r="M15" s="98"/>
      <c r="N15" s="96">
        <f>VLOOKUP($B$13,'[1]data '!$C:$EH,11,)</f>
        <v>0</v>
      </c>
      <c r="O15" s="97"/>
      <c r="P15" s="96" t="s">
        <v>67</v>
      </c>
      <c r="Q15" s="97"/>
      <c r="R15" s="98">
        <f>VLOOKUP($B$13,'[1]data '!$C:$EH,12,)</f>
        <v>0</v>
      </c>
      <c r="S15" s="99"/>
      <c r="T15" s="5"/>
      <c r="X15" s="5"/>
      <c r="Y15" s="5"/>
      <c r="AE15" s="5"/>
      <c r="AF15" s="5"/>
    </row>
    <row r="16" spans="1:34" ht="16.5" customHeight="1" x14ac:dyDescent="0.15">
      <c r="A16" s="9" t="s">
        <v>68</v>
      </c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2"/>
      <c r="W16" s="6"/>
      <c r="X16" s="6"/>
      <c r="Y16" s="6"/>
      <c r="Z16" s="6"/>
      <c r="AD16" s="6"/>
      <c r="AE16" s="6"/>
      <c r="AF16" s="6"/>
      <c r="AG16" s="6"/>
      <c r="AH16" s="6"/>
    </row>
    <row r="17" spans="1:34" ht="18" customHeight="1" x14ac:dyDescent="0.15">
      <c r="A17" s="13" t="s">
        <v>69</v>
      </c>
      <c r="B17" s="1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15"/>
      <c r="W17" s="6"/>
      <c r="X17" s="6"/>
      <c r="Y17" s="6"/>
      <c r="Z17" s="6"/>
      <c r="AD17" s="6"/>
      <c r="AE17" s="6"/>
      <c r="AF17" s="6"/>
      <c r="AG17" s="6"/>
      <c r="AH17" s="6"/>
    </row>
    <row r="18" spans="1:34" ht="18" customHeight="1" x14ac:dyDescent="0.15">
      <c r="A18" s="13"/>
      <c r="B18" s="16" t="s">
        <v>117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7"/>
      <c r="W18" s="6"/>
      <c r="X18" s="6"/>
      <c r="Y18" s="6"/>
      <c r="Z18" s="6"/>
      <c r="AD18" s="6"/>
      <c r="AE18" s="6"/>
      <c r="AF18" s="6"/>
      <c r="AG18" s="6"/>
      <c r="AH18" s="6"/>
    </row>
    <row r="19" spans="1:34" ht="18" customHeight="1" x14ac:dyDescent="0.15">
      <c r="A19" s="13" t="s">
        <v>115</v>
      </c>
      <c r="B19" s="118" t="s">
        <v>116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7"/>
      <c r="W19" s="6"/>
      <c r="X19" s="6"/>
      <c r="Y19" s="6"/>
      <c r="Z19" s="6"/>
      <c r="AD19" s="6"/>
      <c r="AE19" s="6"/>
      <c r="AF19" s="6"/>
      <c r="AG19" s="6"/>
      <c r="AH19" s="6"/>
    </row>
    <row r="20" spans="1:34" ht="18" customHeight="1" x14ac:dyDescent="0.15">
      <c r="A20" s="13"/>
      <c r="B20" s="16" t="s">
        <v>118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7"/>
      <c r="W20" s="6"/>
      <c r="X20" s="6"/>
      <c r="Y20" s="6"/>
      <c r="Z20" s="6"/>
      <c r="AD20" s="6"/>
      <c r="AE20" s="6"/>
      <c r="AF20" s="6"/>
      <c r="AG20" s="6"/>
      <c r="AH20" s="6"/>
    </row>
    <row r="21" spans="1:34" ht="18" customHeight="1" x14ac:dyDescent="0.15">
      <c r="A21" s="13" t="s">
        <v>70</v>
      </c>
      <c r="B21" s="1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15"/>
      <c r="W21" s="6"/>
      <c r="X21" s="6"/>
      <c r="Y21" s="6"/>
      <c r="Z21" s="6"/>
      <c r="AD21" s="6"/>
      <c r="AE21" s="6"/>
      <c r="AF21" s="6"/>
      <c r="AG21" s="6"/>
      <c r="AH21" s="6"/>
    </row>
    <row r="22" spans="1:34" ht="18" customHeight="1" x14ac:dyDescent="0.15">
      <c r="A22" s="13"/>
      <c r="B22" s="16" t="s">
        <v>119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7"/>
      <c r="W22" s="6"/>
      <c r="X22" s="6"/>
      <c r="Y22" s="6"/>
      <c r="Z22" s="6"/>
      <c r="AD22" s="6"/>
      <c r="AE22" s="6"/>
      <c r="AF22" s="6"/>
      <c r="AG22" s="6"/>
      <c r="AH22" s="6"/>
    </row>
    <row r="23" spans="1:34" ht="18" customHeight="1" x14ac:dyDescent="0.15">
      <c r="A23" s="13"/>
      <c r="B23" s="16" t="s">
        <v>120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7"/>
      <c r="W23" s="6"/>
      <c r="X23" s="6"/>
      <c r="Y23" s="6"/>
      <c r="Z23" s="6"/>
      <c r="AD23" s="6"/>
      <c r="AE23" s="6"/>
      <c r="AF23" s="6"/>
      <c r="AG23" s="6"/>
      <c r="AH23" s="6"/>
    </row>
    <row r="24" spans="1:34" ht="18" customHeight="1" x14ac:dyDescent="0.15">
      <c r="A24" s="13"/>
      <c r="B24" s="16" t="s">
        <v>121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7"/>
      <c r="W24" s="6"/>
      <c r="X24" s="6"/>
      <c r="Y24" s="6"/>
      <c r="Z24" s="6"/>
      <c r="AD24" s="6"/>
      <c r="AE24" s="6"/>
      <c r="AF24" s="6"/>
      <c r="AG24" s="6"/>
      <c r="AH24" s="6"/>
    </row>
    <row r="25" spans="1:34" ht="18" customHeight="1" x14ac:dyDescent="0.15">
      <c r="A25" s="13" t="s">
        <v>71</v>
      </c>
      <c r="B25" s="1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15"/>
      <c r="W25" s="6"/>
      <c r="X25" s="6"/>
      <c r="Y25" s="6"/>
      <c r="Z25" s="6"/>
      <c r="AD25" s="6"/>
      <c r="AE25" s="6"/>
      <c r="AF25" s="6"/>
      <c r="AG25" s="6"/>
      <c r="AH25" s="6"/>
    </row>
    <row r="26" spans="1:34" ht="18" customHeight="1" x14ac:dyDescent="0.15">
      <c r="A26" s="13"/>
      <c r="B26" s="16" t="s">
        <v>123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7"/>
      <c r="W26" s="6"/>
      <c r="X26" s="6"/>
      <c r="Y26" s="6"/>
      <c r="Z26" s="6"/>
      <c r="AD26" s="6"/>
      <c r="AE26" s="6"/>
      <c r="AF26" s="6"/>
      <c r="AG26" s="6"/>
      <c r="AH26" s="6"/>
    </row>
    <row r="27" spans="1:34" ht="18" customHeight="1" x14ac:dyDescent="0.15">
      <c r="A27" s="13"/>
      <c r="B27" s="16" t="s">
        <v>124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7"/>
      <c r="W27" s="6"/>
      <c r="X27" s="6"/>
      <c r="Y27" s="6"/>
      <c r="Z27" s="6"/>
      <c r="AD27" s="6"/>
      <c r="AE27" s="6"/>
      <c r="AF27" s="6"/>
      <c r="AG27" s="6"/>
      <c r="AH27" s="6"/>
    </row>
    <row r="28" spans="1:34" ht="18" customHeight="1" x14ac:dyDescent="0.15">
      <c r="A28" s="13" t="s">
        <v>72</v>
      </c>
      <c r="B28" s="1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15"/>
      <c r="W28" s="6"/>
      <c r="X28" s="6"/>
      <c r="Y28" s="6"/>
      <c r="Z28" s="6"/>
      <c r="AD28" s="6"/>
      <c r="AE28" s="6"/>
      <c r="AF28" s="6"/>
      <c r="AG28" s="6"/>
      <c r="AH28" s="6"/>
    </row>
    <row r="29" spans="1:34" ht="18" customHeight="1" x14ac:dyDescent="0.15">
      <c r="A29" s="13"/>
      <c r="B29" s="16" t="s">
        <v>125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7"/>
      <c r="W29" s="6"/>
      <c r="X29" s="6"/>
      <c r="Y29" s="6"/>
      <c r="Z29" s="6"/>
      <c r="AD29" s="6"/>
      <c r="AE29" s="6"/>
      <c r="AF29" s="6"/>
      <c r="AG29" s="6"/>
      <c r="AH29" s="6"/>
    </row>
    <row r="30" spans="1:34" ht="18" customHeight="1" x14ac:dyDescent="0.15">
      <c r="A30" s="13"/>
      <c r="B30" s="16" t="s">
        <v>126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7"/>
      <c r="W30" s="6"/>
      <c r="X30" s="6"/>
      <c r="Y30" s="6"/>
      <c r="Z30" s="6"/>
      <c r="AD30" s="6"/>
      <c r="AE30" s="6"/>
      <c r="AF30" s="6"/>
      <c r="AG30" s="6"/>
      <c r="AH30" s="6"/>
    </row>
    <row r="31" spans="1:34" ht="18" customHeight="1" x14ac:dyDescent="0.15">
      <c r="A31" s="18" t="s">
        <v>73</v>
      </c>
      <c r="B31" s="19"/>
      <c r="C31" s="19"/>
      <c r="D31" s="19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5"/>
      <c r="W31" s="6"/>
      <c r="X31" s="6"/>
      <c r="Y31" s="6"/>
      <c r="Z31" s="6"/>
      <c r="AD31" s="6"/>
      <c r="AE31" s="6"/>
      <c r="AF31" s="6"/>
      <c r="AG31" s="6"/>
      <c r="AH31" s="6"/>
    </row>
    <row r="32" spans="1:34" ht="18" customHeight="1" x14ac:dyDescent="0.15">
      <c r="A32" s="13"/>
      <c r="B32" s="16" t="s">
        <v>127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7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41" ht="18" customHeight="1" x14ac:dyDescent="0.15">
      <c r="A33" s="13"/>
      <c r="B33" s="16" t="s">
        <v>128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7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N33" s="6"/>
      <c r="AO33" s="6"/>
    </row>
    <row r="34" spans="1:41" ht="18" customHeight="1" x14ac:dyDescent="0.2">
      <c r="A34" s="18" t="s">
        <v>74</v>
      </c>
      <c r="B34" s="19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5"/>
    </row>
    <row r="35" spans="1:41" ht="18" customHeight="1" x14ac:dyDescent="0.2">
      <c r="A35" s="13"/>
      <c r="B35" s="16" t="s">
        <v>129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7"/>
      <c r="AA35" s="5"/>
    </row>
    <row r="36" spans="1:41" ht="18" customHeight="1" x14ac:dyDescent="0.2">
      <c r="A36" s="13"/>
      <c r="B36" s="16" t="s">
        <v>130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7"/>
    </row>
    <row r="37" spans="1:41" ht="18" customHeight="1" x14ac:dyDescent="0.15">
      <c r="A37" s="13" t="s">
        <v>75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5"/>
      <c r="Z37" s="5"/>
      <c r="AJ37" s="6"/>
      <c r="AK37" s="6"/>
      <c r="AL37" s="6"/>
    </row>
    <row r="38" spans="1:41" ht="18" customHeight="1" x14ac:dyDescent="0.2">
      <c r="A38" s="13"/>
      <c r="B38" s="16" t="s">
        <v>131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7"/>
    </row>
    <row r="39" spans="1:41" ht="18" customHeight="1" x14ac:dyDescent="0.2">
      <c r="A39" s="13"/>
      <c r="B39" s="16" t="s">
        <v>132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7"/>
    </row>
    <row r="40" spans="1:41" ht="9" customHeight="1" thickBo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2"/>
    </row>
    <row r="41" spans="1:41" ht="21" customHeight="1" x14ac:dyDescent="0.2">
      <c r="A41" s="23" t="s">
        <v>76</v>
      </c>
      <c r="B41" s="24"/>
      <c r="C41" s="24"/>
      <c r="D41" s="24"/>
      <c r="E41" s="24"/>
      <c r="F41" s="24"/>
      <c r="G41" s="24"/>
      <c r="H41" s="24"/>
      <c r="I41" s="24"/>
      <c r="J41" s="23" t="s">
        <v>77</v>
      </c>
      <c r="K41" s="24"/>
      <c r="L41" s="24"/>
      <c r="M41" s="24"/>
      <c r="N41" s="100" t="s">
        <v>78</v>
      </c>
      <c r="O41" s="100"/>
      <c r="P41" s="100"/>
      <c r="Q41" s="100" t="s">
        <v>79</v>
      </c>
      <c r="R41" s="100"/>
      <c r="S41" s="101"/>
    </row>
    <row r="42" spans="1:41" ht="17.25" customHeight="1" thickBot="1" x14ac:dyDescent="0.2">
      <c r="A42" s="25" t="s">
        <v>80</v>
      </c>
      <c r="B42" s="26" t="s">
        <v>81</v>
      </c>
      <c r="C42" s="102">
        <f>VLOOKUP($B$13,'[1]data '!$C:$EH,35,)</f>
        <v>1</v>
      </c>
      <c r="D42" s="102"/>
      <c r="E42" s="103"/>
      <c r="F42" s="27" t="s">
        <v>82</v>
      </c>
      <c r="G42" s="102">
        <f>VLOOKUP($B$13,'[1]data '!$C:$EH,36,)</f>
        <v>1</v>
      </c>
      <c r="H42" s="102"/>
      <c r="I42" s="104"/>
      <c r="J42" s="28"/>
      <c r="K42" s="29" t="s">
        <v>83</v>
      </c>
      <c r="L42" s="30">
        <v>4</v>
      </c>
      <c r="M42" s="30">
        <v>5</v>
      </c>
      <c r="N42" s="30">
        <v>6</v>
      </c>
      <c r="O42" s="30">
        <v>7</v>
      </c>
      <c r="P42" s="30">
        <v>8</v>
      </c>
      <c r="Q42" s="30">
        <v>9</v>
      </c>
      <c r="R42" s="30">
        <v>10</v>
      </c>
      <c r="S42" s="31"/>
      <c r="Y42" s="6"/>
      <c r="Z42" s="6"/>
    </row>
    <row r="43" spans="1:41" ht="17.25" customHeight="1" thickTop="1" x14ac:dyDescent="0.15">
      <c r="A43" s="82" t="s">
        <v>84</v>
      </c>
      <c r="B43" s="32" t="s">
        <v>85</v>
      </c>
      <c r="C43" s="33" t="s">
        <v>86</v>
      </c>
      <c r="D43" s="33" t="s">
        <v>87</v>
      </c>
      <c r="E43" s="34" t="s">
        <v>88</v>
      </c>
      <c r="F43" s="32" t="s">
        <v>89</v>
      </c>
      <c r="G43" s="33" t="s">
        <v>90</v>
      </c>
      <c r="H43" s="33" t="s">
        <v>91</v>
      </c>
      <c r="I43" s="35" t="s">
        <v>92</v>
      </c>
      <c r="J43" s="28"/>
      <c r="K43" s="29" t="s">
        <v>18</v>
      </c>
      <c r="L43" s="30">
        <v>1</v>
      </c>
      <c r="M43" s="30">
        <v>2</v>
      </c>
      <c r="N43" s="30">
        <v>3</v>
      </c>
      <c r="O43" s="30">
        <v>4</v>
      </c>
      <c r="P43" s="30">
        <v>5</v>
      </c>
      <c r="Q43" s="30">
        <v>6</v>
      </c>
      <c r="R43" s="30">
        <v>7</v>
      </c>
      <c r="S43" s="36"/>
      <c r="Y43" s="6"/>
      <c r="Z43" s="6"/>
    </row>
    <row r="44" spans="1:41" ht="17.25" customHeight="1" x14ac:dyDescent="0.15">
      <c r="A44" s="83"/>
      <c r="B44" s="37" t="str">
        <f>VLOOKUP($B$13,'[1]data '!$C:$EH,39,)</f>
        <v>B</v>
      </c>
      <c r="C44" s="38" t="str">
        <f>VLOOKUP($B$13,'[1]data '!$C:$EH,42,)</f>
        <v>A</v>
      </c>
      <c r="D44" s="38" t="str">
        <f>VLOOKUP($B$13,'[1]data '!$C:$EH,45,)</f>
        <v>B</v>
      </c>
      <c r="E44" s="29" t="str">
        <f>VLOOKUP($B$13,'[1]data '!$C:$EH,48,)</f>
        <v>B</v>
      </c>
      <c r="F44" s="37" t="str">
        <f>VLOOKUP($B$13,'[1]data '!$C:$EH,51,)</f>
        <v>A</v>
      </c>
      <c r="G44" s="38" t="str">
        <f>VLOOKUP($B$13,'[1]data '!$C:$EH,54,)</f>
        <v>A</v>
      </c>
      <c r="H44" s="38" t="str">
        <f>VLOOKUP($B$13,'[1]data '!$C:$EH,57,)</f>
        <v>B</v>
      </c>
      <c r="I44" s="39" t="str">
        <f>VLOOKUP($B$13,'[1]data '!$C:$EH,60,)</f>
        <v>B</v>
      </c>
      <c r="J44" s="40"/>
      <c r="K44" s="41" t="s">
        <v>21</v>
      </c>
      <c r="L44" s="84"/>
      <c r="M44" s="84"/>
      <c r="N44" s="84"/>
      <c r="O44" s="84"/>
      <c r="P44" s="84"/>
      <c r="Q44" s="42"/>
      <c r="R44" s="43"/>
      <c r="S44" s="44"/>
    </row>
    <row r="45" spans="1:41" ht="17.25" customHeight="1" x14ac:dyDescent="0.15">
      <c r="A45" s="85" t="s">
        <v>93</v>
      </c>
      <c r="B45" s="37">
        <f>IF(B44="S",3,IF(B44="A",2,IF(B44="B",1,IF(B44="C",0,IF(B44="D",-2,"")))))</f>
        <v>1</v>
      </c>
      <c r="C45" s="38">
        <f t="shared" ref="C45:I45" si="0">IF(C44="S",3,IF(C44="A",2,IF(C44="B",1,IF(C44="C",0,IF(C44="D",-2,"")))))</f>
        <v>2</v>
      </c>
      <c r="D45" s="38">
        <f t="shared" si="0"/>
        <v>1</v>
      </c>
      <c r="E45" s="29">
        <f t="shared" si="0"/>
        <v>1</v>
      </c>
      <c r="F45" s="37">
        <f t="shared" si="0"/>
        <v>2</v>
      </c>
      <c r="G45" s="38">
        <f t="shared" si="0"/>
        <v>2</v>
      </c>
      <c r="H45" s="38">
        <f t="shared" si="0"/>
        <v>1</v>
      </c>
      <c r="I45" s="39">
        <f t="shared" si="0"/>
        <v>1</v>
      </c>
      <c r="J45" s="40"/>
      <c r="K45" s="41" t="s">
        <v>35</v>
      </c>
      <c r="L45" s="84"/>
      <c r="M45" s="84"/>
      <c r="N45" s="84"/>
      <c r="O45" s="84"/>
      <c r="P45" s="84"/>
      <c r="Q45" s="45"/>
      <c r="R45" s="86" t="s">
        <v>94</v>
      </c>
      <c r="S45" s="87"/>
    </row>
    <row r="46" spans="1:41" ht="17.25" customHeight="1" x14ac:dyDescent="0.15">
      <c r="A46" s="82"/>
      <c r="B46" s="88"/>
      <c r="C46" s="89"/>
      <c r="D46" s="89"/>
      <c r="E46" s="90"/>
      <c r="F46" s="91" t="s">
        <v>95</v>
      </c>
      <c r="G46" s="92"/>
      <c r="H46" s="93">
        <f>SUM(F45:I45)</f>
        <v>6</v>
      </c>
      <c r="I46" s="93"/>
      <c r="J46" s="46" t="s">
        <v>96</v>
      </c>
      <c r="K46" s="47"/>
      <c r="L46" s="48" t="s">
        <v>97</v>
      </c>
      <c r="M46" s="43"/>
      <c r="N46" s="43"/>
      <c r="O46" s="43"/>
      <c r="P46" s="43"/>
      <c r="Q46" s="45"/>
      <c r="R46" s="49"/>
      <c r="S46" s="50"/>
    </row>
    <row r="47" spans="1:41" ht="17.25" customHeight="1" x14ac:dyDescent="0.15">
      <c r="A47" s="83"/>
      <c r="B47" s="94" t="s">
        <v>98</v>
      </c>
      <c r="C47" s="95"/>
      <c r="D47" s="95"/>
      <c r="E47" s="93">
        <f>SUM(B45:I45)</f>
        <v>11</v>
      </c>
      <c r="F47" s="93"/>
      <c r="G47" s="93"/>
      <c r="H47" s="93"/>
      <c r="I47" s="93"/>
      <c r="J47" s="51" t="s">
        <v>99</v>
      </c>
      <c r="K47" s="47"/>
      <c r="L47" s="52" t="s">
        <v>100</v>
      </c>
      <c r="M47" s="43"/>
      <c r="N47" s="43"/>
      <c r="O47" s="43"/>
      <c r="P47" s="43"/>
      <c r="Q47" s="45"/>
      <c r="R47" s="53"/>
      <c r="S47" s="44"/>
    </row>
    <row r="48" spans="1:41" ht="15.75" customHeight="1" x14ac:dyDescent="0.15">
      <c r="A48" s="71" t="s">
        <v>101</v>
      </c>
      <c r="B48" s="73">
        <f>VLOOKUP($B$13,[1]Sheet2!$B:$BI,49,)</f>
        <v>44181</v>
      </c>
      <c r="C48" s="74"/>
      <c r="D48" s="75" t="str">
        <f>VLOOKUP($B$13,[1]Sheet2!$B:$BI,50,)</f>
        <v>升系长</v>
      </c>
      <c r="E48" s="75"/>
      <c r="F48" s="75"/>
      <c r="G48" s="75"/>
      <c r="H48" s="75"/>
      <c r="I48" s="76"/>
      <c r="J48" s="40"/>
      <c r="K48" s="47"/>
      <c r="L48" s="54" t="s">
        <v>102</v>
      </c>
      <c r="M48" s="43"/>
      <c r="N48" s="43"/>
      <c r="O48" s="43"/>
      <c r="P48" s="43"/>
      <c r="Q48" s="45"/>
      <c r="R48" s="55"/>
      <c r="S48" s="56"/>
    </row>
    <row r="49" spans="1:26" ht="15.75" customHeight="1" thickBot="1" x14ac:dyDescent="0.25">
      <c r="A49" s="72"/>
      <c r="B49" s="77">
        <f>VLOOKUP($B$13,[1]Sheet2!$B:$BI,51,)</f>
        <v>44120</v>
      </c>
      <c r="C49" s="78"/>
      <c r="D49" s="79" t="str">
        <f>VLOOKUP($B$13,[1]Sheet2!$B:$BI,52,)</f>
        <v>升格</v>
      </c>
      <c r="E49" s="79"/>
      <c r="F49" s="79"/>
      <c r="G49" s="79"/>
      <c r="H49" s="79"/>
      <c r="I49" s="80"/>
      <c r="J49" s="57"/>
      <c r="K49" s="58"/>
      <c r="L49" s="59" t="s">
        <v>103</v>
      </c>
      <c r="M49" s="58"/>
      <c r="N49" s="58"/>
      <c r="O49" s="58"/>
      <c r="P49" s="58"/>
      <c r="Q49" s="58"/>
      <c r="R49" s="58"/>
      <c r="S49" s="60"/>
    </row>
    <row r="50" spans="1:26" ht="14.25" customHeight="1" x14ac:dyDescent="0.2">
      <c r="A50" s="9" t="s">
        <v>104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2"/>
      <c r="Z50" s="5"/>
    </row>
    <row r="51" spans="1:26" x14ac:dyDescent="0.2">
      <c r="A51" s="61"/>
      <c r="E51" s="5" t="s">
        <v>105</v>
      </c>
      <c r="F51" s="5" t="s">
        <v>106</v>
      </c>
      <c r="G51" s="5" t="s">
        <v>107</v>
      </c>
      <c r="K51" s="62"/>
      <c r="P51" s="66" t="s">
        <v>108</v>
      </c>
      <c r="Q51" s="81"/>
      <c r="R51" s="66" t="s">
        <v>108</v>
      </c>
      <c r="S51" s="67"/>
    </row>
    <row r="52" spans="1:26" ht="12.75" customHeight="1" x14ac:dyDescent="0.2">
      <c r="A52" s="61"/>
      <c r="F52" s="62"/>
      <c r="G52" s="62"/>
      <c r="H52" s="62"/>
      <c r="I52" s="62"/>
      <c r="J52" s="62"/>
      <c r="K52" s="62"/>
      <c r="P52" s="68" t="s">
        <v>109</v>
      </c>
      <c r="Q52" s="69"/>
      <c r="R52" s="68" t="s">
        <v>110</v>
      </c>
      <c r="S52" s="70"/>
    </row>
    <row r="53" spans="1:26" ht="15" customHeight="1" x14ac:dyDescent="0.2">
      <c r="A53" s="61"/>
      <c r="C53" s="1" t="s">
        <v>111</v>
      </c>
      <c r="F53" s="4"/>
      <c r="G53" s="5" t="s">
        <v>55</v>
      </c>
      <c r="H53" s="4"/>
      <c r="I53" s="5" t="s">
        <v>56</v>
      </c>
      <c r="J53" s="4"/>
      <c r="K53" s="5" t="s">
        <v>57</v>
      </c>
      <c r="P53" s="49"/>
      <c r="Q53" s="63"/>
      <c r="R53" s="49"/>
      <c r="S53" s="50"/>
    </row>
    <row r="54" spans="1:26" ht="11.25" customHeight="1" x14ac:dyDescent="0.15">
      <c r="A54" s="61"/>
      <c r="E54" s="64"/>
      <c r="F54" s="64"/>
      <c r="P54" s="53"/>
      <c r="Q54" s="43"/>
      <c r="R54" s="53"/>
      <c r="S54" s="44"/>
    </row>
    <row r="55" spans="1:26" ht="11.25" customHeight="1" x14ac:dyDescent="0.15">
      <c r="A55" s="61" t="s">
        <v>112</v>
      </c>
      <c r="E55" s="64"/>
      <c r="F55" s="64"/>
      <c r="P55" s="53"/>
      <c r="Q55" s="43"/>
      <c r="R55" s="53"/>
      <c r="S55" s="44"/>
    </row>
    <row r="56" spans="1:26" ht="11.25" customHeight="1" x14ac:dyDescent="0.15">
      <c r="A56" s="61" t="s">
        <v>113</v>
      </c>
      <c r="E56" s="64"/>
      <c r="F56" s="64"/>
      <c r="P56" s="55"/>
      <c r="Q56" s="65"/>
      <c r="R56" s="55"/>
      <c r="S56" s="56"/>
    </row>
    <row r="57" spans="1:26" ht="8.25" customHeight="1" thickBot="1" x14ac:dyDescent="0.25">
      <c r="A57" s="2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2"/>
    </row>
  </sheetData>
  <mergeCells count="46">
    <mergeCell ref="A9:S9"/>
    <mergeCell ref="A11:C11"/>
    <mergeCell ref="B13:C13"/>
    <mergeCell ref="D13:E13"/>
    <mergeCell ref="F13:G13"/>
    <mergeCell ref="H13:I13"/>
    <mergeCell ref="J13:K13"/>
    <mergeCell ref="L13:M13"/>
    <mergeCell ref="N13:O13"/>
    <mergeCell ref="P13:Q13"/>
    <mergeCell ref="C42:E42"/>
    <mergeCell ref="G42:I42"/>
    <mergeCell ref="R13:S13"/>
    <mergeCell ref="B14:G14"/>
    <mergeCell ref="H14:I14"/>
    <mergeCell ref="J14:S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N41:P41"/>
    <mergeCell ref="Q41:S41"/>
    <mergeCell ref="A43:A44"/>
    <mergeCell ref="L44:P44"/>
    <mergeCell ref="A45:A47"/>
    <mergeCell ref="L45:P45"/>
    <mergeCell ref="R45:S45"/>
    <mergeCell ref="B46:E46"/>
    <mergeCell ref="F46:G46"/>
    <mergeCell ref="H46:I46"/>
    <mergeCell ref="B47:D47"/>
    <mergeCell ref="E47:I47"/>
    <mergeCell ref="R51:S51"/>
    <mergeCell ref="P52:Q52"/>
    <mergeCell ref="R52:S52"/>
    <mergeCell ref="A48:A49"/>
    <mergeCell ref="B48:C48"/>
    <mergeCell ref="D48:I48"/>
    <mergeCell ref="B49:C49"/>
    <mergeCell ref="D49:I49"/>
    <mergeCell ref="P51:Q51"/>
  </mergeCells>
  <phoneticPr fontId="11" type="noConversion"/>
  <conditionalFormatting sqref="B43:I48 C42:E42 G42:I42 B13:S15">
    <cfRule type="containsErrors" dxfId="1" priority="2">
      <formula>ISERROR(B13)</formula>
    </cfRule>
  </conditionalFormatting>
  <conditionalFormatting sqref="B49:I49">
    <cfRule type="containsErrors" dxfId="0" priority="1">
      <formula>ISERROR(B49)</formula>
    </cfRule>
  </conditionalFormatting>
  <dataValidations count="2">
    <dataValidation type="list" allowBlank="1" showInputMessage="1" showErrorMessage="1" error="请选择役职！" sqref="L44:P44">
      <formula1>$B$4:$N$4</formula1>
    </dataValidation>
    <dataValidation type="list" allowBlank="1" showInputMessage="1" showErrorMessage="1" error="请选择资格！" sqref="L45:P45">
      <formula1>$B$5:$N$5</formula1>
    </dataValidation>
  </dataValidations>
  <printOptions horizontalCentered="1"/>
  <pageMargins left="0.23622047244094491" right="0.19685039370078741" top="0.19685039370078741" bottom="0.19685039370078741" header="0.19685039370078741" footer="0.15748031496062992"/>
  <pageSetup paperSize="9" scale="10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 altText="">
                <anchor moveWithCells="1">
                  <from>
                    <xdr:col>14</xdr:col>
                    <xdr:colOff>38100</xdr:colOff>
                    <xdr:row>40</xdr:row>
                    <xdr:rowOff>0</xdr:rowOff>
                  </from>
                  <to>
                    <xdr:col>15</xdr:col>
                    <xdr:colOff>47625</xdr:colOff>
                    <xdr:row>40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 altText="">
                <anchor moveWithCells="1">
                  <from>
                    <xdr:col>16</xdr:col>
                    <xdr:colOff>257175</xdr:colOff>
                    <xdr:row>40</xdr:row>
                    <xdr:rowOff>0</xdr:rowOff>
                  </from>
                  <to>
                    <xdr:col>17</xdr:col>
                    <xdr:colOff>266700</xdr:colOff>
                    <xdr:row>40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4级以上年度定期推荐書</vt:lpstr>
      <vt:lpstr>'4级以上年度定期推荐書'!Print_Area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jing/李晶</dc:creator>
  <cp:lastModifiedBy>sun baolu/孙宝禄</cp:lastModifiedBy>
  <cp:lastPrinted>2022-10-10T01:35:07Z</cp:lastPrinted>
  <dcterms:created xsi:type="dcterms:W3CDTF">2022-10-08T06:50:06Z</dcterms:created>
  <dcterms:modified xsi:type="dcterms:W3CDTF">2022-10-10T01:38:42Z</dcterms:modified>
</cp:coreProperties>
</file>