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4470" windowHeight="543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U35" i="39"/>
  <c r="U34" i="39"/>
  <c r="U33" i="39"/>
  <c r="Q33" i="39" s="1"/>
  <c r="U32" i="39"/>
  <c r="U31" i="39"/>
  <c r="Q31" i="39" s="1"/>
  <c r="U30" i="39"/>
  <c r="U29" i="39"/>
  <c r="U28" i="39"/>
  <c r="U27" i="39"/>
  <c r="P27" i="39" s="1"/>
  <c r="U26" i="39"/>
  <c r="U25" i="39"/>
  <c r="U24" i="39"/>
  <c r="U23" i="39"/>
  <c r="Q23" i="39" s="1"/>
  <c r="U22" i="39"/>
  <c r="U21" i="39"/>
  <c r="U20" i="39"/>
  <c r="Q20" i="39" s="1"/>
  <c r="U19" i="39"/>
  <c r="Q19" i="39" s="1"/>
  <c r="U18" i="39"/>
  <c r="Q18" i="39" s="1"/>
  <c r="U17" i="39"/>
  <c r="U16" i="39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I17" i="39" s="1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D33" i="39" s="1"/>
  <c r="S32" i="39"/>
  <c r="H32" i="39"/>
  <c r="G32" i="39"/>
  <c r="I32" i="39" s="1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C30" i="39"/>
  <c r="B30" i="39"/>
  <c r="S29" i="39"/>
  <c r="H29" i="39"/>
  <c r="G29" i="39"/>
  <c r="C29" i="39"/>
  <c r="B29" i="39"/>
  <c r="D29" i="39" s="1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D24" i="39" s="1"/>
  <c r="S23" i="39"/>
  <c r="H23" i="39"/>
  <c r="G23" i="39"/>
  <c r="C23" i="39"/>
  <c r="B23" i="39"/>
  <c r="S22" i="39"/>
  <c r="H22" i="39"/>
  <c r="G22" i="39"/>
  <c r="C22" i="39"/>
  <c r="B22" i="39"/>
  <c r="D22" i="39" s="1"/>
  <c r="C21" i="39"/>
  <c r="B21" i="39"/>
  <c r="S20" i="39"/>
  <c r="H20" i="39"/>
  <c r="G20" i="39"/>
  <c r="C20" i="39"/>
  <c r="B20" i="39"/>
  <c r="S19" i="39"/>
  <c r="H19" i="39"/>
  <c r="G19" i="39"/>
  <c r="I19" i="39" s="1"/>
  <c r="C19" i="39"/>
  <c r="B19" i="39"/>
  <c r="S18" i="39"/>
  <c r="H18" i="39"/>
  <c r="G18" i="39"/>
  <c r="C18" i="39"/>
  <c r="B18" i="39"/>
  <c r="C17" i="39"/>
  <c r="B17" i="39"/>
  <c r="S16" i="39"/>
  <c r="H16" i="39"/>
  <c r="G16" i="39"/>
  <c r="I16" i="39" s="1"/>
  <c r="C16" i="39"/>
  <c r="B16" i="39"/>
  <c r="D16" i="39" s="1"/>
  <c r="S15" i="39"/>
  <c r="C15" i="39"/>
  <c r="B15" i="39"/>
  <c r="C14" i="39"/>
  <c r="B14" i="39"/>
  <c r="S13" i="39"/>
  <c r="H13" i="39"/>
  <c r="G13" i="39"/>
  <c r="I13" i="39" s="1"/>
  <c r="C13" i="39"/>
  <c r="B13" i="39"/>
  <c r="D13" i="39" s="1"/>
  <c r="C12" i="39"/>
  <c r="B12" i="39"/>
  <c r="S11" i="39"/>
  <c r="H11" i="39"/>
  <c r="G11" i="39"/>
  <c r="C11" i="39"/>
  <c r="B11" i="39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D11" i="39" l="1"/>
  <c r="D15" i="39"/>
  <c r="D18" i="39"/>
  <c r="D20" i="39"/>
  <c r="D26" i="39"/>
  <c r="D30" i="39"/>
  <c r="D35" i="39"/>
  <c r="P16" i="39"/>
  <c r="I22" i="39"/>
  <c r="I24" i="39"/>
  <c r="P24" i="39" s="1"/>
  <c r="I39" i="39"/>
  <c r="I36" i="39"/>
  <c r="P36" i="39" s="1"/>
  <c r="I30" i="39"/>
  <c r="P30" i="39" s="1"/>
  <c r="I35" i="39"/>
  <c r="Q36" i="39"/>
  <c r="P32" i="39"/>
  <c r="Q28" i="39"/>
  <c r="I18" i="39"/>
  <c r="O18" i="39" s="1"/>
  <c r="I20" i="39"/>
  <c r="I23" i="39"/>
  <c r="I34" i="39"/>
  <c r="I37" i="39"/>
  <c r="O37" i="39" s="1"/>
  <c r="I33" i="39"/>
  <c r="O33" i="39" s="1"/>
  <c r="I21" i="39"/>
  <c r="I14" i="39"/>
  <c r="I38" i="39"/>
  <c r="O38" i="39" s="1"/>
  <c r="I28" i="39"/>
  <c r="O28" i="39" s="1"/>
  <c r="I26" i="39"/>
  <c r="O26" i="39" s="1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P17" i="39" s="1"/>
  <c r="D19" i="39"/>
  <c r="D21" i="39"/>
  <c r="O21" i="39" s="1"/>
  <c r="D23" i="39"/>
  <c r="D25" i="39"/>
  <c r="I27" i="39"/>
  <c r="I29" i="39"/>
  <c r="O29" i="39" s="1"/>
  <c r="I31" i="39"/>
  <c r="O31" i="39" s="1"/>
  <c r="D34" i="39"/>
  <c r="D36" i="39"/>
  <c r="D38" i="39"/>
  <c r="I15" i="39"/>
  <c r="I25" i="39"/>
  <c r="P25" i="39" s="1"/>
  <c r="I12" i="39"/>
  <c r="O12" i="39" s="1"/>
  <c r="I40" i="39"/>
  <c r="P40" i="39" s="1"/>
  <c r="I41" i="39"/>
  <c r="O41" i="39" s="1"/>
  <c r="O25" i="39"/>
  <c r="P35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Q16" i="39"/>
  <c r="Q37" i="36"/>
  <c r="C5" i="26"/>
  <c r="C4" i="26"/>
  <c r="Q31" i="36"/>
  <c r="O21" i="36"/>
  <c r="O32" i="39"/>
  <c r="I18" i="29"/>
  <c r="P13" i="36"/>
  <c r="Q41" i="36"/>
  <c r="P22" i="39"/>
  <c r="P20" i="39"/>
  <c r="I29" i="29"/>
  <c r="I30" i="29"/>
  <c r="Q15" i="36"/>
  <c r="Q24" i="39"/>
  <c r="Q23" i="36"/>
  <c r="P18" i="39"/>
  <c r="O34" i="39"/>
  <c r="P26" i="39"/>
  <c r="CK14" i="26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O35" i="39"/>
  <c r="O15" i="39"/>
  <c r="J36" i="29"/>
  <c r="I39" i="29"/>
  <c r="J23" i="29"/>
  <c r="J12" i="29"/>
  <c r="J14" i="29"/>
  <c r="I38" i="29"/>
  <c r="J19" i="29"/>
  <c r="P14" i="39"/>
  <c r="O20" i="39"/>
  <c r="O36" i="39"/>
  <c r="O14" i="39"/>
  <c r="P29" i="39"/>
  <c r="P23" i="39"/>
  <c r="I21" i="29"/>
  <c r="Q12" i="36"/>
  <c r="R12" i="36" s="1"/>
  <c r="P19" i="39"/>
  <c r="P26" i="36"/>
  <c r="P20" i="36"/>
  <c r="O18" i="36"/>
  <c r="O28" i="36"/>
  <c r="I15" i="29"/>
  <c r="Q35" i="39"/>
  <c r="Q37" i="39"/>
  <c r="P37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7" i="39"/>
  <c r="O19" i="39"/>
  <c r="P33" i="39"/>
  <c r="Q17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P34" i="39" l="1"/>
  <c r="R34" i="39" s="1"/>
  <c r="R15" i="39"/>
  <c r="R21" i="39"/>
  <c r="P41" i="39"/>
  <c r="P38" i="39"/>
  <c r="P31" i="39"/>
  <c r="R31" i="39" s="1"/>
  <c r="R20" i="39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K15" i="2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33" i="39" l="1"/>
  <c r="R38" i="39"/>
  <c r="R41" i="39"/>
  <c r="P43" i="39"/>
  <c r="R43" i="39" s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<sst xmlns="http://schemas.openxmlformats.org/spreadsheetml/2006/main" count="10465" uniqueCount="1197">
  <si>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</si>
  <si>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</si>
  <si>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</si>
  <si>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</si>
  <si>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</si>
  <si>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</si>
  <si>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</si>
  <si>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</si>
  <si>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</si>
  <si>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</si>
  <si>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</si>
  <si>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</si>
  <si>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</si>
  <si>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</si>
  <si>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</si>
  <si>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</si>
  <si>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</si>
  <si>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</si>
  <si>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</si>
  <si>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</si>
  <si>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</si>
  <si>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</si>
  <si>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</si>
  <si>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</si>
  <si>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</si>
  <si>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</si>
  <si>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</si>
  <si>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</si>
  <si>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</si>
  <si>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</si>
  <si>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</si>
  <si>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</si>
  <si>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</si>
  <si>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</si>
  <si>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</si>
  <si>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</si>
  <si>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</si>
  <si>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</si>
  <si>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</si>
  <si>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</si>
  <si>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</si>
  <si>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</si>
  <si>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</si>
  <si>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</si>
  <si>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</si>
  <si>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</si>
  <si>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</si>
  <si>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</si>
  <si>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</si>
  <si>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</si>
  <si>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</si>
  <si>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</si>
  <si>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</si>
  <si>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</si>
  <si>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</si>
  <si>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</si>
  <si>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</si>
  <si>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</si>
  <si>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</si>
  <si>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</si>
  <si>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</si>
  <si>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</si>
  <si>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</si>
  <si>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</si>
  <si>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</si>
  <si>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</si>
  <si>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</si>
  <si>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</si>
  <si>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</si>
  <si>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</si>
  <si>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</si>
  <si>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</si>
  <si>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</si>
  <si>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</si>
  <si>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</si>
  <si>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</si>
  <si>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</si>
  <si>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</si>
  <si>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</si>
  <si>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</si>
  <si>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</si>
  <si>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</si>
  <si>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</si>
  <si>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</si>
  <si>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</si>
  <si>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</si>
  <si>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</si>
  <si>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</si>
  <si>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</si>
  <si>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</si>
  <si>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</si>
  <si>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</si>
  <si>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</si>
  <si>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</si>
  <si>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</si>
  <si>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</si>
  <si>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</si>
  <si>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</si>
  <si>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</si>
  <si>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</si>
  <si>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</si>
  <si>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</si>
  <si>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</si>
  <si>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</si>
  <si>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</si>
  <si>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</si>
  <si>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</si>
  <si>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</si>
  <si>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</si>
  <si>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</si>
  <si>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</si>
  <si>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</si>
  <si>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</si>
  <si>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</si>
  <si>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</si>
  <si>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</si>
  <si>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</si>
  <si>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</si>
  <si>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</si>
  <si>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</si>
  <si>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</si>
  <si>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</si>
  <si>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</si>
  <si>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</si>
  <si>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</si>
  <si>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</si>
  <si>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</si>
  <si>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</si>
  <si>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</si>
  <si>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</si>
  <si>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</si>
  <si>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</si>
  <si>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</si>
  <si>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</si>
  <si>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</si>
  <si>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</si>
  <si>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</si>
  <si>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</si>
  <si>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</si>
  <si>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</si>
  <si>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</si>
  <si>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</si>
  <si>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</si>
  <si>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</si>
  <si>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</si>
  <si>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</si>
  <si>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</si>
  <si>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</si>
  <si>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</si>
  <si>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</si>
  <si>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</si>
  <si>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</si>
  <si>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</si>
  <si>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</si>
  <si>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</si>
  <si>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</si>
  <si>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</si>
  <si>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</si>
  <si>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</si>
  <si>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</si>
  <si>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</si>
  <si>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</si>
  <si>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</si>
  <si>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</si>
  <si>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</si>
  <si>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</si>
  <si>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</si>
  <si>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</si>
  <si>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</si>
  <si>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</si>
  <si>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</si>
  <si>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</si>
  <si>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</si>
  <si>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</si>
  <si>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</si>
  <si>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</si>
  <si>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</si>
  <si>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</si>
  <si>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</si>
  <si>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</si>
  <si>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</si>
  <si>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</si>
  <si>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</si>
  <si>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</si>
  <si>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</si>
  <si>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</si>
  <si>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</si>
  <si>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</si>
  <si>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</si>
  <si>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</si>
  <si>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</si>
  <si>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</si>
  <si>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</si>
  <si>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</si>
  <si>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</si>
  <si>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</si>
  <si>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</si>
  <si>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</si>
  <si>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</si>
  <si>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</si>
  <si>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</si>
  <si>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</si>
  <si>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</si>
  <si>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</si>
  <si>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</si>
  <si>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</si>
  <si>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</si>
  <si>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</si>
  <si>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</si>
  <si>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</si>
  <si>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</si>
  <si>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</si>
  <si>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</si>
  <si>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</si>
  <si>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</si>
  <si>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</si>
  <si>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</si>
  <si>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</si>
  <si>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</si>
  <si>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</si>
  <si>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</si>
  <si>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</si>
  <si>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</si>
  <si>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</si>
  <si>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</si>
  <si>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</si>
  <si>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</si>
  <si>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</si>
  <si>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</si>
  <si>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</si>
  <si>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</si>
  <si>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</si>
  <si>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</si>
  <si>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</si>
  <si>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</si>
  <si>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</si>
  <si>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</si>
  <si>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</si>
  <si>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</si>
  <si>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</si>
  <si>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</si>
  <si>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</si>
  <si>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</si>
  <si>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</si>
  <si>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</si>
  <si>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</si>
  <si>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</si>
  <si>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</si>
  <si>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</si>
  <si>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</si>
  <si>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</si>
  <si>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</si>
  <si>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</si>
  <si>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</si>
  <si>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</si>
  <si>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</si>
  <si>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</si>
  <si>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</si>
  <si>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</si>
  <si>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</si>
  <si>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</si>
  <si>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</si>
  <si>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</si>
  <si>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</si>
  <si>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</si>
  <si>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</si>
  <si>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</si>
  <si>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</si>
  <si>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</si>
  <si>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</si>
  <si>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</si>
  <si>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</si>
  <si>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</si>
  <si>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</si>
  <si>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</si>
  <si>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</si>
  <si>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</si>
  <si>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</si>
  <si>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</si>
  <si>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</si>
  <si>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</si>
  <si>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</si>
  <si>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</si>
  <si>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</si>
  <si>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</si>
  <si>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</si>
  <si>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</si>
  <si>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</si>
  <si>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</si>
  <si>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</si>
  <si>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</si>
  <si>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</si>
  <si>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</si>
  <si>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</si>
  <si>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</si>
  <si>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</si>
  <si>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</si>
  <si>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</si>
  <si>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</si>
  <si>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</si>
  <si>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</si>
  <si>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</si>
  <si>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</si>
  <si>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</si>
  <si>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</si>
  <si>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</si>
  <si>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</si>
  <si>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</si>
  <si>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</si>
  <si>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</si>
  <si>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</si>
  <si>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</si>
  <si>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</si>
  <si>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</si>
  <si>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</si>
  <si>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</si>
  <si>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</si>
  <si>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</si>
  <si>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</si>
  <si>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</si>
  <si>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</si>
  <si>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</si>
  <si>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</si>
  <si>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</si>
  <si>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</si>
  <si>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</si>
  <si>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</si>
  <si>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</si>
  <si>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</si>
  <si>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</si>
  <si>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</si>
  <si>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</si>
  <si>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</si>
  <si>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</si>
  <si>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</si>
  <si>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</si>
  <si>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</si>
  <si>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</si>
  <si>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</si>
  <si>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</si>
  <si>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</si>
  <si>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</si>
  <si>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</si>
  <si>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</si>
  <si>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</si>
  <si>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</si>
  <si>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</si>
  <si>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</si>
  <si>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</si>
  <si>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</si>
  <si>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</si>
  <si>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</si>
  <si>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</si>
  <si>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</si>
  <si>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</si>
  <si>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</si>
  <si>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</si>
  <si>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</si>
  <si>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</si>
  <si>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</si>
  <si>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</si>
  <si>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</si>
  <si>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</si>
  <si>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</si>
  <si>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</si>
  <si>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</si>
  <si>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</si>
  <si>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</si>
  <si>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</si>
  <si>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</si>
  <si>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</si>
  <si>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</si>
  <si>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</si>
  <si>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</si>
  <si>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</si>
  <si>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</si>
  <si>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</si>
  <si>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</si>
  <si>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</si>
  <si>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</si>
  <si>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</si>
  <si>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</si>
  <si>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</si>
  <si>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</si>
  <si>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</si>
  <si>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</si>
  <si>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</si>
  <si>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</si>
  <si>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</si>
  <si>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</si>
  <si>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</si>
  <si>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</si>
  <si>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</si>
  <si>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</si>
  <si>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</si>
  <si>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</si>
  <si>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</si>
  <si>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</si>
  <si>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</si>
  <si>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</si>
  <si>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</si>
  <si>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</si>
  <si>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</si>
  <si>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</si>
  <si>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</si>
  <si>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</si>
  <si>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</si>
  <si>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</si>
  <si>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</si>
  <si>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</si>
  <si>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</si>
  <si>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</si>
  <si>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</si>
  <si>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</si>
  <si>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</si>
  <si>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</si>
  <si>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</si>
  <si>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</si>
  <si>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</si>
  <si>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</si>
  <si>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</si>
  <si>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</si>
  <si>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</si>
  <si>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</si>
  <si>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</si>
  <si>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</si>
  <si>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</si>
  <si>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</si>
  <si>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</si>
  <si>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</si>
  <si>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</si>
  <si>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</si>
  <si>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</si>
  <si>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</si>
  <si>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</si>
  <si>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</si>
  <si>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</si>
  <si>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</si>
  <si>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</si>
  <si>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</si>
  <si>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</si>
  <si>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</si>
  <si>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</si>
  <si>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</si>
  <si>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</si>
  <si>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</si>
  <si>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</si>
  <si>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</si>
  <si>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</si>
  <si>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</si>
  <si>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</si>
  <si>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</si>
  <si>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</si>
  <si>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</si>
  <si>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</si>
  <si>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</si>
  <si>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</si>
  <si>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</si>
  <si>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</si>
  <si>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</si>
  <si>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</si>
  <si>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</si>
  <si>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</si>
  <si>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</si>
  <si>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</si>
  <si>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</si>
  <si>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</si>
  <si>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</si>
  <si>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</si>
  <si>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</si>
  <si>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</si>
  <si>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</si>
  <si>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</si>
  <si>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</si>
  <si>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</si>
  <si>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</si>
  <si>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</si>
  <si>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</si>
  <si>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</si>
  <si>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</si>
  <si>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</si>
  <si>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</si>
  <si>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</si>
  <si>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</si>
  <si>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</si>
  <si>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</si>
  <si>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</si>
  <si>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</si>
  <si>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</si>
  <si>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</si>
  <si>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</si>
  <si>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</si>
  <si>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</si>
  <si>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</si>
  <si>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</si>
  <si>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</si>
  <si>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</si>
  <si>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</si>
  <si>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</si>
  <si>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</si>
  <si>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</si>
  <si>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</si>
  <si>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</si>
  <si>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</si>
  <si>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</si>
  <si>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</si>
  <si>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</si>
  <si>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</si>
  <si>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</si>
  <si>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</si>
  <si>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</si>
  <si>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</si>
  <si>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</si>
  <si>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</si>
  <si>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</si>
  <si>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</si>
  <si>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</si>
  <si>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</si>
  <si>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</si>
  <si>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</si>
  <si>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</si>
  <si>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</si>
  <si>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</si>
  <si>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</si>
  <si>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</si>
  <si>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</si>
  <si>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</si>
  <si>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</si>
  <si>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</si>
  <si>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</si>
  <si>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</si>
  <si>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</si>
  <si>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</si>
  <si>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</si>
  <si>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</si>
  <si>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</si>
  <si>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</si>
  <si>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</si>
  <si>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</si>
  <si>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</si>
  <si>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</si>
  <si>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</si>
  <si>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</si>
  <si>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</si>
  <si>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</si>
  <si>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</si>
  <si>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</si>
  <si>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</si>
  <si>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</si>
  <si>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</si>
  <si>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</si>
  <si>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</si>
  <si>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</si>
  <si>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</si>
  <si>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</si>
  <si>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</si>
  <si>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</si>
  <si>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</si>
  <si>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</si>
  <si>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</si>
  <si>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</si>
  <si>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</si>
  <si>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</si>
  <si>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</si>
  <si>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</si>
  <si>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</si>
  <si>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</si>
  <si>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</si>
  <si>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</si>
  <si>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</si>
  <si>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</si>
  <si>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</si>
  <si>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</si>
  <si>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</si>
  <si>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</si>
  <si>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</si>
  <si>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</si>
  <si>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</si>
  <si>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</si>
  <si>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</si>
  <si>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</si>
  <si>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</si>
  <si>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</si>
  <si>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</si>
  <si>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</si>
  <si>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</si>
  <si>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</si>
  <si>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</si>
  <si>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</si>
  <si>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</si>
  <si>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</si>
  <si>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</si>
  <si>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</si>
  <si>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</si>
  <si>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</si>
  <si>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</si>
  <si>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</si>
  <si>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</si>
  <si>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</si>
  <si>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</si>
  <si>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</si>
  <si>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</si>
  <si>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</si>
  <si>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</si>
  <si>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</si>
  <si>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</si>
  <si>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</si>
  <si>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</si>
  <si>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</si>
  <si>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</si>
  <si>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</si>
  <si>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</si>
  <si>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</si>
  <si>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</si>
  <si>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</si>
  <si>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</si>
  <si>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</si>
  <si>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</si>
  <si>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</si>
  <si>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</si>
  <si>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</si>
  <si>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</si>
  <si>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</si>
  <si>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</si>
  <si>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</si>
  <si>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</si>
  <si>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</si>
  <si>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</si>
  <si>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</si>
  <si>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</si>
  <si>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</si>
  <si>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</si>
  <si>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</si>
  <si>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</si>
  <si>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</si>
  <si>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</si>
  <si>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</si>
  <si>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</si>
  <si>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</si>
  <si>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</si>
  <si>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</si>
  <si>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</si>
  <si>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</si>
  <si>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</si>
  <si>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</si>
  <si>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</si>
  <si>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</si>
  <si>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</si>
  <si>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</si>
  <si>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</si>
  <si>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</si>
  <si>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</si>
  <si>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</si>
  <si>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</si>
  <si>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</si>
  <si>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</si>
  <si>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</si>
  <si>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</si>
  <si>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</si>
  <si>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</si>
  <si>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</si>
  <si>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</si>
  <si>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</si>
  <si>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</si>
  <si>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</si>
  <si>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</si>
  <si>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</si>
  <si>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</si>
  <si>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</si>
  <si>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</si>
  <si>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</si>
  <si>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</si>
  <si>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</si>
  <si>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</si>
  <si>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</si>
  <si>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</si>
  <si>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</si>
  <si>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</si>
  <si>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</si>
  <si>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</si>
  <si>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</si>
  <si>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</si>
  <si>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</si>
  <si>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</si>
  <si>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</si>
  <si>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</si>
  <si>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</si>
  <si>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</si>
  <si>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</si>
  <si>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</si>
  <si>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</si>
  <si>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</si>
  <si>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</si>
  <si>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</si>
  <si>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</si>
  <si>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</si>
  <si>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</si>
  <si>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</si>
  <si>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</si>
  <si>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</si>
  <si>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</si>
  <si>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</si>
  <si>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</si>
  <si>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</si>
  <si>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</si>
  <si>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</si>
  <si>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</si>
  <si>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</si>
  <si>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</si>
  <si>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</si>
  <si>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</si>
  <si>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</si>
  <si>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</si>
  <si>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</si>
  <si>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</si>
  <si>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</si>
  <si>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</si>
  <si>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</si>
  <si>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</si>
  <si>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</si>
  <si>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</si>
  <si>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</si>
  <si>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</si>
  <si>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</si>
  <si>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</si>
  <si>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</si>
  <si>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</si>
  <si>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</si>
  <si>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</si>
  <si>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</si>
  <si>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</si>
  <si>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</si>
  <si>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</si>
  <si>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</si>
  <si>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</si>
  <si>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</si>
  <si>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</si>
  <si>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</si>
  <si>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</si>
  <si>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</si>
  <si>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</si>
  <si>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</si>
  <si>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</si>
  <si>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</si>
  <si>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</si>
  <si>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</si>
  <si>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</si>
  <si>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</si>
  <si>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</si>
  <si>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</si>
  <si>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</si>
  <si>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</si>
  <si>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</si>
  <si>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</si>
  <si>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</si>
  <si>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</si>
  <si>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</si>
  <si>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</si>
  <si>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</si>
  <si>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</si>
  <si>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</si>
  <si>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</si>
  <si>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</si>
  <si>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</si>
  <si>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</si>
  <si>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</si>
  <si>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</si>
  <si>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</si>
  <si>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</si>
  <si>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</si>
  <si>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</si>
  <si>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</si>
  <si>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</si>
  <si>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</si>
  <si>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</si>
  <si>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</si>
  <si>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</si>
  <si>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</si>
  <si>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</si>
  <si>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</si>
  <si>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</si>
  <si>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</si>
  <si>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</si>
  <si>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</si>
  <si>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</si>
  <si>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</si>
  <si>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</si>
  <si>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</si>
  <si>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</si>
  <si>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</si>
  <si>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</si>
  <si>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</si>
  <si>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</si>
  <si>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</si>
  <si>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</si>
  <si>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</si>
  <si>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</si>
  <si>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</si>
  <si>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</si>
  <si>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</si>
  <si>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</si>
  <si>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</si>
  <si>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</si>
  <si>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</si>
  <si>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</si>
  <si>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</si>
  <si>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</si>
  <si>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</si>
  <si>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</si>
  <si>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</si>
  <si>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</si>
  <si>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</si>
  <si>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</si>
  <si>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</si>
  <si>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</si>
  <si>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</si>
  <si>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</si>
  <si>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</si>
  <si>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</si>
  <si>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</si>
  <si>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</si>
  <si>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</si>
  <si>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</si>
  <si>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</si>
  <si>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</si>
  <si>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</si>
  <si>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</si>
  <si>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</si>
  <si>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</si>
  <si>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</si>
  <si>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</si>
  <si>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</si>
  <si>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</si>
  <si>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</si>
  <si>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</si>
  <si>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</si>
  <si>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</si>
  <si>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</si>
  <si>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</si>
  <si>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</si>
  <si>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</si>
  <si>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</si>
  <si>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</si>
  <si>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</si>
  <si>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</si>
  <si>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</si>
  <si>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</si>
  <si>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</si>
  <si>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</si>
  <si>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</si>
  <si>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</si>
  <si>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</si>
  <si>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</si>
  <si>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</si>
  <si>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</si>
  <si>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</si>
  <si>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</si>
  <si>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</si>
  <si>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</si>
  <si>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</si>
  <si>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</si>
  <si>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</si>
  <si>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</si>
  <si>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</si>
  <si>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</si>
  <si>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</si>
  <si>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</si>
  <si>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</si>
  <si>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</si>
  <si>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</si>
  <si>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</si>
  <si>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</si>
  <si>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</si>
  <si>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</si>
  <si>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</si>
  <si>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</si>
  <si>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</si>
  <si>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</si>
  <si>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</si>
  <si>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</si>
  <si>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</si>
  <si>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</si>
  <si>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</si>
  <si>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</si>
  <si>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</si>
  <si>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</si>
  <si>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</si>
  <si>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</si>
  <si>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</si>
  <si>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</si>
  <si>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</si>
  <si>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</si>
  <si>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</si>
  <si>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</si>
  <si>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</si>
  <si>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</si>
  <si>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</si>
  <si>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</si>
  <si>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</si>
  <si>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</si>
  <si>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</si>
  <si>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</si>
  <si>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</si>
  <si>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</si>
  <si>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</si>
  <si>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</si>
  <si>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</si>
  <si>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</si>
  <si>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</si>
  <si>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</si>
  <si>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</si>
  <si>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</si>
  <si>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</si>
  <si>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</si>
  <si>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</si>
  <si>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</si>
  <si>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</si>
  <si>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</si>
  <si>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</si>
  <si>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</si>
  <si>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</si>
  <si>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</si>
  <si>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</si>
  <si>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</si>
  <si>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</si>
  <si>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</si>
  <si>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</si>
  <si>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</si>
  <si>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</si>
  <si>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</si>
  <si>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</si>
  <si>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</si>
  <si>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</si>
  <si>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</si>
  <si>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</si>
  <si>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</si>
  <si>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</si>
  <si>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</si>
  <si>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</si>
  <si>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</si>
  <si>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</si>
  <si>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</si>
  <si>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</si>
  <si>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</si>
  <si>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</si>
  <si>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</si>
  <si>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</si>
  <si>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</si>
  <si>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</si>
  <si>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</si>
  <si>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</si>
  <si>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</si>
  <si>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</si>
  <si>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</si>
  <si>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</si>
  <si>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</si>
  <si>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</si>
  <si>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</si>
  <si>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</si>
  <si>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</si>
  <si>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</si>
  <si>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</si>
  <si>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</si>
  <si>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</si>
  <si>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</si>
  <si>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</si>
  <si>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</si>
  <si>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</si>
  <si>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</si>
  <si>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</si>
  <si>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</si>
  <si>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</si>
  <si>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</si>
  <si>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</si>
  <si>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</si>
  <si>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</si>
  <si>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</si>
  <si>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</si>
  <si>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</si>
  <si>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</si>
  <si>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</si>
  <si>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</si>
  <si>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</si>
  <si>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</si>
  <si>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</si>
  <si>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</si>
  <si>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</si>
  <si>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</si>
  <si>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</si>
  <si>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</si>
  <si>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</si>
  <si>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</si>
  <si>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</si>
  <si>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</si>
  <si>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</si>
  <si>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</si>
  <si>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</si>
  <si>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</si>
  <si>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</si>
  <si>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</si>
  <si>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</si>
  <si>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</si>
  <si>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</si>
  <si>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</si>
  <si>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</si>
  <si>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</si>
  <si>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</si>
  <si>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</si>
  <si>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</si>
  <si>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</si>
  <si>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</si>
  <si>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</si>
  <si>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</si>
  <si>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</si>
  <si>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</si>
  <si>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</si>
  <si>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</si>
  <si>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</si>
  <si>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</si>
  <si>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</si>
  <si>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</si>
  <si>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</si>
  <si>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</si>
  <si>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</si>
  <si>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</si>
  <si>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</si>
  <si>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</si>
  <si>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</si>
  <si>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</si>
  <si>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</si>
  <si>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</si>
  <si>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</si>
  <si>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</si>
  <si>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</si>
  <si>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</si>
  <si>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</si>
  <si>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</si>
  <si>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</si>
  <si>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</si>
  <si>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</si>
  <si>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</si>
  <si>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</si>
  <si>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</si>
  <si>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</si>
  <si>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</si>
  <si>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</si>
  <si>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</si>
  <si>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</si>
  <si>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</si>
  <si>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</si>
  <si>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</si>
  <si>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</si>
  <si>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</si>
  <si>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</si>
  <si>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</si>
  <si>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</si>
  <si>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</si>
  <si>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</si>
  <si>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</si>
  <si>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</si>
  <si>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</si>
  <si>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</si>
  <si>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</si>
  <si>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</si>
  <si>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</si>
  <si>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</si>
  <si>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</si>
  <si>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</si>
  <si>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</si>
  <si>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</si>
  <si>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</si>
  <si>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</si>
  <si>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</si>
  <si>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</si>
  <si>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</si>
  <si>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</si>
  <si>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</si>
  <si>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</si>
  <si>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</si>
  <si>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</si>
  <si>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</si>
  <si>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</si>
  <si>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</si>
  <si>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</si>
  <si>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</si>
  <si>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</si>
  <si>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</si>
  <si>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</si>
  <si>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</si>
  <si>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</si>
  <si>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</si>
  <si>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</si>
  <si>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</si>
  <si>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</si>
  <si>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</si>
  <si>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</si>
  <si>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</si>
  <si>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</si>
  <si>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</si>
  <si>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</si>
  <si>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</si>
  <si>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</si>
  <si>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</si>
  <si>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</si>
  <si>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</si>
  <si>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</si>
  <si>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</si>
  <si>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</si>
  <si>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</si>
  <si>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</si>
  <si>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</si>
  <si>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</si>
  <si>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</si>
  <si>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</si>
  <si>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</si>
  <si>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</si>
  <si>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</si>
  <si>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</si>
  <si>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</si>
  <si>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</si>
  <si>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</si>
  <si>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</si>
  <si>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</si>
  <si>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</si>
  <si>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</si>
  <si>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</si>
  <si>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</si>
  <si>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</si>
  <si>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</si>
  <si>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</si>
  <si>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</si>
  <si>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</si>
  <si>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</si>
  <si>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</si>
  <si>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</si>
  <si>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</si>
  <si>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</si>
  <si>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</si>
  <si>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</si>
  <si>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</si>
  <si>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</si>
  <si>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</si>
  <si>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</si>
  <si>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</si>
  <si>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</si>
  <si>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</si>
  <si>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</si>
  <si>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</si>
  <si>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</si>
  <si>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</si>
  <si>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</si>
  <si>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</si>
  <si>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</si>
  <si>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</si>
  <si>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</si>
  <si>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</si>
  <si>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</si>
  <si>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</si>
  <si>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</si>
  <si>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</si>
  <si>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</si>
  <si>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</si>
  <si>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</si>
  <si>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</si>
  <si>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</si>
  <si>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</si>
  <si>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</si>
  <si>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</si>
  <si>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</si>
  <si>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</si>
  <si>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</si>
  <si>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</si>
  <si>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</si>
  <si>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</si>
  <si>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</si>
  <si>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</si>
  <si>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</si>
  <si>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</si>
  <si>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</si>
  <si>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</si>
  <si>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</si>
  <si>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</si>
  <si>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</si>
  <si>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</si>
  <si>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</si>
  <si>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</si>
  <si>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</si>
  <si>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</si>
  <si>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</si>
  <si>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</si>
  <si>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</si>
  <si>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</si>
  <si>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</si>
  <si>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</si>
  <si>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</si>
  <si>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网络服务器维护</t>
    <phoneticPr fontId="2" type="noConversion"/>
  </si>
  <si>
    <t>040086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</si>
</sst>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1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123" xfId="0" applyFont="1" applyBorder="1" applyAlignment="1">
      <alignment vertical="center" wrapText="1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0" fontId="54" fillId="31" borderId="113" xfId="36" applyNumberFormat="1" applyFont="1" applyFill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27" fillId="0" borderId="133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0" borderId="114" xfId="36" applyNumberFormat="1" applyFont="1" applyFill="1" applyBorder="1" applyAlignment="1">
      <alignment horizont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37" fillId="0" borderId="107" xfId="0" applyFont="1" applyBorder="1" applyAlignment="1">
      <alignment horizontal="center" vertical="center"/>
    </xf>
    <xf numFmtId="0" fontId="41" fillId="0" borderId="110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37" fillId="0" borderId="111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6"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zoomScaleNormal="100" zoomScaleSheetLayoutView="100" workbookViewId="0">
      <selection activeCell="J34" sqref="J34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818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819"/>
      <c r="B2" s="332" t="s">
        <v>795</v>
      </c>
      <c r="G2" s="332"/>
    </row>
    <row r="3" spans="1:21" ht="17.25" customHeight="1">
      <c r="A3" s="819"/>
      <c r="B3" s="332" t="s">
        <v>796</v>
      </c>
      <c r="G3" s="332"/>
    </row>
    <row r="4" spans="1:21" ht="15.75" customHeight="1">
      <c r="A4" s="820" t="s">
        <v>797</v>
      </c>
      <c r="B4" s="820"/>
      <c r="C4" s="820"/>
      <c r="D4" s="820"/>
      <c r="E4" s="820"/>
      <c r="F4" s="821">
        <f>日历!$B$1</f>
        <v>2016</v>
      </c>
      <c r="G4" s="822">
        <v>6</v>
      </c>
      <c r="H4" s="822"/>
      <c r="I4" s="801" t="str">
        <f>VLOOKUP($G4,日历!$A$1:$AH$13,2)</f>
        <v>5月16日——6月15日</v>
      </c>
      <c r="J4" s="801"/>
      <c r="K4" s="802">
        <f>VLOOKUP($G4,日历!$A$1:$AH$13,3)</f>
        <v>22</v>
      </c>
      <c r="L4" s="803"/>
      <c r="M4" s="803"/>
      <c r="N4" s="333"/>
      <c r="O4" s="814" t="s">
        <v>1091</v>
      </c>
      <c r="P4" s="815"/>
      <c r="Q4" s="816" t="s">
        <v>1092</v>
      </c>
      <c r="R4" s="817"/>
      <c r="S4" s="793" t="s">
        <v>1093</v>
      </c>
      <c r="T4" s="794"/>
    </row>
    <row r="5" spans="1:21" ht="15" customHeight="1">
      <c r="A5" s="820"/>
      <c r="B5" s="820"/>
      <c r="C5" s="820"/>
      <c r="D5" s="820"/>
      <c r="E5" s="820"/>
      <c r="F5" s="821"/>
      <c r="G5" s="822"/>
      <c r="H5" s="822"/>
      <c r="I5" s="801"/>
      <c r="J5" s="801"/>
      <c r="K5" s="803"/>
      <c r="L5" s="803"/>
      <c r="M5" s="803"/>
      <c r="N5" s="333"/>
      <c r="O5" s="795"/>
      <c r="P5" s="795"/>
      <c r="Q5" s="797"/>
      <c r="R5" s="797"/>
      <c r="S5" s="799"/>
      <c r="T5" s="799"/>
    </row>
    <row r="6" spans="1:21" ht="28.5" customHeight="1">
      <c r="A6" s="334" t="s">
        <v>798</v>
      </c>
      <c r="B6" s="786" t="str">
        <f>IF(ISERROR(VLOOKUP($F$6,日历!$A$17:$C$60000,3,))=TRUE,"",VLOOKUP($F$6,日历!$A$17:$C$60000,3,))</f>
        <v>企画课-系统系</v>
      </c>
      <c r="C6" s="786"/>
      <c r="D6" s="786"/>
      <c r="E6" s="335" t="s">
        <v>799</v>
      </c>
      <c r="F6" s="336" t="s">
        <v>1196</v>
      </c>
      <c r="G6" s="334" t="s">
        <v>800</v>
      </c>
      <c r="H6" s="786" t="str">
        <f>IF(ISERROR(VLOOKUP($F$6,日历!$A$17:$C$60000,2,))=TRUE,"",VLOOKUP($F$6,日历!$A$17:$C$60000,2,))</f>
        <v>孙宝禄</v>
      </c>
      <c r="I6" s="786"/>
      <c r="L6" s="337"/>
      <c r="O6" s="795"/>
      <c r="P6" s="795"/>
      <c r="Q6" s="797"/>
      <c r="R6" s="797"/>
      <c r="S6" s="799"/>
      <c r="T6" s="799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96"/>
      <c r="P7" s="796"/>
      <c r="Q7" s="798"/>
      <c r="R7" s="798"/>
      <c r="S7" s="800"/>
      <c r="T7" s="800"/>
    </row>
    <row r="8" spans="1:21" s="339" customFormat="1" ht="11.25" customHeight="1">
      <c r="A8" s="787" t="s">
        <v>801</v>
      </c>
      <c r="B8" s="790" t="s">
        <v>802</v>
      </c>
      <c r="C8" s="791"/>
      <c r="D8" s="791"/>
      <c r="E8" s="791"/>
      <c r="F8" s="791"/>
      <c r="G8" s="791"/>
      <c r="H8" s="791"/>
      <c r="I8" s="791"/>
      <c r="J8" s="792"/>
      <c r="K8" s="790" t="s">
        <v>803</v>
      </c>
      <c r="L8" s="804"/>
      <c r="M8" s="804"/>
      <c r="N8" s="804"/>
      <c r="O8" s="804"/>
      <c r="P8" s="804"/>
      <c r="Q8" s="804"/>
      <c r="R8" s="804"/>
      <c r="S8" s="805"/>
      <c r="T8" s="806" t="s">
        <v>820</v>
      </c>
      <c r="U8" s="718"/>
    </row>
    <row r="9" spans="1:21" s="339" customFormat="1" ht="11.25" customHeight="1">
      <c r="A9" s="788"/>
      <c r="B9" s="809" t="s">
        <v>804</v>
      </c>
      <c r="C9" s="810"/>
      <c r="D9" s="810"/>
      <c r="E9" s="810"/>
      <c r="F9" s="810"/>
      <c r="G9" s="811" t="s">
        <v>805</v>
      </c>
      <c r="H9" s="810"/>
      <c r="I9" s="810"/>
      <c r="J9" s="812"/>
      <c r="K9" s="809" t="s">
        <v>806</v>
      </c>
      <c r="L9" s="813"/>
      <c r="M9" s="811" t="s">
        <v>807</v>
      </c>
      <c r="N9" s="813"/>
      <c r="O9" s="779" t="s">
        <v>808</v>
      </c>
      <c r="P9" s="780"/>
      <c r="Q9" s="780"/>
      <c r="R9" s="781"/>
      <c r="S9" s="782" t="s">
        <v>809</v>
      </c>
      <c r="T9" s="807"/>
      <c r="U9" s="718"/>
    </row>
    <row r="10" spans="1:21" ht="12.75" customHeight="1" thickBot="1">
      <c r="A10" s="789"/>
      <c r="B10" s="341" t="s">
        <v>810</v>
      </c>
      <c r="C10" s="342" t="s">
        <v>811</v>
      </c>
      <c r="D10" s="342" t="s">
        <v>812</v>
      </c>
      <c r="E10" s="784" t="s">
        <v>813</v>
      </c>
      <c r="F10" s="785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783"/>
      <c r="T10" s="808"/>
    </row>
    <row r="11" spans="1:21" ht="12.75" customHeight="1" thickTop="1">
      <c r="A11" s="351">
        <f>IF(VLOOKUP($G$4,日历!$A$1:$AH$13,4)=0,"",VLOOKUP($G$4,日历!$A$1:$AH$13,4))</f>
        <v>42506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775"/>
      <c r="F11" s="776"/>
      <c r="G11" s="355">
        <f>IF(AND(M11&lt;&gt;"",N11&lt;&gt;""),TIME(IF(MINUTE(M11)&gt;30,HOUR(M11)+1,HOUR(M11)),IF(AND(MINUTE(M11)&lt;=30,MINUTE(M11)&gt;0),30,0),0),"")</f>
        <v>0.70833333333333337</v>
      </c>
      <c r="H11" s="356">
        <f>IF(AND(M11&lt;&gt;"",N11&lt;&gt;""),IF(TIME(HOUR(N11),IF(MINUTE(N11)&gt;=30,30,0),0)=0,1,TIME(HOUR(N11),IF(MINUTE(N11)&gt;=30,30,0),0)),"")</f>
        <v>0.72916666666666663</v>
      </c>
      <c r="I11" s="357">
        <f>IF(AND(G11&lt;&gt;"",H11&lt;&gt;""),(H11-G11)*24,"")</f>
        <v>0.49999999999999822</v>
      </c>
      <c r="J11" s="720" t="s">
        <v>1194</v>
      </c>
      <c r="K11" s="359"/>
      <c r="L11" s="360"/>
      <c r="M11" s="361">
        <v>0.70833333333333337</v>
      </c>
      <c r="N11" s="360">
        <v>0.73125000000000007</v>
      </c>
      <c r="O11" s="362">
        <f t="shared" ref="O11:O41" si="2">IF(U11="出",IF(AND(D11="",I11=""),"",IF(D11="",0,D11)+IF(I11="",0,I11)-IF(S11="",0,S11)),"")</f>
        <v>0.49999999999999822</v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>
        <f>IF(SUM(O11:Q11)=0,"",SUM($O$11:Q11))</f>
        <v>0.49999999999999822</v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出</v>
      </c>
    </row>
    <row r="12" spans="1:21" ht="12.95" customHeight="1">
      <c r="A12" s="351">
        <f>IF(VLOOKUP($G$4,日历!$A$1:$AH$13,5)=0,"",VLOOKUP($G$4,日历!$A$1:$AH$13,5))</f>
        <v>42507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777"/>
      <c r="F12" s="77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0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出</v>
      </c>
    </row>
    <row r="13" spans="1:21" ht="12.95" customHeight="1">
      <c r="A13" s="351">
        <f>IF(VLOOKUP($G$4,日历!$A$1:$AH$13,6)=0,"",VLOOKUP($G$4,日历!$A$1:$AH$13,6))</f>
        <v>42508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769"/>
      <c r="F13" s="770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出</v>
      </c>
    </row>
    <row r="14" spans="1:21" ht="12.75" customHeight="1">
      <c r="A14" s="351">
        <f>IF(VLOOKUP($G$4,日历!$A$1:$AH$13,7)=0,"",VLOOKUP($G$4,日历!$A$1:$AH$13,7))</f>
        <v>42509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769"/>
      <c r="F14" s="770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出</v>
      </c>
    </row>
    <row r="15" spans="1:21" ht="12.75" customHeight="1">
      <c r="A15" s="351">
        <f>IF(VLOOKUP($G$4,日历!$A$1:$AH$13,8)=0,"",VLOOKUP($G$4,日历!$A$1:$AH$13,8))</f>
        <v>42510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769"/>
      <c r="F15" s="770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出</v>
      </c>
    </row>
    <row r="16" spans="1:21" ht="12.95" customHeight="1">
      <c r="A16" s="351">
        <f>IF(VLOOKUP($G$4,日历!$A$1:$AH$13,9)=0,"",VLOOKUP($G$4,日历!$A$1:$AH$13,9))</f>
        <v>42511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769"/>
      <c r="F16" s="770"/>
      <c r="G16" s="370" t="str">
        <f t="shared" si="6"/>
        <v/>
      </c>
      <c r="H16" s="356" t="str">
        <f t="shared" si="7"/>
        <v/>
      </c>
      <c r="I16" s="371" t="str">
        <f t="shared" si="8"/>
        <v/>
      </c>
      <c r="J16" s="372"/>
      <c r="K16" s="359"/>
      <c r="L16" s="360"/>
      <c r="M16" s="361"/>
      <c r="N16" s="360"/>
      <c r="O16" s="373" t="str">
        <f t="shared" si="2"/>
        <v/>
      </c>
      <c r="P16" s="371" t="str">
        <f t="shared" si="3"/>
        <v/>
      </c>
      <c r="Q16" s="371" t="str">
        <f t="shared" si="4"/>
        <v/>
      </c>
      <c r="R16" s="374" t="str">
        <f>IF(SUM(O16:Q16)=0,"",SUM($O$11:Q16))</f>
        <v/>
      </c>
      <c r="S16" s="375" t="str">
        <f t="shared" si="9"/>
        <v/>
      </c>
      <c r="T16" s="366"/>
      <c r="U16" s="717" t="str">
        <f>VLOOKUP($G$4,日历!$A$1:$BN$13,41,)</f>
        <v>休</v>
      </c>
    </row>
    <row r="17" spans="1:21" ht="12.95" customHeight="1">
      <c r="A17" s="351">
        <f>IF(VLOOKUP($G$4,日历!$A$1:$AH$13,10)=0,"",VLOOKUP($G$4,日历!$A$1:$AH$13,10))</f>
        <v>42512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769"/>
      <c r="F17" s="770"/>
      <c r="G17" s="370" t="str">
        <f t="shared" si="6"/>
        <v/>
      </c>
      <c r="H17" s="356" t="str">
        <f t="shared" si="7"/>
        <v/>
      </c>
      <c r="I17" s="371" t="str">
        <f t="shared" si="8"/>
        <v/>
      </c>
      <c r="J17" s="358"/>
      <c r="K17" s="359"/>
      <c r="L17" s="360"/>
      <c r="M17" s="361"/>
      <c r="N17" s="360"/>
      <c r="O17" s="373" t="str">
        <f t="shared" si="2"/>
        <v/>
      </c>
      <c r="P17" s="371" t="str">
        <f t="shared" si="3"/>
        <v/>
      </c>
      <c r="Q17" s="371" t="str">
        <f t="shared" si="4"/>
        <v/>
      </c>
      <c r="R17" s="374" t="str">
        <f>IF(SUM(O17:Q17)=0,"",SUM($O$11:Q17))</f>
        <v/>
      </c>
      <c r="S17" s="364" t="str">
        <f t="shared" si="9"/>
        <v/>
      </c>
      <c r="T17" s="366"/>
      <c r="U17" s="717" t="str">
        <f>VLOOKUP($G$4,日历!$A$1:$BN$13,42,)</f>
        <v>休</v>
      </c>
    </row>
    <row r="18" spans="1:21" ht="12.75" customHeight="1">
      <c r="A18" s="351">
        <f>IF(VLOOKUP($G$4,日历!$A$1:$AH$13,11)=0,"",VLOOKUP($G$4,日历!$A$1:$AH$13,11))</f>
        <v>42513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769"/>
      <c r="F18" s="770"/>
      <c r="G18" s="355">
        <f t="shared" si="6"/>
        <v>0.70833333333333337</v>
      </c>
      <c r="H18" s="356">
        <f t="shared" si="7"/>
        <v>0.75</v>
      </c>
      <c r="I18" s="357">
        <f t="shared" si="8"/>
        <v>0.99999999999999911</v>
      </c>
      <c r="J18" s="358" t="s">
        <v>1194</v>
      </c>
      <c r="K18" s="359"/>
      <c r="L18" s="360"/>
      <c r="M18" s="361">
        <v>0.70833333333333337</v>
      </c>
      <c r="N18" s="360">
        <v>0.75277777777777777</v>
      </c>
      <c r="O18" s="362">
        <f t="shared" si="2"/>
        <v>0.99999999999999911</v>
      </c>
      <c r="P18" s="357" t="str">
        <f t="shared" si="3"/>
        <v/>
      </c>
      <c r="Q18" s="357" t="str">
        <f t="shared" si="4"/>
        <v/>
      </c>
      <c r="R18" s="363">
        <f>IF(SUM(O18:Q18)=0,"",SUM($O$11:Q18))</f>
        <v>1.4999999999999973</v>
      </c>
      <c r="S18" s="364" t="str">
        <f t="shared" si="9"/>
        <v/>
      </c>
      <c r="T18" s="366"/>
      <c r="U18" s="717" t="str">
        <f>VLOOKUP($G$4,日历!$A$1:$BN$13,43,)</f>
        <v>出</v>
      </c>
    </row>
    <row r="19" spans="1:21" ht="12.95" customHeight="1">
      <c r="A19" s="351">
        <f>IF(VLOOKUP($G$4,日历!$A$1:$AH$13,12)=0,"",VLOOKUP($G$4,日历!$A$1:$AH$13,12))</f>
        <v>42514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769"/>
      <c r="F19" s="770"/>
      <c r="G19" s="355" t="str">
        <f t="shared" si="6"/>
        <v/>
      </c>
      <c r="H19" s="356" t="str">
        <f t="shared" si="7"/>
        <v/>
      </c>
      <c r="I19" s="357" t="str">
        <f t="shared" si="8"/>
        <v/>
      </c>
      <c r="J19" s="367"/>
      <c r="K19" s="359"/>
      <c r="L19" s="360"/>
      <c r="M19" s="361"/>
      <c r="N19" s="360"/>
      <c r="O19" s="362" t="str">
        <f t="shared" si="2"/>
        <v/>
      </c>
      <c r="P19" s="357" t="str">
        <f t="shared" si="3"/>
        <v/>
      </c>
      <c r="Q19" s="357" t="str">
        <f t="shared" si="4"/>
        <v/>
      </c>
      <c r="R19" s="363" t="str">
        <f>IF(SUM(O19:Q19)=0,"",SUM($O$11:Q19))</f>
        <v/>
      </c>
      <c r="S19" s="364" t="str">
        <f t="shared" si="9"/>
        <v/>
      </c>
      <c r="T19" s="366"/>
      <c r="U19" s="717" t="str">
        <f>VLOOKUP($G$4,日历!$A$1:$BN$13,44,)</f>
        <v>出</v>
      </c>
    </row>
    <row r="20" spans="1:21" ht="12.95" customHeight="1">
      <c r="A20" s="351">
        <f>IF(VLOOKUP($G$4,日历!$A$1:$AH$13,13)=0,"",VLOOKUP($G$4,日历!$A$1:$AH$13,13))</f>
        <v>42515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769"/>
      <c r="F20" s="770"/>
      <c r="G20" s="355" t="str">
        <f t="shared" si="6"/>
        <v/>
      </c>
      <c r="H20" s="356" t="str">
        <f t="shared" si="7"/>
        <v/>
      </c>
      <c r="I20" s="357" t="str">
        <f t="shared" si="8"/>
        <v/>
      </c>
      <c r="J20" s="367"/>
      <c r="K20" s="359"/>
      <c r="L20" s="360"/>
      <c r="M20" s="361"/>
      <c r="N20" s="360"/>
      <c r="O20" s="362" t="str">
        <f t="shared" si="2"/>
        <v/>
      </c>
      <c r="P20" s="357" t="str">
        <f t="shared" si="3"/>
        <v/>
      </c>
      <c r="Q20" s="357" t="str">
        <f t="shared" si="4"/>
        <v/>
      </c>
      <c r="R20" s="363" t="str">
        <f>IF(SUM(O20:Q20)=0,"",SUM($O$11:Q20))</f>
        <v/>
      </c>
      <c r="S20" s="364" t="str">
        <f t="shared" si="9"/>
        <v/>
      </c>
      <c r="T20" s="366"/>
      <c r="U20" s="717" t="str">
        <f>VLOOKUP($G$4,日历!$A$1:$BN$13,45,)</f>
        <v>出</v>
      </c>
    </row>
    <row r="21" spans="1:21" ht="12.95" customHeight="1">
      <c r="A21" s="351">
        <f>IF(VLOOKUP($G$4,日历!$A$1:$AH$13,14)=0,"",VLOOKUP($G$4,日历!$A$1:$AH$13,14))</f>
        <v>42516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769"/>
      <c r="F21" s="770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720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出</v>
      </c>
    </row>
    <row r="22" spans="1:21" ht="12.95" customHeight="1">
      <c r="A22" s="351">
        <f>IF(VLOOKUP($G$4,日历!$A$1:$AH$13,15)=0,"",VLOOKUP($G$4,日历!$A$1:$AH$13,15))</f>
        <v>42517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769"/>
      <c r="F22" s="770"/>
      <c r="G22" s="355">
        <f t="shared" si="6"/>
        <v>0.70833333333333337</v>
      </c>
      <c r="H22" s="356">
        <f t="shared" si="7"/>
        <v>0.75</v>
      </c>
      <c r="I22" s="357">
        <f t="shared" si="8"/>
        <v>0.99999999999999911</v>
      </c>
      <c r="J22" s="720" t="s">
        <v>1194</v>
      </c>
      <c r="K22" s="359"/>
      <c r="L22" s="360"/>
      <c r="M22" s="361">
        <v>0.70833333333333337</v>
      </c>
      <c r="N22" s="360">
        <v>0.75486111111111109</v>
      </c>
      <c r="O22" s="362">
        <f t="shared" si="2"/>
        <v>0.99999999999999911</v>
      </c>
      <c r="P22" s="357" t="str">
        <f t="shared" si="3"/>
        <v/>
      </c>
      <c r="Q22" s="357" t="str">
        <f t="shared" si="4"/>
        <v/>
      </c>
      <c r="R22" s="363">
        <f>IF(SUM(O22:Q22)=0,"",SUM($O$11:Q22))</f>
        <v>2.4999999999999964</v>
      </c>
      <c r="S22" s="364" t="str">
        <f t="shared" si="9"/>
        <v/>
      </c>
      <c r="T22" s="366"/>
      <c r="U22" s="717" t="str">
        <f>VLOOKUP($G$4,日历!$A$1:$BN$13,47,)</f>
        <v>出</v>
      </c>
    </row>
    <row r="23" spans="1:21" ht="12.95" customHeight="1">
      <c r="A23" s="351">
        <f>IF(VLOOKUP($G$4,日历!$A$1:$AH$13,16)=0,"",VLOOKUP($G$4,日历!$A$1:$AH$13,16))</f>
        <v>42518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769"/>
      <c r="F23" s="770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720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休</v>
      </c>
    </row>
    <row r="24" spans="1:21" ht="12.95" customHeight="1">
      <c r="A24" s="351">
        <f>IF(VLOOKUP($G$4,日历!$A$1:$AH$13,17)=0,"",VLOOKUP($G$4,日历!$A$1:$AH$13,17))</f>
        <v>42519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769"/>
      <c r="F24" s="770"/>
      <c r="G24" s="370" t="str">
        <f t="shared" si="6"/>
        <v/>
      </c>
      <c r="H24" s="356" t="str">
        <f t="shared" si="7"/>
        <v/>
      </c>
      <c r="I24" s="371" t="str">
        <f t="shared" si="8"/>
        <v/>
      </c>
      <c r="J24" s="720"/>
      <c r="K24" s="359"/>
      <c r="L24" s="360"/>
      <c r="M24" s="361"/>
      <c r="N24" s="360"/>
      <c r="O24" s="373" t="str">
        <f t="shared" si="2"/>
        <v/>
      </c>
      <c r="P24" s="371" t="str">
        <f t="shared" si="3"/>
        <v/>
      </c>
      <c r="Q24" s="371" t="str">
        <f t="shared" si="4"/>
        <v/>
      </c>
      <c r="R24" s="374" t="str">
        <f>IF(SUM(O24:Q24)=0,"",SUM($O$11:Q24))</f>
        <v/>
      </c>
      <c r="S24" s="375" t="str">
        <f t="shared" si="9"/>
        <v/>
      </c>
      <c r="T24" s="366"/>
      <c r="U24" s="717" t="str">
        <f>VLOOKUP($G$4,日历!$A$1:$BN$13,49,)</f>
        <v>休</v>
      </c>
    </row>
    <row r="25" spans="1:21" ht="12.75" customHeight="1">
      <c r="A25" s="351">
        <f>IF(VLOOKUP($G$4,日历!$A$1:$AH$13,18)=0,"",VLOOKUP($G$4,日历!$A$1:$AH$13,18))</f>
        <v>42520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769"/>
      <c r="F25" s="770"/>
      <c r="G25" s="370" t="str">
        <f t="shared" si="6"/>
        <v/>
      </c>
      <c r="H25" s="356" t="str">
        <f t="shared" si="7"/>
        <v/>
      </c>
      <c r="I25" s="371" t="str">
        <f t="shared" si="8"/>
        <v/>
      </c>
      <c r="J25" s="720"/>
      <c r="K25" s="359"/>
      <c r="L25" s="360"/>
      <c r="M25" s="361"/>
      <c r="N25" s="360"/>
      <c r="O25" s="373" t="str">
        <f t="shared" si="2"/>
        <v/>
      </c>
      <c r="P25" s="371" t="str">
        <f t="shared" si="3"/>
        <v/>
      </c>
      <c r="Q25" s="371" t="str">
        <f t="shared" si="4"/>
        <v/>
      </c>
      <c r="R25" s="374" t="str">
        <f>IF(SUM(O25:Q25)=0,"",SUM($O$11:Q25))</f>
        <v/>
      </c>
      <c r="S25" s="375" t="str">
        <f t="shared" si="9"/>
        <v/>
      </c>
      <c r="T25" s="366"/>
      <c r="U25" s="717" t="str">
        <f>VLOOKUP($G$4,日历!$A$1:$BN$13,50,)</f>
        <v>出</v>
      </c>
    </row>
    <row r="26" spans="1:21" ht="12.95" customHeight="1">
      <c r="A26" s="351">
        <f>IF(VLOOKUP($G$4,日历!$A$1:$AH$13,19)=0,"",VLOOKUP($G$4,日历!$A$1:$AH$13,19))</f>
        <v>42521</v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769"/>
      <c r="F26" s="770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 t="str">
        <f>VLOOKUP($G$4,日历!$A$1:$BN$13,51,)</f>
        <v>出</v>
      </c>
    </row>
    <row r="27" spans="1:21" ht="12.95" customHeight="1">
      <c r="A27" s="351">
        <f>IF(VLOOKUP($G$4,日历!$A$1:$AH$13,20)=0,"",VLOOKUP($G$4,日历!$A$1:$AH$13,20))</f>
        <v>42522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769"/>
      <c r="F27" s="770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出</v>
      </c>
    </row>
    <row r="28" spans="1:21" ht="12.95" customHeight="1">
      <c r="A28" s="351">
        <f>IF(VLOOKUP($G$4,日历!$A$1:$AH$13,21)=0,"",VLOOKUP($G$4,日历!$A$1:$AH$13,21))</f>
        <v>42523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769"/>
      <c r="F28" s="770"/>
      <c r="G28" s="370">
        <f t="shared" si="6"/>
        <v>0.70833333333333337</v>
      </c>
      <c r="H28" s="356">
        <f t="shared" si="7"/>
        <v>0.75</v>
      </c>
      <c r="I28" s="371">
        <f t="shared" si="8"/>
        <v>0.99999999999999911</v>
      </c>
      <c r="J28" s="720" t="s">
        <v>1194</v>
      </c>
      <c r="K28" s="359"/>
      <c r="L28" s="360"/>
      <c r="M28" s="361">
        <v>0.70833333333333337</v>
      </c>
      <c r="N28" s="360">
        <v>0.75069444444444444</v>
      </c>
      <c r="O28" s="373">
        <f t="shared" si="2"/>
        <v>0.99999999999999911</v>
      </c>
      <c r="P28" s="371" t="str">
        <f t="shared" si="3"/>
        <v/>
      </c>
      <c r="Q28" s="371" t="str">
        <f t="shared" si="4"/>
        <v/>
      </c>
      <c r="R28" s="374">
        <f>IF(SUM(O28:Q28)=0,"",SUM($O$11:Q28))</f>
        <v>3.4999999999999956</v>
      </c>
      <c r="S28" s="375" t="str">
        <f t="shared" si="9"/>
        <v/>
      </c>
      <c r="T28" s="366"/>
      <c r="U28" s="717" t="str">
        <f>VLOOKUP($G$4,日历!$A$1:$BN$13,53,)</f>
        <v>出</v>
      </c>
    </row>
    <row r="29" spans="1:21" ht="12.95" customHeight="1">
      <c r="A29" s="351">
        <f>IF(VLOOKUP($G$4,日历!$A$1:$AH$13,22)=0,"",VLOOKUP($G$4,日历!$A$1:$AH$13,22))</f>
        <v>42524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769"/>
      <c r="F29" s="770"/>
      <c r="G29" s="370">
        <f t="shared" si="6"/>
        <v>0.70833333333333337</v>
      </c>
      <c r="H29" s="356">
        <f t="shared" si="7"/>
        <v>0.72916666666666663</v>
      </c>
      <c r="I29" s="371">
        <f t="shared" si="8"/>
        <v>0.49999999999999822</v>
      </c>
      <c r="J29" s="720" t="s">
        <v>1194</v>
      </c>
      <c r="K29" s="359"/>
      <c r="L29" s="360"/>
      <c r="M29" s="361">
        <v>0.70833333333333337</v>
      </c>
      <c r="N29" s="360">
        <v>0.73055555555555562</v>
      </c>
      <c r="O29" s="373">
        <f t="shared" si="2"/>
        <v>0.49999999999999822</v>
      </c>
      <c r="P29" s="371" t="str">
        <f t="shared" si="3"/>
        <v/>
      </c>
      <c r="Q29" s="371" t="str">
        <f t="shared" si="4"/>
        <v/>
      </c>
      <c r="R29" s="374">
        <f>IF(SUM(O29:Q29)=0,"",SUM($O$11:Q29))</f>
        <v>3.9999999999999938</v>
      </c>
      <c r="S29" s="375" t="str">
        <f t="shared" si="9"/>
        <v/>
      </c>
      <c r="T29" s="366"/>
      <c r="U29" s="717" t="str">
        <f>VLOOKUP($G$4,日历!$A$1:$BN$13,54,)</f>
        <v>出</v>
      </c>
    </row>
    <row r="30" spans="1:21" ht="12.95" customHeight="1">
      <c r="A30" s="351">
        <f>IF(VLOOKUP($G$4,日历!$A$1:$AH$13,23)=0,"",VLOOKUP($G$4,日历!$A$1:$AH$13,23))</f>
        <v>42525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769"/>
      <c r="F30" s="770"/>
      <c r="G30" s="370">
        <f t="shared" si="6"/>
        <v>0.29166666666666669</v>
      </c>
      <c r="H30" s="356">
        <f t="shared" si="7"/>
        <v>0.70833333333333337</v>
      </c>
      <c r="I30" s="371">
        <f t="shared" si="8"/>
        <v>10</v>
      </c>
      <c r="J30" s="720" t="s">
        <v>1195</v>
      </c>
      <c r="K30" s="359"/>
      <c r="L30" s="360"/>
      <c r="M30" s="361">
        <v>0.28680555555555554</v>
      </c>
      <c r="N30" s="360">
        <v>0.70833333333333337</v>
      </c>
      <c r="O30" s="373" t="str">
        <f t="shared" si="2"/>
        <v/>
      </c>
      <c r="P30" s="371">
        <f t="shared" si="3"/>
        <v>10</v>
      </c>
      <c r="Q30" s="371" t="str">
        <f t="shared" si="4"/>
        <v/>
      </c>
      <c r="R30" s="374">
        <f>IF(SUM(O30:Q30)=0,"",SUM($O$11:Q30))</f>
        <v>13.999999999999993</v>
      </c>
      <c r="S30" s="375" t="str">
        <f t="shared" si="9"/>
        <v/>
      </c>
      <c r="T30" s="366"/>
      <c r="U30" s="717" t="str">
        <f>VLOOKUP($G$4,日历!$A$1:$BN$13,55,)</f>
        <v>休</v>
      </c>
    </row>
    <row r="31" spans="1:21" ht="12.95" customHeight="1">
      <c r="A31" s="351">
        <f>IF(VLOOKUP($G$4,日历!$A$1:$AH$13,24)=0,"",VLOOKUP($G$4,日历!$A$1:$AH$13,24))</f>
        <v>42526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769"/>
      <c r="F31" s="770"/>
      <c r="G31" s="370" t="str">
        <f t="shared" si="6"/>
        <v/>
      </c>
      <c r="H31" s="356" t="str">
        <f t="shared" si="7"/>
        <v/>
      </c>
      <c r="I31" s="371" t="str">
        <f t="shared" si="8"/>
        <v/>
      </c>
      <c r="J31" s="720"/>
      <c r="K31" s="359"/>
      <c r="L31" s="360"/>
      <c r="M31" s="361"/>
      <c r="N31" s="360"/>
      <c r="O31" s="373" t="str">
        <f t="shared" si="2"/>
        <v/>
      </c>
      <c r="P31" s="371" t="str">
        <f t="shared" si="3"/>
        <v/>
      </c>
      <c r="Q31" s="371" t="str">
        <f t="shared" si="4"/>
        <v/>
      </c>
      <c r="R31" s="374" t="str">
        <f>IF(SUM(O31:Q31)=0,"",SUM($O$11:Q31))</f>
        <v/>
      </c>
      <c r="S31" s="375" t="str">
        <f t="shared" si="9"/>
        <v/>
      </c>
      <c r="T31" s="366"/>
      <c r="U31" s="717" t="str">
        <f>VLOOKUP($G$4,日历!$A$1:$BN$13,56,)</f>
        <v>休</v>
      </c>
    </row>
    <row r="32" spans="1:21" ht="12.95" customHeight="1">
      <c r="A32" s="351">
        <f>IF(VLOOKUP($G$4,日历!$A$1:$AH$13,25)=0,"",VLOOKUP($G$4,日历!$A$1:$AH$13,25))</f>
        <v>42527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769"/>
      <c r="F32" s="770"/>
      <c r="G32" s="370">
        <f t="shared" si="6"/>
        <v>0.70833333333333337</v>
      </c>
      <c r="H32" s="356">
        <f t="shared" si="7"/>
        <v>0.72916666666666663</v>
      </c>
      <c r="I32" s="371">
        <f t="shared" si="8"/>
        <v>0.49999999999999822</v>
      </c>
      <c r="J32" s="720" t="s">
        <v>1194</v>
      </c>
      <c r="K32" s="359"/>
      <c r="L32" s="360"/>
      <c r="M32" s="361">
        <v>0.70833333333333337</v>
      </c>
      <c r="N32" s="360">
        <v>0.72916666666666663</v>
      </c>
      <c r="O32" s="373">
        <f t="shared" si="2"/>
        <v>0.49999999999999822</v>
      </c>
      <c r="P32" s="371" t="str">
        <f t="shared" si="3"/>
        <v/>
      </c>
      <c r="Q32" s="371" t="str">
        <f t="shared" si="4"/>
        <v/>
      </c>
      <c r="R32" s="374">
        <f>IF(SUM(O32:Q32)=0,"",SUM($O$11:Q32))</f>
        <v>14.499999999999991</v>
      </c>
      <c r="S32" s="375" t="str">
        <f t="shared" si="9"/>
        <v/>
      </c>
      <c r="T32" s="366"/>
      <c r="U32" s="717" t="str">
        <f>VLOOKUP($G$4,日历!$A$1:$BN$13,57,)</f>
        <v>出</v>
      </c>
    </row>
    <row r="33" spans="1:21" ht="12.95" customHeight="1">
      <c r="A33" s="351">
        <f>IF(VLOOKUP($G$4,日历!$A$1:$AH$13,26)=0,"",VLOOKUP($G$4,日历!$A$1:$AH$13,26))</f>
        <v>42528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769"/>
      <c r="F33" s="770"/>
      <c r="G33" s="355">
        <f t="shared" si="6"/>
        <v>0.70833333333333337</v>
      </c>
      <c r="H33" s="356">
        <f t="shared" si="7"/>
        <v>0.75</v>
      </c>
      <c r="I33" s="357">
        <f t="shared" si="8"/>
        <v>0.99999999999999911</v>
      </c>
      <c r="J33" s="720" t="s">
        <v>1194</v>
      </c>
      <c r="K33" s="359"/>
      <c r="L33" s="360"/>
      <c r="M33" s="361">
        <v>0.70833333333333337</v>
      </c>
      <c r="N33" s="360">
        <v>0.75069444444444444</v>
      </c>
      <c r="O33" s="362">
        <f t="shared" si="2"/>
        <v>0.99999999999999911</v>
      </c>
      <c r="P33" s="357" t="str">
        <f t="shared" si="3"/>
        <v/>
      </c>
      <c r="Q33" s="357" t="str">
        <f t="shared" si="4"/>
        <v/>
      </c>
      <c r="R33" s="363">
        <f>IF(SUM(O33:Q33)=0,"",SUM($O$11:Q33))</f>
        <v>15.499999999999989</v>
      </c>
      <c r="S33" s="364" t="str">
        <f t="shared" si="9"/>
        <v/>
      </c>
      <c r="T33" s="366"/>
      <c r="U33" s="717" t="str">
        <f>VLOOKUP($G$4,日历!$A$1:$BN$13,58,)</f>
        <v>出</v>
      </c>
    </row>
    <row r="34" spans="1:21" ht="12.95" customHeight="1">
      <c r="A34" s="351">
        <f>IF(VLOOKUP($G$4,日历!$A$1:$AH$13,27)=0,"",VLOOKUP($G$4,日历!$A$1:$AH$13,27))</f>
        <v>42529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769"/>
      <c r="F34" s="770"/>
      <c r="G34" s="355">
        <f t="shared" si="6"/>
        <v>0.29166666666666669</v>
      </c>
      <c r="H34" s="356">
        <f t="shared" si="7"/>
        <v>0.70833333333333337</v>
      </c>
      <c r="I34" s="357">
        <f t="shared" si="8"/>
        <v>10</v>
      </c>
      <c r="J34" s="720" t="s">
        <v>1195</v>
      </c>
      <c r="K34" s="359"/>
      <c r="L34" s="360"/>
      <c r="M34" s="361">
        <v>0.29166666666666669</v>
      </c>
      <c r="N34" s="360">
        <v>0.70833333333333337</v>
      </c>
      <c r="O34" s="362" t="str">
        <f t="shared" si="2"/>
        <v/>
      </c>
      <c r="P34" s="357">
        <f t="shared" si="3"/>
        <v>10</v>
      </c>
      <c r="Q34" s="357" t="str">
        <f t="shared" si="4"/>
        <v/>
      </c>
      <c r="R34" s="363">
        <f>IF(SUM(O34:Q34)=0,"",SUM($O$11:Q34))</f>
        <v>25.499999999999989</v>
      </c>
      <c r="S34" s="364" t="str">
        <f>IF(IF(LEFT(E34,3)="教育：",D34,0)+IF(LEFT(J34,3)="教育：",I34,0)=0,"",IF(LEFT(E34,3)="教育：",D34,0)+IF(LEFT(J34,3)="教育：",I34,0))</f>
        <v/>
      </c>
      <c r="T34" s="366"/>
      <c r="U34" s="717" t="str">
        <f>VLOOKUP($G$4,日历!$A$1:$BN$13,59,)</f>
        <v>休</v>
      </c>
    </row>
    <row r="35" spans="1:21" ht="12.95" customHeight="1">
      <c r="A35" s="351">
        <f>IF(VLOOKUP($G$4,日历!$A$1:$AH$13,28)=0,"",VLOOKUP($G$4,日历!$A$1:$AH$13,28))</f>
        <v>42530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769"/>
      <c r="F35" s="770"/>
      <c r="G35" s="355" t="str">
        <f t="shared" si="6"/>
        <v/>
      </c>
      <c r="H35" s="356" t="str">
        <f t="shared" si="7"/>
        <v/>
      </c>
      <c r="I35" s="357" t="str">
        <f t="shared" si="8"/>
        <v/>
      </c>
      <c r="J35" s="720"/>
      <c r="K35" s="359"/>
      <c r="L35" s="360"/>
      <c r="M35" s="361"/>
      <c r="N35" s="360"/>
      <c r="O35" s="362" t="str">
        <f t="shared" si="2"/>
        <v/>
      </c>
      <c r="P35" s="357" t="str">
        <f t="shared" si="3"/>
        <v/>
      </c>
      <c r="Q35" s="357" t="str">
        <f t="shared" si="4"/>
        <v/>
      </c>
      <c r="R35" s="363" t="str">
        <f>IF(SUM(O35:Q35)=0,"",SUM($O$11:Q35))</f>
        <v/>
      </c>
      <c r="S35" s="364" t="str">
        <f t="shared" si="9"/>
        <v/>
      </c>
      <c r="T35" s="366"/>
      <c r="U35" s="717" t="str">
        <f>VLOOKUP($G$4,日历!$A$1:$BN$13,60,)</f>
        <v>节</v>
      </c>
    </row>
    <row r="36" spans="1:21" ht="12.75" customHeight="1">
      <c r="A36" s="351">
        <f>IF(VLOOKUP($G$4,日历!$A$1:$AH$13,29)=0,"",VLOOKUP($G$4,日历!$A$1:$AH$13,29))</f>
        <v>42531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769"/>
      <c r="F36" s="770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出</v>
      </c>
    </row>
    <row r="37" spans="1:21" ht="12.75" customHeight="1">
      <c r="A37" s="351">
        <f>IF(VLOOKUP($G$4,日历!$A$1:$AH$13,30)=0,"",VLOOKUP($G$4,日历!$A$1:$AH$13,30))</f>
        <v>42532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769"/>
      <c r="F37" s="770"/>
      <c r="G37" s="355" t="str">
        <f t="shared" si="6"/>
        <v/>
      </c>
      <c r="H37" s="356" t="str">
        <f t="shared" si="7"/>
        <v/>
      </c>
      <c r="I37" s="357" t="str">
        <f t="shared" si="8"/>
        <v/>
      </c>
      <c r="J37" s="720"/>
      <c r="K37" s="359"/>
      <c r="L37" s="360"/>
      <c r="M37" s="361"/>
      <c r="N37" s="360"/>
      <c r="O37" s="362" t="str">
        <f t="shared" si="2"/>
        <v/>
      </c>
      <c r="P37" s="357" t="str">
        <f t="shared" si="3"/>
        <v/>
      </c>
      <c r="Q37" s="357" t="str">
        <f t="shared" si="4"/>
        <v/>
      </c>
      <c r="R37" s="363" t="str">
        <f>IF(SUM(O37:Q37)=0,"",SUM($O$11:Q37))</f>
        <v/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42533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769"/>
      <c r="F38" s="770"/>
      <c r="G38" s="355" t="str">
        <f t="shared" si="6"/>
        <v/>
      </c>
      <c r="H38" s="356" t="str">
        <f t="shared" si="7"/>
        <v/>
      </c>
      <c r="I38" s="357" t="str">
        <f t="shared" si="8"/>
        <v/>
      </c>
      <c r="J38" s="720"/>
      <c r="K38" s="359"/>
      <c r="L38" s="360"/>
      <c r="M38" s="361"/>
      <c r="N38" s="360"/>
      <c r="O38" s="362" t="str">
        <f t="shared" si="2"/>
        <v/>
      </c>
      <c r="P38" s="357" t="str">
        <f t="shared" si="3"/>
        <v/>
      </c>
      <c r="Q38" s="357" t="str">
        <f t="shared" si="4"/>
        <v/>
      </c>
      <c r="R38" s="363" t="str">
        <f>IF(SUM(O38:Q38)=0,"",SUM($O$11:Q38))</f>
        <v/>
      </c>
      <c r="S38" s="364" t="str">
        <f t="shared" si="9"/>
        <v/>
      </c>
      <c r="T38" s="366"/>
      <c r="U38" s="717" t="str">
        <f>VLOOKUP($G$4,日历!$A$1:$BN$13,63,)</f>
        <v>休</v>
      </c>
    </row>
    <row r="39" spans="1:21" ht="12.95" customHeight="1">
      <c r="A39" s="351">
        <f>IF(VLOOKUP($G$4,日历!$A$1:$AH$13,32)=0,"",VLOOKUP($G$4,日历!$A$1:$AH$13,32))</f>
        <v>42534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769"/>
      <c r="F39" s="770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出</v>
      </c>
    </row>
    <row r="40" spans="1:21" ht="12.95" customHeight="1">
      <c r="A40" s="351">
        <f>IF(VLOOKUP($G$4,日历!$A$1:$AH$13,33)=0,"",VLOOKUP($G$4,日历!$A$1:$AH$13,33))</f>
        <v>42535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769"/>
      <c r="F40" s="770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/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出</v>
      </c>
    </row>
    <row r="41" spans="1:21" ht="12.95" customHeight="1">
      <c r="A41" s="351">
        <f>IF(VLOOKUP($G$4,日历!$A$1:$AH$13,34)=0,"",VLOOKUP($G$4,日历!$A$1:$AH$13,34))</f>
        <v>42536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769"/>
      <c r="F41" s="770"/>
      <c r="G41" s="355" t="str">
        <f t="shared" si="6"/>
        <v/>
      </c>
      <c r="H41" s="356" t="str">
        <f t="shared" si="7"/>
        <v/>
      </c>
      <c r="I41" s="357" t="str">
        <f t="shared" si="8"/>
        <v/>
      </c>
      <c r="J41" s="720"/>
      <c r="K41" s="359"/>
      <c r="L41" s="360"/>
      <c r="M41" s="361"/>
      <c r="N41" s="360"/>
      <c r="O41" s="362" t="str">
        <f t="shared" si="2"/>
        <v/>
      </c>
      <c r="P41" s="357" t="str">
        <f t="shared" si="3"/>
        <v/>
      </c>
      <c r="Q41" s="357" t="str">
        <f t="shared" si="4"/>
        <v/>
      </c>
      <c r="R41" s="363" t="str">
        <f>IF(SUM(O41:Q41)=0,"",SUM($O$11:Q41))</f>
        <v/>
      </c>
      <c r="S41" s="364" t="str">
        <f>IF(IF(LEFT(E41,3)="教育：",D41,0)+IF(LEFT(J41,3)="教育：",I41,0)=0,"",IF(LEFT(E41,3)="教育：",D41,0)+IF(LEFT(J41,3)="教育：",I41,0))</f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773"/>
      <c r="F42" s="774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771"/>
      <c r="F43" s="772"/>
      <c r="G43" s="396"/>
      <c r="H43" s="397"/>
      <c r="I43" s="398">
        <f>SUM(I11:I41)</f>
        <v>25.499999999999989</v>
      </c>
      <c r="J43" s="399"/>
      <c r="K43" s="393"/>
      <c r="L43" s="400"/>
      <c r="M43" s="396"/>
      <c r="N43" s="400"/>
      <c r="O43" s="401">
        <f>SUM(O11:O41)</f>
        <v>5.4999999999999911</v>
      </c>
      <c r="P43" s="398">
        <f>IF(SUM(P11:P41)-P42*8&lt;=0,"",SUM(P11:P41)-P42*8)</f>
        <v>20</v>
      </c>
      <c r="Q43" s="398">
        <f>SUM(Q11:Q41)</f>
        <v>0</v>
      </c>
      <c r="R43" s="402">
        <f>SUM(O43:Q43)</f>
        <v>25.499999999999993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O4:P4"/>
    <mergeCell ref="Q4:R4"/>
    <mergeCell ref="A1:A3"/>
    <mergeCell ref="A4:E5"/>
    <mergeCell ref="F4:F5"/>
    <mergeCell ref="G4:H5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9:R9"/>
    <mergeCell ref="S9:S10"/>
    <mergeCell ref="E10:F10"/>
    <mergeCell ref="E15:F15"/>
    <mergeCell ref="E16:F16"/>
    <mergeCell ref="E17:F17"/>
    <mergeCell ref="E18:F18"/>
    <mergeCell ref="E11:F11"/>
    <mergeCell ref="E12:F12"/>
    <mergeCell ref="E13:F13"/>
    <mergeCell ref="E14:F14"/>
    <mergeCell ref="E23:F23"/>
    <mergeCell ref="E24:F24"/>
    <mergeCell ref="E25:F25"/>
    <mergeCell ref="E26:F26"/>
    <mergeCell ref="E19:F19"/>
    <mergeCell ref="E20:F20"/>
    <mergeCell ref="E21:F21"/>
    <mergeCell ref="E22:F22"/>
    <mergeCell ref="E31:F31"/>
    <mergeCell ref="E32:F32"/>
    <mergeCell ref="E33:F33"/>
    <mergeCell ref="E34:F34"/>
    <mergeCell ref="E27:F27"/>
    <mergeCell ref="E28:F28"/>
    <mergeCell ref="E29:F29"/>
    <mergeCell ref="E30:F30"/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</mergeCells>
  <phoneticPr fontId="2" type="noConversion"/>
  <conditionalFormatting sqref="A11:E41 F12:F41 G11:T41">
    <cfRule type="expression" dxfId="5" priority="2" stopIfTrue="1">
      <formula>OR($U11="休",$U11="节")</formula>
    </cfRule>
  </conditionalFormatting>
  <conditionalFormatting sqref="B43:T43">
    <cfRule type="cellIs" dxfId="4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19" t="s">
        <v>1103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119"/>
      <c r="X1" s="1119"/>
      <c r="Y1" s="1119"/>
      <c r="Z1" s="1119"/>
      <c r="AA1" s="1119"/>
      <c r="AB1" s="1119"/>
      <c r="AC1" s="1119"/>
      <c r="AD1" s="1119"/>
      <c r="AE1" s="1119"/>
    </row>
    <row r="2" spans="1:35" ht="21.75" customHeight="1">
      <c r="A2" s="1120" t="s">
        <v>1102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  <c r="O2" s="1120"/>
      <c r="P2" s="1120"/>
      <c r="Q2" s="1120"/>
      <c r="R2" s="1120"/>
      <c r="S2" s="1120"/>
      <c r="T2" s="1120"/>
      <c r="U2" s="1120"/>
      <c r="V2" s="1120"/>
      <c r="W2" s="1120"/>
      <c r="X2" s="1120"/>
      <c r="Y2" s="1120"/>
      <c r="Z2" s="1120"/>
      <c r="AA2" s="1120"/>
      <c r="AB2" s="1120"/>
      <c r="AC2" s="1120"/>
      <c r="AD2" s="1120"/>
      <c r="AE2" s="1120"/>
    </row>
    <row r="3" spans="1:35" ht="14.25" customHeight="1" thickBot="1">
      <c r="A3" s="628"/>
      <c r="B3" s="962" t="s">
        <v>400</v>
      </c>
      <c r="C3" s="962"/>
      <c r="D3" s="962"/>
      <c r="E3" s="627"/>
      <c r="F3" s="963"/>
      <c r="G3" s="963"/>
      <c r="H3" s="964" t="s">
        <v>1101</v>
      </c>
      <c r="I3" s="964"/>
      <c r="J3" s="964"/>
      <c r="K3" s="626"/>
      <c r="L3" s="625"/>
      <c r="M3" s="625"/>
      <c r="N3" s="624"/>
      <c r="O3" s="624"/>
      <c r="P3" s="624"/>
      <c r="R3" s="1121" t="s">
        <v>1100</v>
      </c>
      <c r="S3" s="1121"/>
      <c r="T3" s="1121"/>
      <c r="U3" s="1121"/>
      <c r="V3" s="1121"/>
      <c r="W3" s="1121"/>
      <c r="X3" s="1121"/>
      <c r="Y3" s="1121"/>
      <c r="Z3" s="1121"/>
      <c r="AA3" s="1121"/>
      <c r="AB3" s="1121"/>
      <c r="AC3" s="1121"/>
      <c r="AD3" s="1121"/>
      <c r="AE3" s="1121"/>
      <c r="AF3" s="623"/>
    </row>
    <row r="4" spans="1:35" s="590" customFormat="1" ht="14.25" customHeight="1">
      <c r="A4" s="622" t="s">
        <v>403</v>
      </c>
      <c r="B4" s="1110" t="s">
        <v>404</v>
      </c>
      <c r="C4" s="1111"/>
      <c r="D4" s="1110" t="s">
        <v>405</v>
      </c>
      <c r="E4" s="1111"/>
      <c r="F4" s="1110" t="s">
        <v>406</v>
      </c>
      <c r="G4" s="1111"/>
      <c r="H4" s="1110" t="s">
        <v>407</v>
      </c>
      <c r="I4" s="1111"/>
      <c r="J4" s="1110" t="s">
        <v>408</v>
      </c>
      <c r="K4" s="1111"/>
      <c r="L4" s="1110" t="s">
        <v>409</v>
      </c>
      <c r="M4" s="1111"/>
      <c r="N4" s="1110" t="s">
        <v>410</v>
      </c>
      <c r="O4" s="1118"/>
      <c r="P4" s="619"/>
      <c r="Q4" s="621" t="s">
        <v>403</v>
      </c>
      <c r="R4" s="1110" t="s">
        <v>404</v>
      </c>
      <c r="S4" s="1111"/>
      <c r="T4" s="1110" t="s">
        <v>405</v>
      </c>
      <c r="U4" s="1111"/>
      <c r="V4" s="1110" t="s">
        <v>406</v>
      </c>
      <c r="W4" s="1111"/>
      <c r="X4" s="1110" t="s">
        <v>407</v>
      </c>
      <c r="Y4" s="1111"/>
      <c r="Z4" s="1110" t="s">
        <v>408</v>
      </c>
      <c r="AA4" s="1111"/>
      <c r="AB4" s="1110" t="s">
        <v>409</v>
      </c>
      <c r="AC4" s="1111"/>
      <c r="AD4" s="1110" t="s">
        <v>410</v>
      </c>
      <c r="AE4" s="1118"/>
      <c r="AF4" s="617"/>
    </row>
    <row r="5" spans="1:35" s="590" customFormat="1" ht="14.25" customHeight="1" thickBot="1">
      <c r="A5" s="620"/>
      <c r="B5" s="1108" t="s">
        <v>404</v>
      </c>
      <c r="C5" s="1109"/>
      <c r="D5" s="1108" t="s">
        <v>411</v>
      </c>
      <c r="E5" s="1109"/>
      <c r="F5" s="1108" t="s">
        <v>412</v>
      </c>
      <c r="G5" s="1109"/>
      <c r="H5" s="1108" t="s">
        <v>413</v>
      </c>
      <c r="I5" s="1109"/>
      <c r="J5" s="1108" t="s">
        <v>414</v>
      </c>
      <c r="K5" s="1109"/>
      <c r="L5" s="1108" t="s">
        <v>415</v>
      </c>
      <c r="M5" s="1109"/>
      <c r="N5" s="1108" t="s">
        <v>416</v>
      </c>
      <c r="O5" s="1112"/>
      <c r="P5" s="619"/>
      <c r="Q5" s="618"/>
      <c r="R5" s="1108" t="s">
        <v>404</v>
      </c>
      <c r="S5" s="1109"/>
      <c r="T5" s="1108" t="s">
        <v>411</v>
      </c>
      <c r="U5" s="1109"/>
      <c r="V5" s="1108" t="s">
        <v>412</v>
      </c>
      <c r="W5" s="1109"/>
      <c r="X5" s="1108" t="s">
        <v>413</v>
      </c>
      <c r="Y5" s="1109"/>
      <c r="Z5" s="1108" t="s">
        <v>414</v>
      </c>
      <c r="AA5" s="1109"/>
      <c r="AB5" s="1108" t="s">
        <v>415</v>
      </c>
      <c r="AC5" s="1109"/>
      <c r="AD5" s="1108" t="s">
        <v>416</v>
      </c>
      <c r="AE5" s="1112"/>
      <c r="AF5" s="617"/>
    </row>
    <row r="6" spans="1:35" s="590" customFormat="1" ht="14.25" customHeight="1">
      <c r="A6" s="616"/>
      <c r="B6" s="1067">
        <v>29</v>
      </c>
      <c r="C6" s="1068"/>
      <c r="D6" s="1067">
        <v>30</v>
      </c>
      <c r="E6" s="1068"/>
      <c r="F6" s="1067">
        <v>31</v>
      </c>
      <c r="G6" s="1068"/>
      <c r="H6" s="1092">
        <v>1</v>
      </c>
      <c r="I6" s="1093"/>
      <c r="J6" s="1082">
        <v>2</v>
      </c>
      <c r="K6" s="1083"/>
      <c r="L6" s="1078">
        <v>3</v>
      </c>
      <c r="M6" s="1079"/>
      <c r="N6" s="1078">
        <v>4</v>
      </c>
      <c r="O6" s="1107"/>
      <c r="P6" s="595"/>
      <c r="Q6" s="607"/>
      <c r="R6" s="1078"/>
      <c r="S6" s="1086"/>
      <c r="T6" s="1082"/>
      <c r="U6" s="1083"/>
      <c r="V6" s="1078">
        <v>1</v>
      </c>
      <c r="W6" s="1079"/>
      <c r="X6" s="1078">
        <v>2</v>
      </c>
      <c r="Y6" s="1079"/>
      <c r="Z6" s="1078">
        <v>3</v>
      </c>
      <c r="AA6" s="1079"/>
      <c r="AB6" s="1078">
        <v>4</v>
      </c>
      <c r="AC6" s="1079"/>
      <c r="AD6" s="1080">
        <v>5</v>
      </c>
      <c r="AE6" s="1081"/>
      <c r="AH6" s="613">
        <v>21</v>
      </c>
      <c r="AI6" s="613">
        <v>22</v>
      </c>
    </row>
    <row r="7" spans="1:35" s="590" customFormat="1" ht="14.25" customHeight="1">
      <c r="A7" s="611"/>
      <c r="B7" s="1067">
        <v>5</v>
      </c>
      <c r="C7" s="1068"/>
      <c r="D7" s="1062">
        <v>6</v>
      </c>
      <c r="E7" s="1063"/>
      <c r="F7" s="1062">
        <v>7</v>
      </c>
      <c r="G7" s="1063"/>
      <c r="H7" s="1062">
        <v>8</v>
      </c>
      <c r="I7" s="1063"/>
      <c r="J7" s="1062">
        <v>9</v>
      </c>
      <c r="K7" s="1063"/>
      <c r="L7" s="1062">
        <v>10</v>
      </c>
      <c r="M7" s="1063"/>
      <c r="N7" s="1062">
        <v>11</v>
      </c>
      <c r="O7" s="1087"/>
      <c r="P7" s="595"/>
      <c r="Q7" s="606"/>
      <c r="R7" s="1067">
        <v>6</v>
      </c>
      <c r="S7" s="1068"/>
      <c r="T7" s="1062">
        <v>7</v>
      </c>
      <c r="U7" s="1063"/>
      <c r="V7" s="1062">
        <v>8</v>
      </c>
      <c r="W7" s="1063"/>
      <c r="X7" s="1062">
        <v>9</v>
      </c>
      <c r="Y7" s="1063"/>
      <c r="Z7" s="1062">
        <v>10</v>
      </c>
      <c r="AA7" s="1063"/>
      <c r="AB7" s="1062">
        <v>11</v>
      </c>
      <c r="AC7" s="1063"/>
      <c r="AD7" s="1067">
        <v>12</v>
      </c>
      <c r="AE7" s="1072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67">
        <v>12</v>
      </c>
      <c r="C8" s="1068"/>
      <c r="D8" s="1062">
        <v>13</v>
      </c>
      <c r="E8" s="1063"/>
      <c r="F8" s="1062">
        <v>14</v>
      </c>
      <c r="G8" s="1063"/>
      <c r="H8" s="1062">
        <v>15</v>
      </c>
      <c r="I8" s="1063"/>
      <c r="J8" s="1062">
        <v>16</v>
      </c>
      <c r="K8" s="1063"/>
      <c r="L8" s="1062">
        <v>17</v>
      </c>
      <c r="M8" s="1063"/>
      <c r="N8" s="1067">
        <v>18</v>
      </c>
      <c r="O8" s="1072"/>
      <c r="P8" s="595"/>
      <c r="Q8" s="606">
        <v>7</v>
      </c>
      <c r="R8" s="1067">
        <v>13</v>
      </c>
      <c r="S8" s="1068"/>
      <c r="T8" s="1062">
        <v>14</v>
      </c>
      <c r="U8" s="1063"/>
      <c r="V8" s="1062">
        <v>15</v>
      </c>
      <c r="W8" s="1063"/>
      <c r="X8" s="1062">
        <v>16</v>
      </c>
      <c r="Y8" s="1063"/>
      <c r="Z8" s="1062">
        <v>17</v>
      </c>
      <c r="AA8" s="1063"/>
      <c r="AB8" s="1062">
        <v>18</v>
      </c>
      <c r="AC8" s="1063"/>
      <c r="AD8" s="1067">
        <v>19</v>
      </c>
      <c r="AE8" s="1072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67">
        <v>19</v>
      </c>
      <c r="C9" s="1068"/>
      <c r="D9" s="1062">
        <v>20</v>
      </c>
      <c r="E9" s="1063"/>
      <c r="F9" s="1062">
        <v>21</v>
      </c>
      <c r="G9" s="1063"/>
      <c r="H9" s="1069">
        <v>22</v>
      </c>
      <c r="I9" s="1070"/>
      <c r="J9" s="1062">
        <v>23</v>
      </c>
      <c r="K9" s="1063"/>
      <c r="L9" s="1062">
        <v>24</v>
      </c>
      <c r="M9" s="1063"/>
      <c r="N9" s="1062">
        <v>25</v>
      </c>
      <c r="O9" s="1087"/>
      <c r="P9" s="595"/>
      <c r="Q9" s="608" t="s">
        <v>1099</v>
      </c>
      <c r="R9" s="1067">
        <v>20</v>
      </c>
      <c r="S9" s="1068"/>
      <c r="T9" s="1062">
        <v>21</v>
      </c>
      <c r="U9" s="1063"/>
      <c r="V9" s="1062">
        <v>22</v>
      </c>
      <c r="W9" s="1063"/>
      <c r="X9" s="1062">
        <v>23</v>
      </c>
      <c r="Y9" s="1063"/>
      <c r="Z9" s="1062">
        <v>24</v>
      </c>
      <c r="AA9" s="1063"/>
      <c r="AB9" s="1062">
        <v>25</v>
      </c>
      <c r="AC9" s="1063"/>
      <c r="AD9" s="1067">
        <v>26</v>
      </c>
      <c r="AE9" s="1072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67">
        <v>26</v>
      </c>
      <c r="C10" s="1068"/>
      <c r="D10" s="1067">
        <v>27</v>
      </c>
      <c r="E10" s="1068"/>
      <c r="F10" s="1067">
        <v>28</v>
      </c>
      <c r="G10" s="1068"/>
      <c r="H10" s="1067">
        <v>29</v>
      </c>
      <c r="I10" s="1068"/>
      <c r="J10" s="1067">
        <v>30</v>
      </c>
      <c r="K10" s="1068"/>
      <c r="L10" s="1101">
        <v>31</v>
      </c>
      <c r="M10" s="1102"/>
      <c r="N10" s="1062"/>
      <c r="O10" s="1087"/>
      <c r="P10" s="595"/>
      <c r="Q10" s="604">
        <v>23</v>
      </c>
      <c r="R10" s="1067">
        <v>27</v>
      </c>
      <c r="S10" s="1068"/>
      <c r="T10" s="1062">
        <v>28</v>
      </c>
      <c r="U10" s="1063"/>
      <c r="V10" s="1062">
        <v>29</v>
      </c>
      <c r="W10" s="1063"/>
      <c r="X10" s="1062">
        <v>30</v>
      </c>
      <c r="Y10" s="1063"/>
      <c r="Z10" s="1062">
        <v>31</v>
      </c>
      <c r="AA10" s="1063"/>
      <c r="AB10" s="1062"/>
      <c r="AC10" s="1063"/>
      <c r="AD10" s="1062"/>
      <c r="AE10" s="1087"/>
      <c r="AH10" s="613">
        <v>21</v>
      </c>
      <c r="AI10" s="613">
        <v>22</v>
      </c>
    </row>
    <row r="11" spans="1:35" s="590" customFormat="1" ht="14.25" customHeight="1" thickBot="1">
      <c r="A11" s="611"/>
      <c r="B11" s="1060"/>
      <c r="C11" s="1061"/>
      <c r="D11" s="1060"/>
      <c r="E11" s="1061"/>
      <c r="F11" s="1060"/>
      <c r="G11" s="1061"/>
      <c r="H11" s="1060"/>
      <c r="I11" s="1061"/>
      <c r="J11" s="1060"/>
      <c r="K11" s="1061"/>
      <c r="L11" s="1060"/>
      <c r="M11" s="1061"/>
      <c r="N11" s="1060"/>
      <c r="O11" s="1064"/>
      <c r="P11" s="595"/>
      <c r="Q11" s="591"/>
      <c r="R11" s="1088"/>
      <c r="S11" s="1089"/>
      <c r="T11" s="1060"/>
      <c r="U11" s="1061"/>
      <c r="V11" s="1060"/>
      <c r="W11" s="1061"/>
      <c r="X11" s="1060"/>
      <c r="Y11" s="1061"/>
      <c r="Z11" s="1060"/>
      <c r="AA11" s="1061"/>
      <c r="AB11" s="1060"/>
      <c r="AC11" s="1061"/>
      <c r="AD11" s="1060"/>
      <c r="AE11" s="1064"/>
      <c r="AH11" s="613">
        <v>20</v>
      </c>
      <c r="AI11" s="613">
        <v>21</v>
      </c>
    </row>
    <row r="12" spans="1:35" s="590" customFormat="1" ht="14.25" customHeight="1">
      <c r="A12" s="602"/>
      <c r="B12" s="1082"/>
      <c r="C12" s="1083"/>
      <c r="D12" s="1082"/>
      <c r="E12" s="1083"/>
      <c r="F12" s="1082"/>
      <c r="G12" s="1083"/>
      <c r="H12" s="1082"/>
      <c r="I12" s="1083"/>
      <c r="J12" s="1082"/>
      <c r="K12" s="1083"/>
      <c r="L12" s="1082"/>
      <c r="M12" s="1083"/>
      <c r="N12" s="1125">
        <v>1</v>
      </c>
      <c r="O12" s="1126"/>
      <c r="P12" s="595"/>
      <c r="Q12" s="612"/>
      <c r="R12" s="1082"/>
      <c r="S12" s="1083"/>
      <c r="T12" s="1082"/>
      <c r="U12" s="1083"/>
      <c r="V12" s="1082"/>
      <c r="W12" s="1083"/>
      <c r="X12" s="1078"/>
      <c r="Y12" s="1079"/>
      <c r="Z12" s="1078"/>
      <c r="AA12" s="1079"/>
      <c r="AB12" s="1082">
        <v>1</v>
      </c>
      <c r="AC12" s="1083"/>
      <c r="AD12" s="1082">
        <v>2</v>
      </c>
      <c r="AE12" s="1122"/>
    </row>
    <row r="13" spans="1:35" s="590" customFormat="1" ht="14.25" customHeight="1">
      <c r="A13" s="611"/>
      <c r="B13" s="1123">
        <v>2</v>
      </c>
      <c r="C13" s="1124"/>
      <c r="D13" s="1067">
        <v>3</v>
      </c>
      <c r="E13" s="1068"/>
      <c r="F13" s="1067">
        <v>4</v>
      </c>
      <c r="G13" s="1068"/>
      <c r="H13" s="1062">
        <v>5</v>
      </c>
      <c r="I13" s="1063"/>
      <c r="J13" s="1062">
        <v>6</v>
      </c>
      <c r="K13" s="1063"/>
      <c r="L13" s="1062">
        <v>7</v>
      </c>
      <c r="M13" s="1063"/>
      <c r="N13" s="1062">
        <v>8</v>
      </c>
      <c r="O13" s="1087"/>
      <c r="P13" s="595"/>
      <c r="Q13" s="610"/>
      <c r="R13" s="1067">
        <v>3</v>
      </c>
      <c r="S13" s="1068"/>
      <c r="T13" s="1062">
        <v>4</v>
      </c>
      <c r="U13" s="1063"/>
      <c r="V13" s="1062">
        <v>5</v>
      </c>
      <c r="W13" s="1063"/>
      <c r="X13" s="1062">
        <v>6</v>
      </c>
      <c r="Y13" s="1063"/>
      <c r="Z13" s="1062">
        <v>7</v>
      </c>
      <c r="AA13" s="1063"/>
      <c r="AB13" s="1062">
        <v>8</v>
      </c>
      <c r="AC13" s="1063"/>
      <c r="AD13" s="1067">
        <v>9</v>
      </c>
      <c r="AE13" s="1072"/>
    </row>
    <row r="14" spans="1:35" s="590" customFormat="1" ht="14.25" customHeight="1">
      <c r="A14" s="598">
        <v>2</v>
      </c>
      <c r="B14" s="1067">
        <v>9</v>
      </c>
      <c r="C14" s="1068"/>
      <c r="D14" s="1062">
        <v>10</v>
      </c>
      <c r="E14" s="1063"/>
      <c r="F14" s="1062">
        <v>11</v>
      </c>
      <c r="G14" s="1063"/>
      <c r="H14" s="1062">
        <v>12</v>
      </c>
      <c r="I14" s="1063"/>
      <c r="J14" s="1062">
        <v>13</v>
      </c>
      <c r="K14" s="1063"/>
      <c r="L14" s="1062">
        <v>14</v>
      </c>
      <c r="M14" s="1063"/>
      <c r="N14" s="1103">
        <v>15</v>
      </c>
      <c r="O14" s="1072"/>
      <c r="P14" s="595"/>
      <c r="Q14" s="610">
        <v>8</v>
      </c>
      <c r="R14" s="1067">
        <v>10</v>
      </c>
      <c r="S14" s="1068"/>
      <c r="T14" s="1067">
        <v>11</v>
      </c>
      <c r="U14" s="1068"/>
      <c r="V14" s="1067">
        <v>12</v>
      </c>
      <c r="W14" s="1068"/>
      <c r="X14" s="1067">
        <v>13</v>
      </c>
      <c r="Y14" s="1068"/>
      <c r="Z14" s="1062">
        <v>14</v>
      </c>
      <c r="AA14" s="1063"/>
      <c r="AB14" s="1062">
        <v>15</v>
      </c>
      <c r="AC14" s="1063"/>
      <c r="AD14" s="1062">
        <v>16</v>
      </c>
      <c r="AE14" s="1087"/>
    </row>
    <row r="15" spans="1:35" s="590" customFormat="1" ht="14.25" customHeight="1">
      <c r="A15" s="598" t="s">
        <v>1099</v>
      </c>
      <c r="B15" s="1067">
        <v>16</v>
      </c>
      <c r="C15" s="1068"/>
      <c r="D15" s="1062">
        <v>17</v>
      </c>
      <c r="E15" s="1063"/>
      <c r="F15" s="1062">
        <v>18</v>
      </c>
      <c r="G15" s="1063"/>
      <c r="H15" s="1062">
        <v>19</v>
      </c>
      <c r="I15" s="1063"/>
      <c r="J15" s="1062">
        <v>20</v>
      </c>
      <c r="K15" s="1063"/>
      <c r="L15" s="1062">
        <v>21</v>
      </c>
      <c r="M15" s="1063"/>
      <c r="N15" s="1067">
        <v>22</v>
      </c>
      <c r="O15" s="1072"/>
      <c r="P15" s="595"/>
      <c r="Q15" s="597" t="s">
        <v>1099</v>
      </c>
      <c r="R15" s="1067">
        <v>17</v>
      </c>
      <c r="S15" s="1068"/>
      <c r="T15" s="1062">
        <v>18</v>
      </c>
      <c r="U15" s="1063"/>
      <c r="V15" s="1062">
        <v>19</v>
      </c>
      <c r="W15" s="1063"/>
      <c r="X15" s="1062">
        <v>20</v>
      </c>
      <c r="Y15" s="1063"/>
      <c r="Z15" s="1062">
        <v>21</v>
      </c>
      <c r="AA15" s="1063"/>
      <c r="AB15" s="1062">
        <v>22</v>
      </c>
      <c r="AC15" s="1063"/>
      <c r="AD15" s="1067">
        <v>23</v>
      </c>
      <c r="AE15" s="1072"/>
    </row>
    <row r="16" spans="1:35" s="590" customFormat="1" ht="14.25" customHeight="1">
      <c r="A16" s="596">
        <v>19</v>
      </c>
      <c r="B16" s="1067">
        <v>23</v>
      </c>
      <c r="C16" s="1068"/>
      <c r="D16" s="1062">
        <v>24</v>
      </c>
      <c r="E16" s="1063"/>
      <c r="F16" s="1062">
        <v>25</v>
      </c>
      <c r="G16" s="1063"/>
      <c r="H16" s="1062">
        <v>26</v>
      </c>
      <c r="I16" s="1063"/>
      <c r="J16" s="1062">
        <v>27</v>
      </c>
      <c r="K16" s="1063"/>
      <c r="L16" s="1062">
        <v>28</v>
      </c>
      <c r="M16" s="1063"/>
      <c r="N16" s="1069"/>
      <c r="O16" s="1071"/>
      <c r="P16" s="595"/>
      <c r="Q16" s="609">
        <v>20</v>
      </c>
      <c r="R16" s="1067">
        <v>24</v>
      </c>
      <c r="S16" s="1068"/>
      <c r="T16" s="1062">
        <v>25</v>
      </c>
      <c r="U16" s="1063"/>
      <c r="V16" s="1062">
        <v>26</v>
      </c>
      <c r="W16" s="1063"/>
      <c r="X16" s="1062">
        <v>27</v>
      </c>
      <c r="Y16" s="1063"/>
      <c r="Z16" s="1062">
        <v>28</v>
      </c>
      <c r="AA16" s="1063"/>
      <c r="AB16" s="1062">
        <v>29</v>
      </c>
      <c r="AC16" s="1063"/>
      <c r="AD16" s="1067">
        <v>30</v>
      </c>
      <c r="AE16" s="1072"/>
    </row>
    <row r="17" spans="1:31" s="590" customFormat="1" ht="14.25" customHeight="1" thickBot="1">
      <c r="A17" s="600"/>
      <c r="B17" s="1088"/>
      <c r="C17" s="1089"/>
      <c r="D17" s="1060"/>
      <c r="E17" s="1061"/>
      <c r="F17" s="1060"/>
      <c r="G17" s="1061"/>
      <c r="H17" s="1060"/>
      <c r="I17" s="1061"/>
      <c r="J17" s="1060"/>
      <c r="K17" s="1061"/>
      <c r="L17" s="1060"/>
      <c r="M17" s="1061"/>
      <c r="N17" s="1060"/>
      <c r="O17" s="1064"/>
      <c r="P17" s="592"/>
      <c r="Q17" s="591"/>
      <c r="R17" s="1067">
        <v>31</v>
      </c>
      <c r="S17" s="1068"/>
      <c r="T17" s="1060"/>
      <c r="U17" s="1061"/>
      <c r="V17" s="1060"/>
      <c r="W17" s="1061"/>
      <c r="X17" s="1060"/>
      <c r="Y17" s="1061"/>
      <c r="Z17" s="1060"/>
      <c r="AA17" s="1061"/>
      <c r="AB17" s="1060"/>
      <c r="AC17" s="1061"/>
      <c r="AD17" s="1060"/>
      <c r="AE17" s="1064"/>
    </row>
    <row r="18" spans="1:31" s="590" customFormat="1" ht="14.25" customHeight="1">
      <c r="A18" s="602"/>
      <c r="B18" s="1082"/>
      <c r="C18" s="1083"/>
      <c r="D18" s="1082"/>
      <c r="E18" s="1083"/>
      <c r="F18" s="1082"/>
      <c r="G18" s="1083"/>
      <c r="H18" s="1082"/>
      <c r="I18" s="1083"/>
      <c r="J18" s="1082"/>
      <c r="K18" s="1083"/>
      <c r="L18" s="1082"/>
      <c r="M18" s="1083"/>
      <c r="N18" s="1080">
        <v>1</v>
      </c>
      <c r="O18" s="1081"/>
      <c r="P18" s="595"/>
      <c r="Q18" s="608"/>
      <c r="R18" s="1078"/>
      <c r="S18" s="1079"/>
      <c r="T18" s="1082">
        <v>1</v>
      </c>
      <c r="U18" s="1083"/>
      <c r="V18" s="1082">
        <v>2</v>
      </c>
      <c r="W18" s="1083"/>
      <c r="X18" s="1078">
        <v>3</v>
      </c>
      <c r="Y18" s="1079"/>
      <c r="Z18" s="1078">
        <v>4</v>
      </c>
      <c r="AA18" s="1079"/>
      <c r="AB18" s="1078">
        <v>5</v>
      </c>
      <c r="AC18" s="1079"/>
      <c r="AD18" s="1080">
        <v>6</v>
      </c>
      <c r="AE18" s="1081"/>
    </row>
    <row r="19" spans="1:31" s="590" customFormat="1" ht="14.25" customHeight="1">
      <c r="A19" s="600"/>
      <c r="B19" s="1067">
        <v>2</v>
      </c>
      <c r="C19" s="1068"/>
      <c r="D19" s="1062">
        <v>3</v>
      </c>
      <c r="E19" s="1063"/>
      <c r="F19" s="1062">
        <v>4</v>
      </c>
      <c r="G19" s="1063"/>
      <c r="H19" s="1062">
        <v>5</v>
      </c>
      <c r="I19" s="1063"/>
      <c r="J19" s="1062">
        <v>6</v>
      </c>
      <c r="K19" s="1063"/>
      <c r="L19" s="1062">
        <v>7</v>
      </c>
      <c r="M19" s="1063"/>
      <c r="N19" s="1067">
        <v>8</v>
      </c>
      <c r="O19" s="1072"/>
      <c r="P19" s="595"/>
      <c r="Q19" s="606"/>
      <c r="R19" s="1067">
        <v>7</v>
      </c>
      <c r="S19" s="1068"/>
      <c r="T19" s="1075">
        <v>8</v>
      </c>
      <c r="U19" s="1076"/>
      <c r="V19" s="1062">
        <v>9</v>
      </c>
      <c r="W19" s="1063"/>
      <c r="X19" s="1062">
        <v>10</v>
      </c>
      <c r="Y19" s="1063"/>
      <c r="Z19" s="1062">
        <v>11</v>
      </c>
      <c r="AA19" s="1063"/>
      <c r="AB19" s="1062">
        <v>12</v>
      </c>
      <c r="AC19" s="1063"/>
      <c r="AD19" s="1062">
        <v>13</v>
      </c>
      <c r="AE19" s="1087"/>
    </row>
    <row r="20" spans="1:31" s="590" customFormat="1" ht="14.25" customHeight="1">
      <c r="A20" s="598">
        <v>3</v>
      </c>
      <c r="B20" s="1067">
        <v>9</v>
      </c>
      <c r="C20" s="1068"/>
      <c r="D20" s="1069">
        <v>10</v>
      </c>
      <c r="E20" s="1070"/>
      <c r="F20" s="1069">
        <v>11</v>
      </c>
      <c r="G20" s="1070"/>
      <c r="H20" s="1069">
        <v>12</v>
      </c>
      <c r="I20" s="1070"/>
      <c r="J20" s="1062">
        <v>13</v>
      </c>
      <c r="K20" s="1063"/>
      <c r="L20" s="1062">
        <v>14</v>
      </c>
      <c r="M20" s="1063"/>
      <c r="N20" s="1103">
        <v>15</v>
      </c>
      <c r="O20" s="1072"/>
      <c r="P20" s="595"/>
      <c r="Q20" s="606">
        <v>9</v>
      </c>
      <c r="R20" s="1067">
        <v>14</v>
      </c>
      <c r="S20" s="1068"/>
      <c r="T20" s="1062">
        <v>15</v>
      </c>
      <c r="U20" s="1063"/>
      <c r="V20" s="1062">
        <v>16</v>
      </c>
      <c r="W20" s="1063"/>
      <c r="X20" s="1062">
        <v>17</v>
      </c>
      <c r="Y20" s="1063"/>
      <c r="Z20" s="1062">
        <v>18</v>
      </c>
      <c r="AA20" s="1063"/>
      <c r="AB20" s="1062">
        <v>19</v>
      </c>
      <c r="AC20" s="1063"/>
      <c r="AD20" s="1067">
        <v>20</v>
      </c>
      <c r="AE20" s="1072"/>
    </row>
    <row r="21" spans="1:31" s="590" customFormat="1" ht="14.25" customHeight="1">
      <c r="A21" s="598" t="s">
        <v>1099</v>
      </c>
      <c r="B21" s="1067">
        <v>16</v>
      </c>
      <c r="C21" s="1068"/>
      <c r="D21" s="1062">
        <v>17</v>
      </c>
      <c r="E21" s="1063"/>
      <c r="F21" s="1062">
        <v>18</v>
      </c>
      <c r="G21" s="1063"/>
      <c r="H21" s="1062">
        <v>19</v>
      </c>
      <c r="I21" s="1063"/>
      <c r="J21" s="1062">
        <v>20</v>
      </c>
      <c r="K21" s="1063"/>
      <c r="L21" s="1062">
        <v>21</v>
      </c>
      <c r="M21" s="1063"/>
      <c r="N21" s="1067">
        <v>22</v>
      </c>
      <c r="O21" s="1072"/>
      <c r="P21" s="595"/>
      <c r="Q21" s="605" t="s">
        <v>1099</v>
      </c>
      <c r="R21" s="1067">
        <v>21</v>
      </c>
      <c r="S21" s="1068"/>
      <c r="T21" s="1062">
        <v>22</v>
      </c>
      <c r="U21" s="1063"/>
      <c r="V21" s="1062">
        <v>23</v>
      </c>
      <c r="W21" s="1063"/>
      <c r="X21" s="1062">
        <v>24</v>
      </c>
      <c r="Y21" s="1063"/>
      <c r="Z21" s="1062">
        <v>25</v>
      </c>
      <c r="AA21" s="1063"/>
      <c r="AB21" s="1062">
        <v>26</v>
      </c>
      <c r="AC21" s="1063"/>
      <c r="AD21" s="1067">
        <v>27</v>
      </c>
      <c r="AE21" s="1072"/>
    </row>
    <row r="22" spans="1:31" s="590" customFormat="1" ht="14.25" customHeight="1">
      <c r="A22" s="596">
        <v>21</v>
      </c>
      <c r="B22" s="1067">
        <v>23</v>
      </c>
      <c r="C22" s="1068"/>
      <c r="D22" s="1062">
        <v>24</v>
      </c>
      <c r="E22" s="1063"/>
      <c r="F22" s="1062">
        <v>25</v>
      </c>
      <c r="G22" s="1063"/>
      <c r="H22" s="1062">
        <v>26</v>
      </c>
      <c r="I22" s="1063"/>
      <c r="J22" s="1062">
        <v>27</v>
      </c>
      <c r="K22" s="1063"/>
      <c r="L22" s="1062">
        <v>28</v>
      </c>
      <c r="M22" s="1063"/>
      <c r="N22" s="1067">
        <v>29</v>
      </c>
      <c r="O22" s="1072"/>
      <c r="P22" s="595"/>
      <c r="Q22" s="604">
        <v>22</v>
      </c>
      <c r="R22" s="1069">
        <v>28</v>
      </c>
      <c r="S22" s="1070"/>
      <c r="T22" s="1069">
        <v>29</v>
      </c>
      <c r="U22" s="1070"/>
      <c r="V22" s="1067">
        <v>30</v>
      </c>
      <c r="W22" s="1068"/>
      <c r="X22" s="1062"/>
      <c r="Y22" s="1063"/>
      <c r="Z22" s="1062"/>
      <c r="AA22" s="1063"/>
      <c r="AB22" s="1062"/>
      <c r="AC22" s="1063"/>
      <c r="AD22" s="1069"/>
      <c r="AE22" s="1071"/>
    </row>
    <row r="23" spans="1:31" s="590" customFormat="1" ht="14.25" customHeight="1" thickBot="1">
      <c r="A23" s="603"/>
      <c r="B23" s="1065">
        <v>30</v>
      </c>
      <c r="C23" s="1066"/>
      <c r="D23" s="1060">
        <v>31</v>
      </c>
      <c r="E23" s="1061"/>
      <c r="F23" s="1060"/>
      <c r="G23" s="1061"/>
      <c r="H23" s="1060"/>
      <c r="I23" s="1061"/>
      <c r="J23" s="1060"/>
      <c r="K23" s="1061"/>
      <c r="L23" s="1060"/>
      <c r="M23" s="1061"/>
      <c r="N23" s="1060"/>
      <c r="O23" s="1064"/>
      <c r="P23" s="592"/>
      <c r="Q23" s="591"/>
      <c r="R23" s="1060"/>
      <c r="S23" s="1061"/>
      <c r="T23" s="1060"/>
      <c r="U23" s="1061"/>
      <c r="V23" s="1060"/>
      <c r="W23" s="1061"/>
      <c r="X23" s="1060"/>
      <c r="Y23" s="1061"/>
      <c r="Z23" s="1060"/>
      <c r="AA23" s="1061"/>
      <c r="AB23" s="1060"/>
      <c r="AC23" s="1061"/>
      <c r="AD23" s="1060"/>
      <c r="AE23" s="1064"/>
    </row>
    <row r="24" spans="1:31" s="590" customFormat="1" ht="14.25" customHeight="1">
      <c r="A24" s="602"/>
      <c r="B24" s="1078"/>
      <c r="C24" s="1086"/>
      <c r="D24" s="1082"/>
      <c r="E24" s="1083"/>
      <c r="F24" s="1078">
        <v>1</v>
      </c>
      <c r="G24" s="1079"/>
      <c r="H24" s="1078">
        <v>2</v>
      </c>
      <c r="I24" s="1079"/>
      <c r="J24" s="1078">
        <v>3</v>
      </c>
      <c r="K24" s="1079"/>
      <c r="L24" s="1080">
        <v>4</v>
      </c>
      <c r="M24" s="1094"/>
      <c r="N24" s="1125">
        <v>5</v>
      </c>
      <c r="O24" s="1126"/>
      <c r="P24" s="595"/>
      <c r="Q24" s="607"/>
      <c r="R24" s="1069"/>
      <c r="S24" s="1070"/>
      <c r="T24" s="1069"/>
      <c r="U24" s="1070"/>
      <c r="V24" s="1069"/>
      <c r="W24" s="1070"/>
      <c r="X24" s="1092">
        <v>1</v>
      </c>
      <c r="Y24" s="1093"/>
      <c r="Z24" s="1092">
        <v>2</v>
      </c>
      <c r="AA24" s="1093"/>
      <c r="AB24" s="1092">
        <v>3</v>
      </c>
      <c r="AC24" s="1093"/>
      <c r="AD24" s="1080">
        <v>4</v>
      </c>
      <c r="AE24" s="1081"/>
    </row>
    <row r="25" spans="1:31" s="590" customFormat="1" ht="14.25" customHeight="1">
      <c r="A25" s="600"/>
      <c r="B25" s="1067">
        <v>6</v>
      </c>
      <c r="C25" s="1068"/>
      <c r="D25" s="1062">
        <v>7</v>
      </c>
      <c r="E25" s="1063"/>
      <c r="F25" s="1062">
        <v>8</v>
      </c>
      <c r="G25" s="1063"/>
      <c r="H25" s="1062">
        <v>9</v>
      </c>
      <c r="I25" s="1063"/>
      <c r="J25" s="1062">
        <v>10</v>
      </c>
      <c r="K25" s="1063"/>
      <c r="L25" s="1062">
        <v>11</v>
      </c>
      <c r="M25" s="1063"/>
      <c r="N25" s="1067">
        <v>12</v>
      </c>
      <c r="O25" s="1072"/>
      <c r="P25" s="595"/>
      <c r="Q25" s="606"/>
      <c r="R25" s="1067">
        <v>5</v>
      </c>
      <c r="S25" s="1068"/>
      <c r="T25" s="1062">
        <v>6</v>
      </c>
      <c r="U25" s="1063"/>
      <c r="V25" s="1062">
        <v>7</v>
      </c>
      <c r="W25" s="1063"/>
      <c r="X25" s="1062">
        <v>8</v>
      </c>
      <c r="Y25" s="1063"/>
      <c r="Z25" s="1062">
        <v>9</v>
      </c>
      <c r="AA25" s="1063"/>
      <c r="AB25" s="1062">
        <v>10</v>
      </c>
      <c r="AC25" s="1063"/>
      <c r="AD25" s="1067">
        <v>11</v>
      </c>
      <c r="AE25" s="1072"/>
    </row>
    <row r="26" spans="1:31" s="590" customFormat="1" ht="14.25" customHeight="1">
      <c r="A26" s="598">
        <v>4</v>
      </c>
      <c r="B26" s="1067">
        <v>13</v>
      </c>
      <c r="C26" s="1068"/>
      <c r="D26" s="1062">
        <v>14</v>
      </c>
      <c r="E26" s="1063"/>
      <c r="F26" s="1062">
        <v>15</v>
      </c>
      <c r="G26" s="1063"/>
      <c r="H26" s="1062">
        <v>16</v>
      </c>
      <c r="I26" s="1063"/>
      <c r="J26" s="1062">
        <v>17</v>
      </c>
      <c r="K26" s="1063"/>
      <c r="L26" s="1062">
        <v>18</v>
      </c>
      <c r="M26" s="1063"/>
      <c r="N26" s="1067">
        <v>19</v>
      </c>
      <c r="O26" s="1072"/>
      <c r="P26" s="595"/>
      <c r="Q26" s="606">
        <v>10</v>
      </c>
      <c r="R26" s="1067">
        <v>12</v>
      </c>
      <c r="S26" s="1068"/>
      <c r="T26" s="1062">
        <v>13</v>
      </c>
      <c r="U26" s="1063"/>
      <c r="V26" s="1062">
        <v>14</v>
      </c>
      <c r="W26" s="1063"/>
      <c r="X26" s="1062">
        <v>15</v>
      </c>
      <c r="Y26" s="1063"/>
      <c r="Z26" s="1062">
        <v>16</v>
      </c>
      <c r="AA26" s="1063"/>
      <c r="AB26" s="1062">
        <v>17</v>
      </c>
      <c r="AC26" s="1063"/>
      <c r="AD26" s="1067">
        <v>18</v>
      </c>
      <c r="AE26" s="1072"/>
    </row>
    <row r="27" spans="1:31" s="590" customFormat="1" ht="14.25" customHeight="1">
      <c r="A27" s="598" t="s">
        <v>1099</v>
      </c>
      <c r="B27" s="1067">
        <v>20</v>
      </c>
      <c r="C27" s="1068"/>
      <c r="D27" s="1062">
        <v>21</v>
      </c>
      <c r="E27" s="1063"/>
      <c r="F27" s="1062">
        <v>22</v>
      </c>
      <c r="G27" s="1063"/>
      <c r="H27" s="1062">
        <v>23</v>
      </c>
      <c r="I27" s="1063"/>
      <c r="J27" s="1062">
        <v>24</v>
      </c>
      <c r="K27" s="1063"/>
      <c r="L27" s="1062">
        <v>25</v>
      </c>
      <c r="M27" s="1063"/>
      <c r="N27" s="1069">
        <v>26</v>
      </c>
      <c r="O27" s="1071"/>
      <c r="P27" s="595"/>
      <c r="Q27" s="605" t="s">
        <v>1099</v>
      </c>
      <c r="R27" s="1067">
        <v>19</v>
      </c>
      <c r="S27" s="1068"/>
      <c r="T27" s="1062">
        <v>20</v>
      </c>
      <c r="U27" s="1063"/>
      <c r="V27" s="1062">
        <v>21</v>
      </c>
      <c r="W27" s="1063"/>
      <c r="X27" s="1069">
        <v>22</v>
      </c>
      <c r="Y27" s="1070"/>
      <c r="Z27" s="1062">
        <v>23</v>
      </c>
      <c r="AA27" s="1063"/>
      <c r="AB27" s="1062">
        <v>24</v>
      </c>
      <c r="AC27" s="1063"/>
      <c r="AD27" s="1067">
        <v>25</v>
      </c>
      <c r="AE27" s="1072"/>
    </row>
    <row r="28" spans="1:31" s="590" customFormat="1" ht="14.25" customHeight="1">
      <c r="A28" s="596">
        <v>21</v>
      </c>
      <c r="B28" s="1067">
        <v>27</v>
      </c>
      <c r="C28" s="1068"/>
      <c r="D28" s="1062">
        <v>28</v>
      </c>
      <c r="E28" s="1063"/>
      <c r="F28" s="1062">
        <v>29</v>
      </c>
      <c r="G28" s="1063"/>
      <c r="H28" s="1067">
        <v>30</v>
      </c>
      <c r="I28" s="1068"/>
      <c r="J28" s="1062"/>
      <c r="K28" s="1063"/>
      <c r="L28" s="1062"/>
      <c r="M28" s="1063"/>
      <c r="N28" s="1062"/>
      <c r="O28" s="1087"/>
      <c r="P28" s="595"/>
      <c r="Q28" s="604">
        <v>20</v>
      </c>
      <c r="R28" s="1067">
        <v>26</v>
      </c>
      <c r="S28" s="1068"/>
      <c r="T28" s="1062">
        <v>27</v>
      </c>
      <c r="U28" s="1063"/>
      <c r="V28" s="1062">
        <v>28</v>
      </c>
      <c r="W28" s="1063"/>
      <c r="X28" s="1069">
        <v>29</v>
      </c>
      <c r="Y28" s="1070"/>
      <c r="Z28" s="1069">
        <v>30</v>
      </c>
      <c r="AA28" s="1070"/>
      <c r="AB28" s="1062">
        <v>31</v>
      </c>
      <c r="AC28" s="1063"/>
      <c r="AD28" s="1062"/>
      <c r="AE28" s="1087"/>
    </row>
    <row r="29" spans="1:31" s="590" customFormat="1" ht="14.25" customHeight="1" thickBot="1">
      <c r="A29" s="603"/>
      <c r="B29" s="1088"/>
      <c r="C29" s="1089"/>
      <c r="D29" s="1060"/>
      <c r="E29" s="1061"/>
      <c r="F29" s="1060"/>
      <c r="G29" s="1061"/>
      <c r="H29" s="1060"/>
      <c r="I29" s="1061"/>
      <c r="J29" s="1060"/>
      <c r="K29" s="1061"/>
      <c r="L29" s="1060"/>
      <c r="M29" s="1061"/>
      <c r="N29" s="1060"/>
      <c r="O29" s="1064"/>
      <c r="P29" s="592"/>
      <c r="Q29" s="591"/>
      <c r="R29" s="1098"/>
      <c r="S29" s="1099"/>
      <c r="T29" s="1095"/>
      <c r="U29" s="1096"/>
      <c r="V29" s="1095"/>
      <c r="W29" s="1096"/>
      <c r="X29" s="1095"/>
      <c r="Y29" s="1096"/>
      <c r="Z29" s="1095"/>
      <c r="AA29" s="1096"/>
      <c r="AB29" s="1095"/>
      <c r="AC29" s="1096"/>
      <c r="AD29" s="1095"/>
      <c r="AE29" s="1097"/>
    </row>
    <row r="30" spans="1:31" s="590" customFormat="1" ht="14.25" customHeight="1">
      <c r="A30" s="602"/>
      <c r="B30" s="1082"/>
      <c r="C30" s="1083"/>
      <c r="D30" s="1082"/>
      <c r="E30" s="1083"/>
      <c r="F30" s="1082"/>
      <c r="G30" s="1083"/>
      <c r="H30" s="1082"/>
      <c r="I30" s="1083"/>
      <c r="J30" s="1092">
        <v>1</v>
      </c>
      <c r="K30" s="1093"/>
      <c r="L30" s="1080">
        <v>2</v>
      </c>
      <c r="M30" s="1094"/>
      <c r="N30" s="1080">
        <v>3</v>
      </c>
      <c r="O30" s="1081"/>
      <c r="P30" s="595"/>
      <c r="Q30" s="607"/>
      <c r="R30" s="1082"/>
      <c r="S30" s="1083"/>
      <c r="T30" s="1082"/>
      <c r="U30" s="1083"/>
      <c r="V30" s="1082"/>
      <c r="W30" s="1083"/>
      <c r="X30" s="1082"/>
      <c r="Y30" s="1083"/>
      <c r="Z30" s="1082"/>
      <c r="AA30" s="1083"/>
      <c r="AB30" s="1082"/>
      <c r="AC30" s="1083"/>
      <c r="AD30" s="1080">
        <v>1</v>
      </c>
      <c r="AE30" s="1081"/>
    </row>
    <row r="31" spans="1:31" s="590" customFormat="1" ht="14.25" customHeight="1">
      <c r="A31" s="600"/>
      <c r="B31" s="1067">
        <v>4</v>
      </c>
      <c r="C31" s="1068"/>
      <c r="D31" s="1062">
        <v>5</v>
      </c>
      <c r="E31" s="1063"/>
      <c r="F31" s="1062">
        <v>6</v>
      </c>
      <c r="G31" s="1063"/>
      <c r="H31" s="1062">
        <v>7</v>
      </c>
      <c r="I31" s="1063"/>
      <c r="J31" s="1062">
        <v>8</v>
      </c>
      <c r="K31" s="1063"/>
      <c r="L31" s="1062">
        <v>9</v>
      </c>
      <c r="M31" s="1063"/>
      <c r="N31" s="1069">
        <v>10</v>
      </c>
      <c r="O31" s="1071"/>
      <c r="P31" s="595"/>
      <c r="Q31" s="606"/>
      <c r="R31" s="1067">
        <v>2</v>
      </c>
      <c r="S31" s="1068"/>
      <c r="T31" s="1062">
        <v>3</v>
      </c>
      <c r="U31" s="1063"/>
      <c r="V31" s="1062">
        <v>4</v>
      </c>
      <c r="W31" s="1063"/>
      <c r="X31" s="1062">
        <v>5</v>
      </c>
      <c r="Y31" s="1063"/>
      <c r="Z31" s="1062">
        <v>6</v>
      </c>
      <c r="AA31" s="1063"/>
      <c r="AB31" s="1062">
        <v>7</v>
      </c>
      <c r="AC31" s="1063"/>
      <c r="AD31" s="1067">
        <v>8</v>
      </c>
      <c r="AE31" s="1072"/>
    </row>
    <row r="32" spans="1:31" s="590" customFormat="1" ht="14.25" customHeight="1">
      <c r="A32" s="598">
        <v>5</v>
      </c>
      <c r="B32" s="1067">
        <v>11</v>
      </c>
      <c r="C32" s="1068"/>
      <c r="D32" s="1062">
        <v>12</v>
      </c>
      <c r="E32" s="1063"/>
      <c r="F32" s="1062">
        <v>13</v>
      </c>
      <c r="G32" s="1063"/>
      <c r="H32" s="1062">
        <v>14</v>
      </c>
      <c r="I32" s="1063"/>
      <c r="J32" s="1062">
        <v>15</v>
      </c>
      <c r="K32" s="1063"/>
      <c r="L32" s="1062">
        <v>16</v>
      </c>
      <c r="M32" s="1063"/>
      <c r="N32" s="1067">
        <v>17</v>
      </c>
      <c r="O32" s="1072"/>
      <c r="P32" s="595"/>
      <c r="Q32" s="606">
        <v>11</v>
      </c>
      <c r="R32" s="1067">
        <v>9</v>
      </c>
      <c r="S32" s="1068"/>
      <c r="T32" s="1062">
        <v>10</v>
      </c>
      <c r="U32" s="1063"/>
      <c r="V32" s="1062">
        <v>11</v>
      </c>
      <c r="W32" s="1063"/>
      <c r="X32" s="1062">
        <v>12</v>
      </c>
      <c r="Y32" s="1063"/>
      <c r="Z32" s="1062">
        <v>13</v>
      </c>
      <c r="AA32" s="1063"/>
      <c r="AB32" s="1062">
        <v>14</v>
      </c>
      <c r="AC32" s="1063"/>
      <c r="AD32" s="1103">
        <v>15</v>
      </c>
      <c r="AE32" s="1072"/>
    </row>
    <row r="33" spans="1:31" s="590" customFormat="1" ht="14.25" customHeight="1">
      <c r="A33" s="598" t="s">
        <v>1099</v>
      </c>
      <c r="B33" s="1067">
        <v>18</v>
      </c>
      <c r="C33" s="1068"/>
      <c r="D33" s="1062">
        <v>19</v>
      </c>
      <c r="E33" s="1063"/>
      <c r="F33" s="1062">
        <v>20</v>
      </c>
      <c r="G33" s="1063"/>
      <c r="H33" s="1062">
        <v>21</v>
      </c>
      <c r="I33" s="1063"/>
      <c r="J33" s="1062">
        <v>22</v>
      </c>
      <c r="K33" s="1063"/>
      <c r="L33" s="1062">
        <v>23</v>
      </c>
      <c r="M33" s="1063"/>
      <c r="N33" s="1067">
        <v>24</v>
      </c>
      <c r="O33" s="1072"/>
      <c r="P33" s="595"/>
      <c r="Q33" s="605" t="s">
        <v>1099</v>
      </c>
      <c r="R33" s="1067">
        <v>16</v>
      </c>
      <c r="S33" s="1068"/>
      <c r="T33" s="1062">
        <v>17</v>
      </c>
      <c r="U33" s="1063"/>
      <c r="V33" s="1062">
        <v>18</v>
      </c>
      <c r="W33" s="1063"/>
      <c r="X33" s="1062">
        <v>19</v>
      </c>
      <c r="Y33" s="1063"/>
      <c r="Z33" s="1062">
        <v>20</v>
      </c>
      <c r="AA33" s="1063"/>
      <c r="AB33" s="1062">
        <v>21</v>
      </c>
      <c r="AC33" s="1063"/>
      <c r="AD33" s="1067">
        <v>22</v>
      </c>
      <c r="AE33" s="1072"/>
    </row>
    <row r="34" spans="1:31" s="590" customFormat="1" ht="14.25" customHeight="1">
      <c r="A34" s="596">
        <v>21</v>
      </c>
      <c r="B34" s="1067">
        <v>25</v>
      </c>
      <c r="C34" s="1068"/>
      <c r="D34" s="1062">
        <v>26</v>
      </c>
      <c r="E34" s="1063"/>
      <c r="F34" s="1062">
        <v>27</v>
      </c>
      <c r="G34" s="1063"/>
      <c r="H34" s="1062">
        <v>28</v>
      </c>
      <c r="I34" s="1063"/>
      <c r="J34" s="1062">
        <v>29</v>
      </c>
      <c r="K34" s="1063"/>
      <c r="L34" s="1062">
        <v>30</v>
      </c>
      <c r="M34" s="1063"/>
      <c r="N34" s="1067">
        <v>31</v>
      </c>
      <c r="O34" s="1072"/>
      <c r="P34" s="595"/>
      <c r="Q34" s="604">
        <v>20</v>
      </c>
      <c r="R34" s="1067">
        <v>23</v>
      </c>
      <c r="S34" s="1068"/>
      <c r="T34" s="1062">
        <v>24</v>
      </c>
      <c r="U34" s="1063"/>
      <c r="V34" s="1062">
        <v>25</v>
      </c>
      <c r="W34" s="1063"/>
      <c r="X34" s="1062">
        <v>26</v>
      </c>
      <c r="Y34" s="1063"/>
      <c r="Z34" s="1062">
        <v>27</v>
      </c>
      <c r="AA34" s="1063"/>
      <c r="AB34" s="1062">
        <v>28</v>
      </c>
      <c r="AC34" s="1063"/>
      <c r="AD34" s="1067">
        <v>29</v>
      </c>
      <c r="AE34" s="1072"/>
    </row>
    <row r="35" spans="1:31" s="590" customFormat="1" ht="14.25" customHeight="1" thickBot="1">
      <c r="A35" s="603"/>
      <c r="B35" s="1060"/>
      <c r="C35" s="1061"/>
      <c r="D35" s="1060"/>
      <c r="E35" s="1061"/>
      <c r="F35" s="1060"/>
      <c r="G35" s="1061"/>
      <c r="H35" s="1060"/>
      <c r="I35" s="1061"/>
      <c r="J35" s="1060"/>
      <c r="K35" s="1061"/>
      <c r="L35" s="1060"/>
      <c r="M35" s="1061"/>
      <c r="N35" s="1060"/>
      <c r="O35" s="1064"/>
      <c r="P35" s="592"/>
      <c r="Q35" s="591"/>
      <c r="R35" s="1065">
        <v>30</v>
      </c>
      <c r="S35" s="1066"/>
      <c r="T35" s="1060"/>
      <c r="U35" s="1061"/>
      <c r="V35" s="1060"/>
      <c r="W35" s="1061"/>
      <c r="X35" s="1060"/>
      <c r="Y35" s="1061"/>
      <c r="Z35" s="1060"/>
      <c r="AA35" s="1061"/>
      <c r="AB35" s="1060"/>
      <c r="AC35" s="1061"/>
      <c r="AD35" s="1060"/>
      <c r="AE35" s="1064"/>
    </row>
    <row r="36" spans="1:31" s="590" customFormat="1" ht="14.25" customHeight="1">
      <c r="A36" s="602"/>
      <c r="B36" s="1080">
        <v>1</v>
      </c>
      <c r="C36" s="1094"/>
      <c r="D36" s="1092">
        <v>2</v>
      </c>
      <c r="E36" s="1093"/>
      <c r="F36" s="1082">
        <v>3</v>
      </c>
      <c r="G36" s="1083"/>
      <c r="H36" s="1082">
        <v>4</v>
      </c>
      <c r="I36" s="1083"/>
      <c r="J36" s="1082">
        <v>5</v>
      </c>
      <c r="K36" s="1083"/>
      <c r="L36" s="1082">
        <v>6</v>
      </c>
      <c r="M36" s="1083"/>
      <c r="N36" s="1080">
        <v>7</v>
      </c>
      <c r="O36" s="1081"/>
      <c r="P36" s="595"/>
      <c r="Q36" s="601"/>
      <c r="R36" s="1078"/>
      <c r="S36" s="1079"/>
      <c r="T36" s="1082">
        <v>1</v>
      </c>
      <c r="U36" s="1083"/>
      <c r="V36" s="1082">
        <v>2</v>
      </c>
      <c r="W36" s="1083"/>
      <c r="X36" s="1078">
        <v>3</v>
      </c>
      <c r="Y36" s="1079"/>
      <c r="Z36" s="1078">
        <v>4</v>
      </c>
      <c r="AA36" s="1079"/>
      <c r="AB36" s="1078">
        <v>5</v>
      </c>
      <c r="AC36" s="1079"/>
      <c r="AD36" s="1080">
        <v>6</v>
      </c>
      <c r="AE36" s="1081"/>
    </row>
    <row r="37" spans="1:31" s="590" customFormat="1" ht="14.25" customHeight="1">
      <c r="A37" s="600"/>
      <c r="B37" s="1067">
        <v>8</v>
      </c>
      <c r="C37" s="1068"/>
      <c r="D37" s="1062">
        <v>9</v>
      </c>
      <c r="E37" s="1063"/>
      <c r="F37" s="1062">
        <v>10</v>
      </c>
      <c r="G37" s="1063"/>
      <c r="H37" s="1062">
        <v>11</v>
      </c>
      <c r="I37" s="1063"/>
      <c r="J37" s="1062">
        <v>12</v>
      </c>
      <c r="K37" s="1063"/>
      <c r="L37" s="1062">
        <v>13</v>
      </c>
      <c r="M37" s="1063"/>
      <c r="N37" s="1067">
        <v>14</v>
      </c>
      <c r="O37" s="1072"/>
      <c r="P37" s="595"/>
      <c r="Q37" s="599"/>
      <c r="R37" s="1067">
        <v>7</v>
      </c>
      <c r="S37" s="1068"/>
      <c r="T37" s="1062">
        <v>8</v>
      </c>
      <c r="U37" s="1063"/>
      <c r="V37" s="1062">
        <v>9</v>
      </c>
      <c r="W37" s="1063"/>
      <c r="X37" s="1062">
        <v>10</v>
      </c>
      <c r="Y37" s="1063"/>
      <c r="Z37" s="1062">
        <v>11</v>
      </c>
      <c r="AA37" s="1063"/>
      <c r="AB37" s="1062">
        <v>12</v>
      </c>
      <c r="AC37" s="1063"/>
      <c r="AD37" s="1067">
        <v>13</v>
      </c>
      <c r="AE37" s="1072"/>
    </row>
    <row r="38" spans="1:31" s="590" customFormat="1" ht="14.25" customHeight="1">
      <c r="A38" s="598">
        <v>6</v>
      </c>
      <c r="B38" s="1067">
        <v>15</v>
      </c>
      <c r="C38" s="1068"/>
      <c r="D38" s="1062">
        <v>16</v>
      </c>
      <c r="E38" s="1063"/>
      <c r="F38" s="1062">
        <v>17</v>
      </c>
      <c r="G38" s="1063"/>
      <c r="H38" s="1062">
        <v>18</v>
      </c>
      <c r="I38" s="1063"/>
      <c r="J38" s="1062">
        <v>19</v>
      </c>
      <c r="K38" s="1063"/>
      <c r="L38" s="1062">
        <v>20</v>
      </c>
      <c r="M38" s="1063"/>
      <c r="N38" s="1067">
        <v>21</v>
      </c>
      <c r="O38" s="1072"/>
      <c r="P38" s="595"/>
      <c r="Q38" s="599">
        <v>12</v>
      </c>
      <c r="R38" s="1067">
        <v>14</v>
      </c>
      <c r="S38" s="1068"/>
      <c r="T38" s="1062">
        <v>15</v>
      </c>
      <c r="U38" s="1063"/>
      <c r="V38" s="1062">
        <v>16</v>
      </c>
      <c r="W38" s="1063"/>
      <c r="X38" s="1062">
        <v>17</v>
      </c>
      <c r="Y38" s="1063"/>
      <c r="Z38" s="1062">
        <v>18</v>
      </c>
      <c r="AA38" s="1063"/>
      <c r="AB38" s="1062">
        <v>19</v>
      </c>
      <c r="AC38" s="1063"/>
      <c r="AD38" s="1067">
        <v>20</v>
      </c>
      <c r="AE38" s="1072"/>
    </row>
    <row r="39" spans="1:31" s="590" customFormat="1" ht="14.25" customHeight="1">
      <c r="A39" s="598" t="s">
        <v>1099</v>
      </c>
      <c r="B39" s="1067">
        <v>22</v>
      </c>
      <c r="C39" s="1068"/>
      <c r="D39" s="1062">
        <v>23</v>
      </c>
      <c r="E39" s="1063"/>
      <c r="F39" s="1062">
        <v>24</v>
      </c>
      <c r="G39" s="1063"/>
      <c r="H39" s="1062">
        <v>25</v>
      </c>
      <c r="I39" s="1063"/>
      <c r="J39" s="1062">
        <v>26</v>
      </c>
      <c r="K39" s="1063"/>
      <c r="L39" s="1062">
        <v>27</v>
      </c>
      <c r="M39" s="1063"/>
      <c r="N39" s="1067">
        <v>28</v>
      </c>
      <c r="O39" s="1072"/>
      <c r="P39" s="595"/>
      <c r="Q39" s="597" t="s">
        <v>1099</v>
      </c>
      <c r="R39" s="1067">
        <v>21</v>
      </c>
      <c r="S39" s="1068"/>
      <c r="T39" s="1062">
        <v>22</v>
      </c>
      <c r="U39" s="1063"/>
      <c r="V39" s="1062">
        <v>23</v>
      </c>
      <c r="W39" s="1063"/>
      <c r="X39" s="1062">
        <v>24</v>
      </c>
      <c r="Y39" s="1063"/>
      <c r="Z39" s="1062">
        <v>25</v>
      </c>
      <c r="AA39" s="1063"/>
      <c r="AB39" s="1062">
        <v>26</v>
      </c>
      <c r="AC39" s="1063"/>
      <c r="AD39" s="1067">
        <v>27</v>
      </c>
      <c r="AE39" s="1072"/>
    </row>
    <row r="40" spans="1:31" s="590" customFormat="1" ht="14.25" customHeight="1">
      <c r="A40" s="596">
        <v>20</v>
      </c>
      <c r="B40" s="1067">
        <v>29</v>
      </c>
      <c r="C40" s="1068"/>
      <c r="D40" s="1069">
        <v>30</v>
      </c>
      <c r="E40" s="1070"/>
      <c r="F40" s="1090"/>
      <c r="G40" s="1091"/>
      <c r="H40" s="1090"/>
      <c r="I40" s="1091"/>
      <c r="J40" s="1062"/>
      <c r="K40" s="1063"/>
      <c r="L40" s="1062"/>
      <c r="M40" s="1063"/>
      <c r="N40" s="1062"/>
      <c r="O40" s="1087"/>
      <c r="P40" s="595"/>
      <c r="Q40" s="594">
        <v>23</v>
      </c>
      <c r="R40" s="1069">
        <v>28</v>
      </c>
      <c r="S40" s="1070"/>
      <c r="T40" s="1069">
        <v>29</v>
      </c>
      <c r="U40" s="1070"/>
      <c r="V40" s="1062">
        <v>30</v>
      </c>
      <c r="W40" s="1063"/>
      <c r="X40" s="1067">
        <v>31</v>
      </c>
      <c r="Y40" s="1068"/>
      <c r="Z40" s="1062"/>
      <c r="AA40" s="1063"/>
      <c r="AB40" s="1062"/>
      <c r="AC40" s="1063"/>
      <c r="AD40" s="1062"/>
      <c r="AE40" s="1087"/>
    </row>
    <row r="41" spans="1:31" s="590" customFormat="1" ht="14.25" customHeight="1" thickBot="1">
      <c r="A41" s="593"/>
      <c r="B41" s="1058"/>
      <c r="C41" s="1059"/>
      <c r="D41" s="1060"/>
      <c r="E41" s="1061"/>
      <c r="F41" s="1060"/>
      <c r="G41" s="1061"/>
      <c r="H41" s="1060"/>
      <c r="I41" s="1061"/>
      <c r="J41" s="1060"/>
      <c r="K41" s="1061"/>
      <c r="L41" s="1060"/>
      <c r="M41" s="1061"/>
      <c r="N41" s="1060"/>
      <c r="O41" s="1064"/>
      <c r="P41" s="592"/>
      <c r="Q41" s="591"/>
      <c r="R41" s="1060"/>
      <c r="S41" s="1061"/>
      <c r="T41" s="1060"/>
      <c r="U41" s="1061"/>
      <c r="V41" s="1060"/>
      <c r="W41" s="1061"/>
      <c r="X41" s="1060"/>
      <c r="Y41" s="1061"/>
      <c r="Z41" s="1060"/>
      <c r="AA41" s="1061"/>
      <c r="AB41" s="1060"/>
      <c r="AC41" s="1061"/>
      <c r="AD41" s="1060"/>
      <c r="AE41" s="1064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27" t="s">
        <v>419</v>
      </c>
      <c r="B43" s="1128"/>
      <c r="C43" s="1129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30" t="s">
        <v>1098</v>
      </c>
      <c r="S43" s="1131"/>
      <c r="T43" s="1132"/>
      <c r="W43" s="585"/>
    </row>
    <row r="44" spans="1:31" ht="20.25" customHeight="1" thickTop="1">
      <c r="A44" s="1154" t="s">
        <v>1055</v>
      </c>
      <c r="B44" s="1155"/>
      <c r="C44" s="1156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W44" s="580"/>
    </row>
    <row r="45" spans="1:31" ht="20.25" customHeight="1">
      <c r="A45" s="1136" t="s">
        <v>1097</v>
      </c>
      <c r="B45" s="1137"/>
      <c r="C45" s="1138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W45" s="580"/>
    </row>
    <row r="46" spans="1:31" ht="20.25" customHeight="1">
      <c r="A46" s="1148" t="s">
        <v>1057</v>
      </c>
      <c r="B46" s="1149"/>
      <c r="C46" s="1150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51" t="s">
        <v>1094</v>
      </c>
      <c r="S46" s="1152"/>
      <c r="T46" s="1153"/>
      <c r="W46" s="580"/>
    </row>
    <row r="47" spans="1:31" ht="20.25" customHeight="1">
      <c r="A47" s="1136" t="s">
        <v>1096</v>
      </c>
      <c r="B47" s="1137"/>
      <c r="C47" s="1138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33" t="s">
        <v>1094</v>
      </c>
      <c r="S47" s="1134"/>
      <c r="T47" s="1135"/>
      <c r="W47" s="580"/>
    </row>
    <row r="48" spans="1:31" ht="20.25" customHeight="1" thickBot="1">
      <c r="A48" s="1139" t="s">
        <v>1095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42" t="s">
        <v>1094</v>
      </c>
      <c r="S48" s="1143"/>
      <c r="T48" s="1144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73" t="s">
        <v>1052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1173"/>
      <c r="O1" s="1173"/>
      <c r="P1" s="1173"/>
      <c r="Q1" s="1173"/>
      <c r="R1" s="1173"/>
      <c r="S1" s="1173"/>
      <c r="T1" s="1173"/>
      <c r="U1" s="1173"/>
      <c r="V1" s="1173"/>
      <c r="W1" s="1173"/>
      <c r="X1" s="1173"/>
      <c r="Y1" s="1173"/>
      <c r="Z1" s="1173"/>
      <c r="AA1" s="1173"/>
      <c r="AB1" s="1173"/>
      <c r="AC1" s="1173"/>
      <c r="AD1" s="1173"/>
      <c r="AE1" s="1173"/>
    </row>
    <row r="2" spans="1:33" ht="21.75" customHeight="1">
      <c r="A2" s="1174" t="s">
        <v>399</v>
      </c>
      <c r="B2" s="1174"/>
      <c r="C2" s="1174"/>
      <c r="D2" s="1174"/>
      <c r="E2" s="1174"/>
      <c r="F2" s="1174"/>
      <c r="G2" s="1174"/>
      <c r="H2" s="1174"/>
      <c r="I2" s="1174"/>
      <c r="J2" s="1174"/>
      <c r="K2" s="1174"/>
      <c r="L2" s="1174"/>
      <c r="M2" s="1174"/>
      <c r="N2" s="1174"/>
      <c r="O2" s="1174"/>
      <c r="P2" s="1174"/>
      <c r="Q2" s="1174"/>
      <c r="R2" s="1174"/>
      <c r="S2" s="1174"/>
      <c r="T2" s="1174"/>
      <c r="U2" s="1174"/>
      <c r="V2" s="1174"/>
      <c r="W2" s="1174"/>
      <c r="X2" s="1174"/>
      <c r="Y2" s="1174"/>
      <c r="Z2" s="1174"/>
      <c r="AA2" s="1174"/>
      <c r="AB2" s="1174"/>
      <c r="AC2" s="1174"/>
      <c r="AD2" s="1174"/>
      <c r="AE2" s="1174"/>
    </row>
    <row r="3" spans="1:33" ht="14.25" customHeight="1" thickBot="1">
      <c r="A3" s="514"/>
      <c r="B3" s="1175" t="s">
        <v>400</v>
      </c>
      <c r="C3" s="1175"/>
      <c r="D3" s="1175"/>
      <c r="E3" s="515"/>
      <c r="F3" s="1176"/>
      <c r="G3" s="1176"/>
      <c r="H3" s="1177" t="s">
        <v>401</v>
      </c>
      <c r="I3" s="1177"/>
      <c r="J3" s="1177"/>
      <c r="K3" s="516"/>
      <c r="L3" s="517"/>
      <c r="M3" s="517"/>
      <c r="N3" s="518"/>
      <c r="O3" s="518"/>
      <c r="P3" s="518"/>
      <c r="Q3" s="519"/>
      <c r="R3" s="1178" t="s">
        <v>402</v>
      </c>
      <c r="S3" s="1178"/>
      <c r="T3" s="1178"/>
      <c r="U3" s="1178"/>
      <c r="V3" s="1178"/>
      <c r="W3" s="1178"/>
      <c r="X3" s="1178"/>
      <c r="Y3" s="1178"/>
      <c r="Z3" s="1178"/>
      <c r="AA3" s="1178"/>
      <c r="AB3" s="1178"/>
      <c r="AC3" s="1178"/>
      <c r="AD3" s="1178"/>
      <c r="AE3" s="1178"/>
      <c r="AF3" s="120"/>
      <c r="AG3" s="110"/>
    </row>
    <row r="4" spans="1:33" s="125" customFormat="1" ht="14.25" customHeight="1">
      <c r="A4" s="520" t="s">
        <v>403</v>
      </c>
      <c r="B4" s="1170" t="s">
        <v>404</v>
      </c>
      <c r="C4" s="1171"/>
      <c r="D4" s="1170" t="s">
        <v>405</v>
      </c>
      <c r="E4" s="1171"/>
      <c r="F4" s="1170" t="s">
        <v>406</v>
      </c>
      <c r="G4" s="1171"/>
      <c r="H4" s="1170" t="s">
        <v>407</v>
      </c>
      <c r="I4" s="1171"/>
      <c r="J4" s="1170" t="s">
        <v>408</v>
      </c>
      <c r="K4" s="1171"/>
      <c r="L4" s="1170" t="s">
        <v>409</v>
      </c>
      <c r="M4" s="1171"/>
      <c r="N4" s="1170" t="s">
        <v>410</v>
      </c>
      <c r="O4" s="1172"/>
      <c r="P4" s="521"/>
      <c r="Q4" s="522" t="s">
        <v>403</v>
      </c>
      <c r="R4" s="1170" t="s">
        <v>404</v>
      </c>
      <c r="S4" s="1171"/>
      <c r="T4" s="1170" t="s">
        <v>405</v>
      </c>
      <c r="U4" s="1171"/>
      <c r="V4" s="1170" t="s">
        <v>406</v>
      </c>
      <c r="W4" s="1171"/>
      <c r="X4" s="1170" t="s">
        <v>407</v>
      </c>
      <c r="Y4" s="1171"/>
      <c r="Z4" s="1170" t="s">
        <v>408</v>
      </c>
      <c r="AA4" s="1171"/>
      <c r="AB4" s="1170" t="s">
        <v>409</v>
      </c>
      <c r="AC4" s="1171"/>
      <c r="AD4" s="1170" t="s">
        <v>410</v>
      </c>
      <c r="AE4" s="1172"/>
      <c r="AF4" s="124"/>
      <c r="AG4" s="124"/>
    </row>
    <row r="5" spans="1:33" s="125" customFormat="1" ht="14.25" customHeight="1" thickBot="1">
      <c r="A5" s="523"/>
      <c r="B5" s="1167" t="s">
        <v>404</v>
      </c>
      <c r="C5" s="1168"/>
      <c r="D5" s="1167" t="s">
        <v>411</v>
      </c>
      <c r="E5" s="1168"/>
      <c r="F5" s="1167" t="s">
        <v>412</v>
      </c>
      <c r="G5" s="1168"/>
      <c r="H5" s="1167" t="s">
        <v>413</v>
      </c>
      <c r="I5" s="1168"/>
      <c r="J5" s="1167" t="s">
        <v>414</v>
      </c>
      <c r="K5" s="1168"/>
      <c r="L5" s="1167" t="s">
        <v>415</v>
      </c>
      <c r="M5" s="1168"/>
      <c r="N5" s="1167" t="s">
        <v>416</v>
      </c>
      <c r="O5" s="1169"/>
      <c r="P5" s="521"/>
      <c r="Q5" s="524"/>
      <c r="R5" s="1167" t="s">
        <v>404</v>
      </c>
      <c r="S5" s="1168"/>
      <c r="T5" s="1167" t="s">
        <v>411</v>
      </c>
      <c r="U5" s="1168"/>
      <c r="V5" s="1167" t="s">
        <v>412</v>
      </c>
      <c r="W5" s="1168"/>
      <c r="X5" s="1167" t="s">
        <v>413</v>
      </c>
      <c r="Y5" s="1168"/>
      <c r="Z5" s="1167" t="s">
        <v>414</v>
      </c>
      <c r="AA5" s="1168"/>
      <c r="AB5" s="1167" t="s">
        <v>415</v>
      </c>
      <c r="AC5" s="1168"/>
      <c r="AD5" s="1167" t="s">
        <v>416</v>
      </c>
      <c r="AE5" s="1169"/>
      <c r="AF5" s="124"/>
      <c r="AG5" s="124"/>
    </row>
    <row r="6" spans="1:33" s="125" customFormat="1" ht="14.25" customHeight="1">
      <c r="A6" s="525"/>
      <c r="B6" s="1080">
        <v>30</v>
      </c>
      <c r="C6" s="1166"/>
      <c r="D6" s="1080">
        <v>31</v>
      </c>
      <c r="E6" s="1094"/>
      <c r="F6" s="1092">
        <v>1</v>
      </c>
      <c r="G6" s="1093"/>
      <c r="H6" s="1080">
        <v>2</v>
      </c>
      <c r="I6" s="1094"/>
      <c r="J6" s="1080">
        <v>3</v>
      </c>
      <c r="K6" s="1094"/>
      <c r="L6" s="1082">
        <v>4</v>
      </c>
      <c r="M6" s="1083"/>
      <c r="N6" s="1082">
        <v>5</v>
      </c>
      <c r="O6" s="1122"/>
      <c r="P6" s="526"/>
      <c r="Q6" s="527"/>
      <c r="R6" s="1078"/>
      <c r="S6" s="1079"/>
      <c r="T6" s="1082">
        <v>1</v>
      </c>
      <c r="U6" s="1083"/>
      <c r="V6" s="1082">
        <v>2</v>
      </c>
      <c r="W6" s="1083"/>
      <c r="X6" s="1082">
        <v>3</v>
      </c>
      <c r="Y6" s="1083"/>
      <c r="Z6" s="1078">
        <v>4</v>
      </c>
      <c r="AA6" s="1079"/>
      <c r="AB6" s="1078">
        <v>5</v>
      </c>
      <c r="AC6" s="1079"/>
      <c r="AD6" s="1080">
        <v>6</v>
      </c>
      <c r="AE6" s="1081"/>
      <c r="AG6" s="124"/>
    </row>
    <row r="7" spans="1:33" s="125" customFormat="1" ht="14.25" customHeight="1">
      <c r="A7" s="528"/>
      <c r="B7" s="1067">
        <v>6</v>
      </c>
      <c r="C7" s="1068"/>
      <c r="D7" s="1062">
        <v>7</v>
      </c>
      <c r="E7" s="1063"/>
      <c r="F7" s="1062">
        <v>8</v>
      </c>
      <c r="G7" s="1063"/>
      <c r="H7" s="1062">
        <v>9</v>
      </c>
      <c r="I7" s="1063"/>
      <c r="J7" s="1062">
        <v>10</v>
      </c>
      <c r="K7" s="1063"/>
      <c r="L7" s="1062">
        <v>11</v>
      </c>
      <c r="M7" s="1063"/>
      <c r="N7" s="1067">
        <v>12</v>
      </c>
      <c r="O7" s="1072"/>
      <c r="P7" s="526"/>
      <c r="Q7" s="529"/>
      <c r="R7" s="1067">
        <v>7</v>
      </c>
      <c r="S7" s="1068"/>
      <c r="T7" s="1062">
        <v>8</v>
      </c>
      <c r="U7" s="1063"/>
      <c r="V7" s="1062">
        <v>9</v>
      </c>
      <c r="W7" s="1063"/>
      <c r="X7" s="1062">
        <v>10</v>
      </c>
      <c r="Y7" s="1063"/>
      <c r="Z7" s="1062">
        <v>11</v>
      </c>
      <c r="AA7" s="1063"/>
      <c r="AB7" s="1062">
        <v>12</v>
      </c>
      <c r="AC7" s="1063"/>
      <c r="AD7" s="1067">
        <v>13</v>
      </c>
      <c r="AE7" s="1072"/>
      <c r="AG7" s="124"/>
    </row>
    <row r="8" spans="1:33" s="125" customFormat="1" ht="14.25" customHeight="1">
      <c r="A8" s="528">
        <v>1</v>
      </c>
      <c r="B8" s="1067">
        <v>13</v>
      </c>
      <c r="C8" s="1068"/>
      <c r="D8" s="1062">
        <v>14</v>
      </c>
      <c r="E8" s="1063"/>
      <c r="F8" s="1062">
        <v>15</v>
      </c>
      <c r="G8" s="1063"/>
      <c r="H8" s="1062">
        <v>16</v>
      </c>
      <c r="I8" s="1063"/>
      <c r="J8" s="1062">
        <v>17</v>
      </c>
      <c r="K8" s="1063"/>
      <c r="L8" s="1062">
        <v>18</v>
      </c>
      <c r="M8" s="1063"/>
      <c r="N8" s="1067">
        <v>19</v>
      </c>
      <c r="O8" s="1072"/>
      <c r="P8" s="526"/>
      <c r="Q8" s="530">
        <v>7</v>
      </c>
      <c r="R8" s="1067">
        <v>14</v>
      </c>
      <c r="S8" s="1068"/>
      <c r="T8" s="1062">
        <v>15</v>
      </c>
      <c r="U8" s="1063"/>
      <c r="V8" s="1062">
        <v>16</v>
      </c>
      <c r="W8" s="1063"/>
      <c r="X8" s="1062">
        <v>17</v>
      </c>
      <c r="Y8" s="1063"/>
      <c r="Z8" s="1062">
        <v>18</v>
      </c>
      <c r="AA8" s="1063"/>
      <c r="AB8" s="1062">
        <v>19</v>
      </c>
      <c r="AC8" s="1063"/>
      <c r="AD8" s="1067">
        <v>20</v>
      </c>
      <c r="AE8" s="1072"/>
      <c r="AG8" s="124"/>
    </row>
    <row r="9" spans="1:33" s="125" customFormat="1" ht="14.25" customHeight="1">
      <c r="A9" s="528" t="s">
        <v>417</v>
      </c>
      <c r="B9" s="1067">
        <v>20</v>
      </c>
      <c r="C9" s="1068"/>
      <c r="D9" s="1062">
        <v>21</v>
      </c>
      <c r="E9" s="1063"/>
      <c r="F9" s="1062">
        <v>22</v>
      </c>
      <c r="G9" s="1063"/>
      <c r="H9" s="1062">
        <v>23</v>
      </c>
      <c r="I9" s="1063"/>
      <c r="J9" s="1062">
        <v>24</v>
      </c>
      <c r="K9" s="1063"/>
      <c r="L9" s="1062">
        <v>25</v>
      </c>
      <c r="M9" s="1063"/>
      <c r="N9" s="1067">
        <v>26</v>
      </c>
      <c r="O9" s="1072"/>
      <c r="P9" s="526"/>
      <c r="Q9" s="529" t="s">
        <v>1053</v>
      </c>
      <c r="R9" s="1067">
        <v>21</v>
      </c>
      <c r="S9" s="1068"/>
      <c r="T9" s="1062">
        <v>22</v>
      </c>
      <c r="U9" s="1063"/>
      <c r="V9" s="1062">
        <v>23</v>
      </c>
      <c r="W9" s="1063"/>
      <c r="X9" s="1062">
        <v>24</v>
      </c>
      <c r="Y9" s="1063"/>
      <c r="Z9" s="1062">
        <v>25</v>
      </c>
      <c r="AA9" s="1063"/>
      <c r="AB9" s="1062">
        <v>26</v>
      </c>
      <c r="AC9" s="1063"/>
      <c r="AD9" s="1067">
        <v>27</v>
      </c>
      <c r="AE9" s="1072"/>
      <c r="AG9" s="124"/>
    </row>
    <row r="10" spans="1:33" s="125" customFormat="1" ht="14.25" customHeight="1">
      <c r="A10" s="531">
        <v>21</v>
      </c>
      <c r="B10" s="1067">
        <v>27</v>
      </c>
      <c r="C10" s="1068"/>
      <c r="D10" s="1062">
        <v>28</v>
      </c>
      <c r="E10" s="1063"/>
      <c r="F10" s="1062">
        <v>29</v>
      </c>
      <c r="G10" s="1063"/>
      <c r="H10" s="1062">
        <v>30</v>
      </c>
      <c r="I10" s="1063"/>
      <c r="J10" s="1062">
        <v>31</v>
      </c>
      <c r="K10" s="1063"/>
      <c r="L10" s="1062"/>
      <c r="M10" s="1063"/>
      <c r="N10" s="1062"/>
      <c r="O10" s="1087"/>
      <c r="P10" s="526"/>
      <c r="Q10" s="532">
        <v>23</v>
      </c>
      <c r="R10" s="1067">
        <v>28</v>
      </c>
      <c r="S10" s="1068"/>
      <c r="T10" s="1062">
        <v>29</v>
      </c>
      <c r="U10" s="1063"/>
      <c r="V10" s="1062">
        <v>30</v>
      </c>
      <c r="W10" s="1063"/>
      <c r="X10" s="1062">
        <v>31</v>
      </c>
      <c r="Y10" s="1063"/>
      <c r="Z10" s="1062"/>
      <c r="AA10" s="1063"/>
      <c r="AB10" s="1062"/>
      <c r="AC10" s="1063"/>
      <c r="AD10" s="1069"/>
      <c r="AE10" s="1071"/>
      <c r="AG10" s="124"/>
    </row>
    <row r="11" spans="1:33" s="125" customFormat="1" ht="14.25" customHeight="1" thickBot="1">
      <c r="A11" s="528"/>
      <c r="B11" s="1088"/>
      <c r="C11" s="1089"/>
      <c r="D11" s="1060"/>
      <c r="E11" s="1061"/>
      <c r="F11" s="1060"/>
      <c r="G11" s="1061"/>
      <c r="H11" s="1060"/>
      <c r="I11" s="1061"/>
      <c r="J11" s="1060"/>
      <c r="K11" s="1061"/>
      <c r="L11" s="1060"/>
      <c r="M11" s="1061"/>
      <c r="N11" s="1060"/>
      <c r="O11" s="1064"/>
      <c r="P11" s="526"/>
      <c r="Q11" s="533"/>
      <c r="R11" s="1060"/>
      <c r="S11" s="1061"/>
      <c r="T11" s="1060"/>
      <c r="U11" s="1061"/>
      <c r="V11" s="1060"/>
      <c r="W11" s="1061"/>
      <c r="X11" s="1060"/>
      <c r="Y11" s="1061"/>
      <c r="Z11" s="1060"/>
      <c r="AA11" s="1061"/>
      <c r="AB11" s="1060"/>
      <c r="AC11" s="1061"/>
      <c r="AD11" s="1060"/>
      <c r="AE11" s="1064"/>
      <c r="AG11" s="124"/>
    </row>
    <row r="12" spans="1:33" s="125" customFormat="1" ht="14.25" customHeight="1">
      <c r="A12" s="534"/>
      <c r="B12" s="1082"/>
      <c r="C12" s="1083"/>
      <c r="D12" s="1082"/>
      <c r="E12" s="1083"/>
      <c r="F12" s="1082"/>
      <c r="G12" s="1083"/>
      <c r="H12" s="1078"/>
      <c r="I12" s="1079"/>
      <c r="J12" s="1078"/>
      <c r="K12" s="1079"/>
      <c r="L12" s="1082">
        <v>1</v>
      </c>
      <c r="M12" s="1083"/>
      <c r="N12" s="1082">
        <v>2</v>
      </c>
      <c r="O12" s="1122"/>
      <c r="P12" s="526"/>
      <c r="Q12" s="535"/>
      <c r="R12" s="1082"/>
      <c r="S12" s="1083"/>
      <c r="T12" s="1082"/>
      <c r="U12" s="1083"/>
      <c r="V12" s="1082"/>
      <c r="W12" s="1083"/>
      <c r="X12" s="1082"/>
      <c r="Y12" s="1083"/>
      <c r="Z12" s="1082">
        <v>1</v>
      </c>
      <c r="AA12" s="1083"/>
      <c r="AB12" s="1082">
        <v>2</v>
      </c>
      <c r="AC12" s="1083"/>
      <c r="AD12" s="1080">
        <v>3</v>
      </c>
      <c r="AE12" s="1081"/>
      <c r="AG12" s="124"/>
    </row>
    <row r="13" spans="1:33" s="125" customFormat="1" ht="14.25" customHeight="1">
      <c r="A13" s="528"/>
      <c r="B13" s="1067">
        <v>3</v>
      </c>
      <c r="C13" s="1068"/>
      <c r="D13" s="1062">
        <v>4</v>
      </c>
      <c r="E13" s="1063"/>
      <c r="F13" s="1062">
        <v>5</v>
      </c>
      <c r="G13" s="1063"/>
      <c r="H13" s="1062">
        <v>6</v>
      </c>
      <c r="I13" s="1063"/>
      <c r="J13" s="1067">
        <v>7</v>
      </c>
      <c r="K13" s="1068"/>
      <c r="L13" s="1067">
        <v>8</v>
      </c>
      <c r="M13" s="1068"/>
      <c r="N13" s="1075">
        <v>9</v>
      </c>
      <c r="O13" s="1077"/>
      <c r="P13" s="526"/>
      <c r="Q13" s="536"/>
      <c r="R13" s="1067">
        <v>4</v>
      </c>
      <c r="S13" s="1068"/>
      <c r="T13" s="1062">
        <v>5</v>
      </c>
      <c r="U13" s="1063"/>
      <c r="V13" s="1062">
        <v>6</v>
      </c>
      <c r="W13" s="1063"/>
      <c r="X13" s="1062">
        <v>7</v>
      </c>
      <c r="Y13" s="1063"/>
      <c r="Z13" s="1062">
        <v>8</v>
      </c>
      <c r="AA13" s="1063"/>
      <c r="AB13" s="1062">
        <v>9</v>
      </c>
      <c r="AC13" s="1063"/>
      <c r="AD13" s="1067">
        <v>10</v>
      </c>
      <c r="AE13" s="1072"/>
      <c r="AG13" s="124"/>
    </row>
    <row r="14" spans="1:33" s="125" customFormat="1" ht="14.25" customHeight="1">
      <c r="A14" s="537">
        <v>2</v>
      </c>
      <c r="B14" s="1075">
        <v>10</v>
      </c>
      <c r="C14" s="1076"/>
      <c r="D14" s="1075">
        <v>11</v>
      </c>
      <c r="E14" s="1076"/>
      <c r="F14" s="1067">
        <v>12</v>
      </c>
      <c r="G14" s="1068"/>
      <c r="H14" s="1067">
        <v>13</v>
      </c>
      <c r="I14" s="1068"/>
      <c r="J14" s="1067">
        <v>14</v>
      </c>
      <c r="K14" s="1068"/>
      <c r="L14" s="1062">
        <v>15</v>
      </c>
      <c r="M14" s="1063"/>
      <c r="N14" s="1062">
        <v>16</v>
      </c>
      <c r="O14" s="1087"/>
      <c r="P14" s="526"/>
      <c r="Q14" s="538">
        <v>8</v>
      </c>
      <c r="R14" s="1067">
        <v>11</v>
      </c>
      <c r="S14" s="1068"/>
      <c r="T14" s="1062">
        <v>12</v>
      </c>
      <c r="U14" s="1063"/>
      <c r="V14" s="1062">
        <v>13</v>
      </c>
      <c r="W14" s="1063"/>
      <c r="X14" s="1062">
        <v>14</v>
      </c>
      <c r="Y14" s="1063"/>
      <c r="Z14" s="1062">
        <v>15</v>
      </c>
      <c r="AA14" s="1063"/>
      <c r="AB14" s="1062">
        <v>16</v>
      </c>
      <c r="AC14" s="1063"/>
      <c r="AD14" s="1067">
        <v>17</v>
      </c>
      <c r="AE14" s="1072"/>
      <c r="AG14" s="124"/>
    </row>
    <row r="15" spans="1:33" s="125" customFormat="1" ht="14.25" customHeight="1">
      <c r="A15" s="537" t="s">
        <v>1053</v>
      </c>
      <c r="B15" s="1067">
        <v>17</v>
      </c>
      <c r="C15" s="1068"/>
      <c r="D15" s="1062">
        <v>18</v>
      </c>
      <c r="E15" s="1063"/>
      <c r="F15" s="1062">
        <v>19</v>
      </c>
      <c r="G15" s="1063"/>
      <c r="H15" s="1062">
        <v>20</v>
      </c>
      <c r="I15" s="1063"/>
      <c r="J15" s="1062">
        <v>21</v>
      </c>
      <c r="K15" s="1063"/>
      <c r="L15" s="1062">
        <v>22</v>
      </c>
      <c r="M15" s="1063"/>
      <c r="N15" s="1062">
        <v>23</v>
      </c>
      <c r="O15" s="1087"/>
      <c r="P15" s="526"/>
      <c r="Q15" s="536" t="s">
        <v>1053</v>
      </c>
      <c r="R15" s="1067">
        <v>18</v>
      </c>
      <c r="S15" s="1068"/>
      <c r="T15" s="1062">
        <v>19</v>
      </c>
      <c r="U15" s="1063"/>
      <c r="V15" s="1062">
        <v>20</v>
      </c>
      <c r="W15" s="1063"/>
      <c r="X15" s="1062">
        <v>21</v>
      </c>
      <c r="Y15" s="1063"/>
      <c r="Z15" s="1062">
        <v>22</v>
      </c>
      <c r="AA15" s="1063"/>
      <c r="AB15" s="1062">
        <v>23</v>
      </c>
      <c r="AC15" s="1063"/>
      <c r="AD15" s="1067">
        <v>24</v>
      </c>
      <c r="AE15" s="1072"/>
      <c r="AG15" s="124"/>
    </row>
    <row r="16" spans="1:33" s="125" customFormat="1" ht="14.25" customHeight="1">
      <c r="A16" s="539">
        <v>17</v>
      </c>
      <c r="B16" s="1067">
        <v>24</v>
      </c>
      <c r="C16" s="1068"/>
      <c r="D16" s="1062">
        <v>25</v>
      </c>
      <c r="E16" s="1063"/>
      <c r="F16" s="1062">
        <v>26</v>
      </c>
      <c r="G16" s="1063"/>
      <c r="H16" s="1062">
        <v>27</v>
      </c>
      <c r="I16" s="1063"/>
      <c r="J16" s="1062">
        <v>28</v>
      </c>
      <c r="K16" s="1063"/>
      <c r="L16" s="1062"/>
      <c r="M16" s="1063"/>
      <c r="N16" s="1062"/>
      <c r="O16" s="1087"/>
      <c r="P16" s="526"/>
      <c r="Q16" s="531">
        <v>22</v>
      </c>
      <c r="R16" s="1067">
        <v>25</v>
      </c>
      <c r="S16" s="1068"/>
      <c r="T16" s="1062">
        <v>26</v>
      </c>
      <c r="U16" s="1063"/>
      <c r="V16" s="1062">
        <v>27</v>
      </c>
      <c r="W16" s="1063"/>
      <c r="X16" s="1062">
        <v>28</v>
      </c>
      <c r="Y16" s="1063"/>
      <c r="Z16" s="1062">
        <v>29</v>
      </c>
      <c r="AA16" s="1063"/>
      <c r="AB16" s="1062">
        <v>30</v>
      </c>
      <c r="AC16" s="1063"/>
      <c r="AD16" s="1067">
        <v>31</v>
      </c>
      <c r="AE16" s="1072"/>
      <c r="AG16" s="124"/>
    </row>
    <row r="17" spans="1:33" s="125" customFormat="1" ht="14.25" customHeight="1" thickBot="1">
      <c r="A17" s="537"/>
      <c r="B17" s="1060"/>
      <c r="C17" s="1061"/>
      <c r="D17" s="1060"/>
      <c r="E17" s="1061"/>
      <c r="F17" s="1060"/>
      <c r="G17" s="1061"/>
      <c r="H17" s="1060"/>
      <c r="I17" s="1061"/>
      <c r="J17" s="1060"/>
      <c r="K17" s="1061"/>
      <c r="L17" s="1060"/>
      <c r="M17" s="1061"/>
      <c r="N17" s="1060"/>
      <c r="O17" s="1064"/>
      <c r="P17" s="540"/>
      <c r="Q17" s="541"/>
      <c r="R17" s="1060"/>
      <c r="S17" s="1061"/>
      <c r="T17" s="1060"/>
      <c r="U17" s="1061"/>
      <c r="V17" s="1060"/>
      <c r="W17" s="1061"/>
      <c r="X17" s="1060"/>
      <c r="Y17" s="1061"/>
      <c r="Z17" s="1060"/>
      <c r="AA17" s="1061"/>
      <c r="AB17" s="1060"/>
      <c r="AC17" s="1061"/>
      <c r="AD17" s="1060"/>
      <c r="AE17" s="1064"/>
      <c r="AG17" s="124"/>
    </row>
    <row r="18" spans="1:33" s="125" customFormat="1" ht="14.25" customHeight="1">
      <c r="A18" s="534"/>
      <c r="B18" s="1082"/>
      <c r="C18" s="1083"/>
      <c r="D18" s="1082"/>
      <c r="E18" s="1083"/>
      <c r="F18" s="1082"/>
      <c r="G18" s="1083"/>
      <c r="H18" s="1078"/>
      <c r="I18" s="1079"/>
      <c r="J18" s="1078"/>
      <c r="K18" s="1079"/>
      <c r="L18" s="1082">
        <v>1</v>
      </c>
      <c r="M18" s="1083"/>
      <c r="N18" s="1080">
        <v>2</v>
      </c>
      <c r="O18" s="1081"/>
      <c r="P18" s="526"/>
      <c r="Q18" s="529"/>
      <c r="R18" s="1080">
        <v>1</v>
      </c>
      <c r="S18" s="1094"/>
      <c r="T18" s="1082">
        <v>2</v>
      </c>
      <c r="U18" s="1083"/>
      <c r="V18" s="1082">
        <v>3</v>
      </c>
      <c r="W18" s="1083"/>
      <c r="X18" s="1082">
        <v>4</v>
      </c>
      <c r="Y18" s="1083"/>
      <c r="Z18" s="1082">
        <v>5</v>
      </c>
      <c r="AA18" s="1083"/>
      <c r="AB18" s="1082">
        <v>6</v>
      </c>
      <c r="AC18" s="1083"/>
      <c r="AD18" s="1080">
        <v>7</v>
      </c>
      <c r="AE18" s="1081"/>
      <c r="AG18" s="124"/>
    </row>
    <row r="19" spans="1:33" s="125" customFormat="1" ht="14.25" customHeight="1">
      <c r="A19" s="537"/>
      <c r="B19" s="1067">
        <v>3</v>
      </c>
      <c r="C19" s="1068"/>
      <c r="D19" s="1062">
        <v>4</v>
      </c>
      <c r="E19" s="1063"/>
      <c r="F19" s="1062">
        <v>5</v>
      </c>
      <c r="G19" s="1063"/>
      <c r="H19" s="1062">
        <v>6</v>
      </c>
      <c r="I19" s="1063"/>
      <c r="J19" s="1062">
        <v>7</v>
      </c>
      <c r="K19" s="1063"/>
      <c r="L19" s="1062">
        <v>8</v>
      </c>
      <c r="M19" s="1063"/>
      <c r="N19" s="1067">
        <v>9</v>
      </c>
      <c r="O19" s="1072"/>
      <c r="P19" s="526"/>
      <c r="Q19" s="529"/>
      <c r="R19" s="1067">
        <v>8</v>
      </c>
      <c r="S19" s="1068"/>
      <c r="T19" s="1062">
        <v>9</v>
      </c>
      <c r="U19" s="1063"/>
      <c r="V19" s="1062">
        <v>10</v>
      </c>
      <c r="W19" s="1063"/>
      <c r="X19" s="1062">
        <v>11</v>
      </c>
      <c r="Y19" s="1063"/>
      <c r="Z19" s="1062">
        <v>12</v>
      </c>
      <c r="AA19" s="1063"/>
      <c r="AB19" s="1062">
        <v>13</v>
      </c>
      <c r="AC19" s="1063"/>
      <c r="AD19" s="1062">
        <v>14</v>
      </c>
      <c r="AE19" s="1087"/>
      <c r="AG19" s="124"/>
    </row>
    <row r="20" spans="1:33" s="125" customFormat="1" ht="14.25" customHeight="1">
      <c r="A20" s="537">
        <v>3</v>
      </c>
      <c r="B20" s="1067">
        <v>10</v>
      </c>
      <c r="C20" s="1068"/>
      <c r="D20" s="1062">
        <v>11</v>
      </c>
      <c r="E20" s="1063"/>
      <c r="F20" s="1062">
        <v>12</v>
      </c>
      <c r="G20" s="1063"/>
      <c r="H20" s="1062">
        <v>13</v>
      </c>
      <c r="I20" s="1063"/>
      <c r="J20" s="1062">
        <v>14</v>
      </c>
      <c r="K20" s="1063"/>
      <c r="L20" s="1062">
        <v>15</v>
      </c>
      <c r="M20" s="1063"/>
      <c r="N20" s="1067">
        <v>16</v>
      </c>
      <c r="O20" s="1072"/>
      <c r="P20" s="526"/>
      <c r="Q20" s="530">
        <v>9</v>
      </c>
      <c r="R20" s="1067">
        <v>15</v>
      </c>
      <c r="S20" s="1068"/>
      <c r="T20" s="1062">
        <v>16</v>
      </c>
      <c r="U20" s="1063"/>
      <c r="V20" s="1062">
        <v>17</v>
      </c>
      <c r="W20" s="1063"/>
      <c r="X20" s="1067">
        <v>18</v>
      </c>
      <c r="Y20" s="1068"/>
      <c r="Z20" s="1075">
        <v>19</v>
      </c>
      <c r="AA20" s="1076"/>
      <c r="AB20" s="1062">
        <v>20</v>
      </c>
      <c r="AC20" s="1063"/>
      <c r="AD20" s="1062">
        <v>21</v>
      </c>
      <c r="AE20" s="1087"/>
      <c r="AG20" s="124"/>
    </row>
    <row r="21" spans="1:33" s="125" customFormat="1" ht="14.25" customHeight="1">
      <c r="A21" s="537" t="s">
        <v>1053</v>
      </c>
      <c r="B21" s="1067">
        <v>17</v>
      </c>
      <c r="C21" s="1068"/>
      <c r="D21" s="1062">
        <v>18</v>
      </c>
      <c r="E21" s="1063"/>
      <c r="F21" s="1062">
        <v>19</v>
      </c>
      <c r="G21" s="1063"/>
      <c r="H21" s="1062">
        <v>20</v>
      </c>
      <c r="I21" s="1063"/>
      <c r="J21" s="1062">
        <v>21</v>
      </c>
      <c r="K21" s="1063"/>
      <c r="L21" s="1062">
        <v>22</v>
      </c>
      <c r="M21" s="1063"/>
      <c r="N21" s="1067">
        <v>23</v>
      </c>
      <c r="O21" s="1072"/>
      <c r="P21" s="526"/>
      <c r="Q21" s="542" t="s">
        <v>1053</v>
      </c>
      <c r="R21" s="1067">
        <v>22</v>
      </c>
      <c r="S21" s="1068"/>
      <c r="T21" s="1062">
        <v>23</v>
      </c>
      <c r="U21" s="1063"/>
      <c r="V21" s="1062">
        <v>24</v>
      </c>
      <c r="W21" s="1063"/>
      <c r="X21" s="1062">
        <v>25</v>
      </c>
      <c r="Y21" s="1063"/>
      <c r="Z21" s="1062">
        <v>26</v>
      </c>
      <c r="AA21" s="1063"/>
      <c r="AB21" s="1062">
        <v>27</v>
      </c>
      <c r="AC21" s="1063"/>
      <c r="AD21" s="1062">
        <v>28</v>
      </c>
      <c r="AE21" s="1087"/>
      <c r="AG21" s="124"/>
    </row>
    <row r="22" spans="1:33" s="125" customFormat="1" ht="14.25" customHeight="1">
      <c r="A22" s="539">
        <v>21</v>
      </c>
      <c r="B22" s="1067">
        <v>24</v>
      </c>
      <c r="C22" s="1068"/>
      <c r="D22" s="1062">
        <v>25</v>
      </c>
      <c r="E22" s="1063"/>
      <c r="F22" s="1062">
        <v>26</v>
      </c>
      <c r="G22" s="1063"/>
      <c r="H22" s="1062">
        <v>27</v>
      </c>
      <c r="I22" s="1063"/>
      <c r="J22" s="1062">
        <v>28</v>
      </c>
      <c r="K22" s="1063"/>
      <c r="L22" s="1062">
        <v>29</v>
      </c>
      <c r="M22" s="1063"/>
      <c r="N22" s="1067">
        <v>30</v>
      </c>
      <c r="O22" s="1072"/>
      <c r="P22" s="526"/>
      <c r="Q22" s="532">
        <v>21</v>
      </c>
      <c r="R22" s="1067">
        <v>29</v>
      </c>
      <c r="S22" s="1068"/>
      <c r="T22" s="1067">
        <v>30</v>
      </c>
      <c r="U22" s="1068"/>
      <c r="V22" s="1062"/>
      <c r="W22" s="1063"/>
      <c r="X22" s="1062"/>
      <c r="Y22" s="1063"/>
      <c r="Z22" s="1062"/>
      <c r="AA22" s="1063"/>
      <c r="AB22" s="1062"/>
      <c r="AC22" s="1063"/>
      <c r="AD22" s="1062"/>
      <c r="AE22" s="1087"/>
      <c r="AG22" s="124"/>
    </row>
    <row r="23" spans="1:33" s="125" customFormat="1" ht="14.25" customHeight="1" thickBot="1">
      <c r="A23" s="543"/>
      <c r="B23" s="1065">
        <v>31</v>
      </c>
      <c r="C23" s="1066"/>
      <c r="D23" s="1060"/>
      <c r="E23" s="1061"/>
      <c r="F23" s="1060"/>
      <c r="G23" s="1061"/>
      <c r="H23" s="1060"/>
      <c r="I23" s="1061"/>
      <c r="J23" s="1060"/>
      <c r="K23" s="1061"/>
      <c r="L23" s="1060"/>
      <c r="M23" s="1061"/>
      <c r="N23" s="1060"/>
      <c r="O23" s="1064"/>
      <c r="P23" s="540"/>
      <c r="Q23" s="533"/>
      <c r="R23" s="1058"/>
      <c r="S23" s="1059"/>
      <c r="T23" s="1060"/>
      <c r="U23" s="1061"/>
      <c r="V23" s="1060"/>
      <c r="W23" s="1061"/>
      <c r="X23" s="1060"/>
      <c r="Y23" s="1061"/>
      <c r="Z23" s="1060"/>
      <c r="AA23" s="1061"/>
      <c r="AB23" s="1060"/>
      <c r="AC23" s="1061"/>
      <c r="AD23" s="1060"/>
      <c r="AE23" s="1064"/>
      <c r="AG23" s="124"/>
    </row>
    <row r="24" spans="1:33" s="125" customFormat="1" ht="14.25" customHeight="1">
      <c r="A24" s="534"/>
      <c r="B24" s="1078"/>
      <c r="C24" s="1079"/>
      <c r="D24" s="1082">
        <v>1</v>
      </c>
      <c r="E24" s="1083"/>
      <c r="F24" s="1082">
        <v>2</v>
      </c>
      <c r="G24" s="1083"/>
      <c r="H24" s="1080">
        <v>3</v>
      </c>
      <c r="I24" s="1094"/>
      <c r="J24" s="1092">
        <v>4</v>
      </c>
      <c r="K24" s="1093"/>
      <c r="L24" s="1078">
        <v>5</v>
      </c>
      <c r="M24" s="1079"/>
      <c r="N24" s="1082">
        <v>6</v>
      </c>
      <c r="O24" s="1122"/>
      <c r="P24" s="526"/>
      <c r="Q24" s="527"/>
      <c r="R24" s="1078"/>
      <c r="S24" s="1086"/>
      <c r="T24" s="1082"/>
      <c r="U24" s="1083"/>
      <c r="V24" s="1092">
        <v>1</v>
      </c>
      <c r="W24" s="1093"/>
      <c r="X24" s="1092">
        <v>2</v>
      </c>
      <c r="Y24" s="1093"/>
      <c r="Z24" s="1092">
        <v>3</v>
      </c>
      <c r="AA24" s="1093"/>
      <c r="AB24" s="1082">
        <v>4</v>
      </c>
      <c r="AC24" s="1083"/>
      <c r="AD24" s="1082">
        <v>5</v>
      </c>
      <c r="AE24" s="1122"/>
      <c r="AG24" s="124"/>
    </row>
    <row r="25" spans="1:33" s="125" customFormat="1" ht="14.25" customHeight="1">
      <c r="A25" s="537"/>
      <c r="B25" s="1067">
        <v>7</v>
      </c>
      <c r="C25" s="1068"/>
      <c r="D25" s="1062">
        <v>8</v>
      </c>
      <c r="E25" s="1063"/>
      <c r="F25" s="1062">
        <v>9</v>
      </c>
      <c r="G25" s="1063"/>
      <c r="H25" s="1062">
        <v>10</v>
      </c>
      <c r="I25" s="1063"/>
      <c r="J25" s="1062">
        <v>11</v>
      </c>
      <c r="K25" s="1063"/>
      <c r="L25" s="1062">
        <v>12</v>
      </c>
      <c r="M25" s="1063"/>
      <c r="N25" s="1067">
        <v>13</v>
      </c>
      <c r="O25" s="1072"/>
      <c r="P25" s="526"/>
      <c r="Q25" s="529"/>
      <c r="R25" s="1067">
        <v>6</v>
      </c>
      <c r="S25" s="1068"/>
      <c r="T25" s="1062">
        <v>7</v>
      </c>
      <c r="U25" s="1063"/>
      <c r="V25" s="1062">
        <v>8</v>
      </c>
      <c r="W25" s="1063"/>
      <c r="X25" s="1062">
        <v>9</v>
      </c>
      <c r="Y25" s="1063"/>
      <c r="Z25" s="1062">
        <v>10</v>
      </c>
      <c r="AA25" s="1063"/>
      <c r="AB25" s="1062">
        <v>11</v>
      </c>
      <c r="AC25" s="1063"/>
      <c r="AD25" s="1062">
        <v>12</v>
      </c>
      <c r="AE25" s="1087"/>
      <c r="AG25" s="124"/>
    </row>
    <row r="26" spans="1:33" s="125" customFormat="1" ht="14.25" customHeight="1">
      <c r="A26" s="537">
        <v>4</v>
      </c>
      <c r="B26" s="1067">
        <v>14</v>
      </c>
      <c r="C26" s="1068"/>
      <c r="D26" s="1062">
        <v>15</v>
      </c>
      <c r="E26" s="1063"/>
      <c r="F26" s="1062">
        <v>16</v>
      </c>
      <c r="G26" s="1063"/>
      <c r="H26" s="1062">
        <v>17</v>
      </c>
      <c r="I26" s="1063"/>
      <c r="J26" s="1062">
        <v>18</v>
      </c>
      <c r="K26" s="1063"/>
      <c r="L26" s="1062">
        <v>19</v>
      </c>
      <c r="M26" s="1063"/>
      <c r="N26" s="1067">
        <v>20</v>
      </c>
      <c r="O26" s="1072"/>
      <c r="P26" s="526"/>
      <c r="Q26" s="530">
        <v>10</v>
      </c>
      <c r="R26" s="1067">
        <v>13</v>
      </c>
      <c r="S26" s="1068"/>
      <c r="T26" s="1062">
        <v>14</v>
      </c>
      <c r="U26" s="1063"/>
      <c r="V26" s="1062">
        <v>15</v>
      </c>
      <c r="W26" s="1063"/>
      <c r="X26" s="1062">
        <v>16</v>
      </c>
      <c r="Y26" s="1063"/>
      <c r="Z26" s="1062">
        <v>17</v>
      </c>
      <c r="AA26" s="1063"/>
      <c r="AB26" s="1062">
        <v>18</v>
      </c>
      <c r="AC26" s="1063"/>
      <c r="AD26" s="1067">
        <v>19</v>
      </c>
      <c r="AE26" s="1072"/>
      <c r="AG26" s="124"/>
    </row>
    <row r="27" spans="1:33" s="125" customFormat="1" ht="14.25" customHeight="1">
      <c r="A27" s="537" t="s">
        <v>1053</v>
      </c>
      <c r="B27" s="1067">
        <v>21</v>
      </c>
      <c r="C27" s="1068"/>
      <c r="D27" s="1062">
        <v>22</v>
      </c>
      <c r="E27" s="1063"/>
      <c r="F27" s="1062">
        <v>23</v>
      </c>
      <c r="G27" s="1063"/>
      <c r="H27" s="1062">
        <v>24</v>
      </c>
      <c r="I27" s="1063"/>
      <c r="J27" s="1062">
        <v>25</v>
      </c>
      <c r="K27" s="1063"/>
      <c r="L27" s="1062">
        <v>26</v>
      </c>
      <c r="M27" s="1063"/>
      <c r="N27" s="1062">
        <v>27</v>
      </c>
      <c r="O27" s="1087"/>
      <c r="P27" s="526"/>
      <c r="Q27" s="542" t="s">
        <v>1053</v>
      </c>
      <c r="R27" s="1067">
        <v>20</v>
      </c>
      <c r="S27" s="1068"/>
      <c r="T27" s="1062">
        <v>21</v>
      </c>
      <c r="U27" s="1063"/>
      <c r="V27" s="1062">
        <v>22</v>
      </c>
      <c r="W27" s="1063"/>
      <c r="X27" s="1062">
        <v>23</v>
      </c>
      <c r="Y27" s="1063"/>
      <c r="Z27" s="1062">
        <v>24</v>
      </c>
      <c r="AA27" s="1063"/>
      <c r="AB27" s="1062">
        <v>25</v>
      </c>
      <c r="AC27" s="1063"/>
      <c r="AD27" s="1067">
        <v>26</v>
      </c>
      <c r="AE27" s="1072"/>
      <c r="AG27" s="124"/>
    </row>
    <row r="28" spans="1:33" s="125" customFormat="1" ht="14.25" customHeight="1">
      <c r="A28" s="539">
        <v>20</v>
      </c>
      <c r="B28" s="1067">
        <v>28</v>
      </c>
      <c r="C28" s="1068"/>
      <c r="D28" s="1067">
        <v>29</v>
      </c>
      <c r="E28" s="1068"/>
      <c r="F28" s="1067">
        <v>30</v>
      </c>
      <c r="G28" s="1068"/>
      <c r="H28" s="1062"/>
      <c r="I28" s="1063"/>
      <c r="J28" s="1062"/>
      <c r="K28" s="1063"/>
      <c r="L28" s="1062"/>
      <c r="M28" s="1063"/>
      <c r="N28" s="1069"/>
      <c r="O28" s="1071"/>
      <c r="P28" s="526"/>
      <c r="Q28" s="532">
        <v>22</v>
      </c>
      <c r="R28" s="1067">
        <v>27</v>
      </c>
      <c r="S28" s="1068"/>
      <c r="T28" s="1062">
        <v>28</v>
      </c>
      <c r="U28" s="1063"/>
      <c r="V28" s="1062">
        <v>29</v>
      </c>
      <c r="W28" s="1063"/>
      <c r="X28" s="1062">
        <v>30</v>
      </c>
      <c r="Y28" s="1063"/>
      <c r="Z28" s="1062">
        <v>31</v>
      </c>
      <c r="AA28" s="1063"/>
      <c r="AB28" s="1062"/>
      <c r="AC28" s="1063"/>
      <c r="AD28" s="1062"/>
      <c r="AE28" s="1087"/>
      <c r="AG28" s="124"/>
    </row>
    <row r="29" spans="1:33" s="125" customFormat="1" ht="14.25" customHeight="1" thickBot="1">
      <c r="A29" s="543"/>
      <c r="B29" s="1060"/>
      <c r="C29" s="1061"/>
      <c r="D29" s="1060"/>
      <c r="E29" s="1061"/>
      <c r="F29" s="1060"/>
      <c r="G29" s="1061"/>
      <c r="H29" s="1060"/>
      <c r="I29" s="1061"/>
      <c r="J29" s="1060"/>
      <c r="K29" s="1061"/>
      <c r="L29" s="1060"/>
      <c r="M29" s="1061"/>
      <c r="N29" s="1060"/>
      <c r="O29" s="1064"/>
      <c r="P29" s="540"/>
      <c r="Q29" s="533"/>
      <c r="R29" s="1088"/>
      <c r="S29" s="1089"/>
      <c r="T29" s="1060"/>
      <c r="U29" s="1061"/>
      <c r="V29" s="1060"/>
      <c r="W29" s="1061"/>
      <c r="X29" s="1060"/>
      <c r="Y29" s="1061"/>
      <c r="Z29" s="1060"/>
      <c r="AA29" s="1061"/>
      <c r="AB29" s="1060"/>
      <c r="AC29" s="1061"/>
      <c r="AD29" s="1060"/>
      <c r="AE29" s="1064"/>
      <c r="AG29" s="124"/>
    </row>
    <row r="30" spans="1:33" s="125" customFormat="1" ht="14.25" customHeight="1">
      <c r="A30" s="534"/>
      <c r="B30" s="1082"/>
      <c r="C30" s="1083"/>
      <c r="D30" s="1082"/>
      <c r="E30" s="1083"/>
      <c r="F30" s="1082"/>
      <c r="G30" s="1083"/>
      <c r="H30" s="1092">
        <v>1</v>
      </c>
      <c r="I30" s="1093"/>
      <c r="J30" s="1080">
        <v>2</v>
      </c>
      <c r="K30" s="1094"/>
      <c r="L30" s="1082">
        <v>3</v>
      </c>
      <c r="M30" s="1083"/>
      <c r="N30" s="1082">
        <v>4</v>
      </c>
      <c r="O30" s="1122"/>
      <c r="P30" s="526"/>
      <c r="Q30" s="527"/>
      <c r="R30" s="1082"/>
      <c r="S30" s="1083"/>
      <c r="T30" s="1082"/>
      <c r="U30" s="1083"/>
      <c r="V30" s="1082"/>
      <c r="W30" s="1083"/>
      <c r="X30" s="1078"/>
      <c r="Y30" s="1079"/>
      <c r="Z30" s="1078"/>
      <c r="AA30" s="1079"/>
      <c r="AB30" s="1082">
        <v>1</v>
      </c>
      <c r="AC30" s="1083"/>
      <c r="AD30" s="1080">
        <v>2</v>
      </c>
      <c r="AE30" s="1081"/>
      <c r="AG30" s="124"/>
    </row>
    <row r="31" spans="1:33" s="125" customFormat="1" ht="14.25" customHeight="1">
      <c r="A31" s="537"/>
      <c r="B31" s="1067">
        <v>5</v>
      </c>
      <c r="C31" s="1068"/>
      <c r="D31" s="1062">
        <v>6</v>
      </c>
      <c r="E31" s="1063"/>
      <c r="F31" s="1062">
        <v>7</v>
      </c>
      <c r="G31" s="1063"/>
      <c r="H31" s="1062">
        <v>8</v>
      </c>
      <c r="I31" s="1063"/>
      <c r="J31" s="1062">
        <v>9</v>
      </c>
      <c r="K31" s="1063"/>
      <c r="L31" s="1062">
        <v>10</v>
      </c>
      <c r="M31" s="1063"/>
      <c r="N31" s="1067">
        <v>11</v>
      </c>
      <c r="O31" s="1072"/>
      <c r="P31" s="526"/>
      <c r="Q31" s="529"/>
      <c r="R31" s="1067">
        <v>3</v>
      </c>
      <c r="S31" s="1068"/>
      <c r="T31" s="1062">
        <v>4</v>
      </c>
      <c r="U31" s="1063"/>
      <c r="V31" s="1062">
        <v>5</v>
      </c>
      <c r="W31" s="1063"/>
      <c r="X31" s="1062">
        <v>6</v>
      </c>
      <c r="Y31" s="1063"/>
      <c r="Z31" s="1062">
        <v>7</v>
      </c>
      <c r="AA31" s="1063"/>
      <c r="AB31" s="1062">
        <v>8</v>
      </c>
      <c r="AC31" s="1063"/>
      <c r="AD31" s="1067">
        <v>9</v>
      </c>
      <c r="AE31" s="1072"/>
      <c r="AG31" s="124"/>
    </row>
    <row r="32" spans="1:33" s="125" customFormat="1" ht="14.25" customHeight="1">
      <c r="A32" s="537">
        <v>5</v>
      </c>
      <c r="B32" s="1067">
        <v>12</v>
      </c>
      <c r="C32" s="1068"/>
      <c r="D32" s="1062">
        <v>13</v>
      </c>
      <c r="E32" s="1063"/>
      <c r="F32" s="1062">
        <v>14</v>
      </c>
      <c r="G32" s="1063"/>
      <c r="H32" s="1062">
        <v>15</v>
      </c>
      <c r="I32" s="1063"/>
      <c r="J32" s="1062">
        <v>16</v>
      </c>
      <c r="K32" s="1063"/>
      <c r="L32" s="1062">
        <v>17</v>
      </c>
      <c r="M32" s="1063"/>
      <c r="N32" s="1067">
        <v>18</v>
      </c>
      <c r="O32" s="1072"/>
      <c r="P32" s="526"/>
      <c r="Q32" s="530">
        <v>11</v>
      </c>
      <c r="R32" s="1067">
        <v>10</v>
      </c>
      <c r="S32" s="1068"/>
      <c r="T32" s="1062">
        <v>11</v>
      </c>
      <c r="U32" s="1063"/>
      <c r="V32" s="1062">
        <v>12</v>
      </c>
      <c r="W32" s="1063"/>
      <c r="X32" s="1062">
        <v>13</v>
      </c>
      <c r="Y32" s="1063"/>
      <c r="Z32" s="1062">
        <v>14</v>
      </c>
      <c r="AA32" s="1063"/>
      <c r="AB32" s="1062">
        <v>15</v>
      </c>
      <c r="AC32" s="1063"/>
      <c r="AD32" s="1067">
        <v>16</v>
      </c>
      <c r="AE32" s="1072"/>
      <c r="AG32" s="124"/>
    </row>
    <row r="33" spans="1:34" s="125" customFormat="1" ht="14.25" customHeight="1">
      <c r="A33" s="537" t="s">
        <v>1053</v>
      </c>
      <c r="B33" s="1067">
        <v>19</v>
      </c>
      <c r="C33" s="1068"/>
      <c r="D33" s="1062">
        <v>20</v>
      </c>
      <c r="E33" s="1063"/>
      <c r="F33" s="1062">
        <v>21</v>
      </c>
      <c r="G33" s="1063"/>
      <c r="H33" s="1062">
        <v>22</v>
      </c>
      <c r="I33" s="1063"/>
      <c r="J33" s="1062">
        <v>23</v>
      </c>
      <c r="K33" s="1063"/>
      <c r="L33" s="1062">
        <v>24</v>
      </c>
      <c r="M33" s="1063"/>
      <c r="N33" s="1067">
        <v>25</v>
      </c>
      <c r="O33" s="1072"/>
      <c r="P33" s="526"/>
      <c r="Q33" s="542" t="s">
        <v>1053</v>
      </c>
      <c r="R33" s="1067">
        <v>17</v>
      </c>
      <c r="S33" s="1068"/>
      <c r="T33" s="1062">
        <v>18</v>
      </c>
      <c r="U33" s="1063"/>
      <c r="V33" s="1062">
        <v>19</v>
      </c>
      <c r="W33" s="1063"/>
      <c r="X33" s="1062">
        <v>20</v>
      </c>
      <c r="Y33" s="1063"/>
      <c r="Z33" s="1062">
        <v>21</v>
      </c>
      <c r="AA33" s="1063"/>
      <c r="AB33" s="1062">
        <v>22</v>
      </c>
      <c r="AC33" s="1063"/>
      <c r="AD33" s="1067">
        <v>23</v>
      </c>
      <c r="AE33" s="1072"/>
      <c r="AG33" s="124"/>
    </row>
    <row r="34" spans="1:34" s="125" customFormat="1" ht="14.25" customHeight="1">
      <c r="A34" s="539">
        <v>22</v>
      </c>
      <c r="B34" s="1067">
        <v>26</v>
      </c>
      <c r="C34" s="1068"/>
      <c r="D34" s="1062">
        <v>27</v>
      </c>
      <c r="E34" s="1063"/>
      <c r="F34" s="1062">
        <v>28</v>
      </c>
      <c r="G34" s="1063"/>
      <c r="H34" s="1069">
        <v>29</v>
      </c>
      <c r="I34" s="1070"/>
      <c r="J34" s="1069">
        <v>30</v>
      </c>
      <c r="K34" s="1070"/>
      <c r="L34" s="1062">
        <v>31</v>
      </c>
      <c r="M34" s="1063"/>
      <c r="N34" s="1062"/>
      <c r="O34" s="1087"/>
      <c r="P34" s="526"/>
      <c r="Q34" s="532">
        <v>21</v>
      </c>
      <c r="R34" s="1067">
        <v>24</v>
      </c>
      <c r="S34" s="1068"/>
      <c r="T34" s="1062">
        <v>25</v>
      </c>
      <c r="U34" s="1063"/>
      <c r="V34" s="1062">
        <v>26</v>
      </c>
      <c r="W34" s="1063"/>
      <c r="X34" s="1062">
        <v>27</v>
      </c>
      <c r="Y34" s="1063"/>
      <c r="Z34" s="1062">
        <v>28</v>
      </c>
      <c r="AA34" s="1063"/>
      <c r="AB34" s="1062">
        <v>29</v>
      </c>
      <c r="AC34" s="1063"/>
      <c r="AD34" s="1067">
        <v>30</v>
      </c>
      <c r="AE34" s="1072"/>
      <c r="AG34" s="124"/>
    </row>
    <row r="35" spans="1:34" s="125" customFormat="1" ht="14.25" customHeight="1" thickBot="1">
      <c r="A35" s="543"/>
      <c r="B35" s="1060"/>
      <c r="C35" s="1061"/>
      <c r="D35" s="1060"/>
      <c r="E35" s="1061"/>
      <c r="F35" s="1060"/>
      <c r="G35" s="1061"/>
      <c r="H35" s="1060"/>
      <c r="I35" s="1061"/>
      <c r="J35" s="1060"/>
      <c r="K35" s="1061"/>
      <c r="L35" s="1060"/>
      <c r="M35" s="1061"/>
      <c r="N35" s="1060"/>
      <c r="O35" s="1064"/>
      <c r="P35" s="540"/>
      <c r="Q35" s="533"/>
      <c r="R35" s="1060"/>
      <c r="S35" s="1061"/>
      <c r="T35" s="1060"/>
      <c r="U35" s="1061"/>
      <c r="V35" s="1060"/>
      <c r="W35" s="1061"/>
      <c r="X35" s="1060"/>
      <c r="Y35" s="1061"/>
      <c r="Z35" s="1060"/>
      <c r="AA35" s="1061"/>
      <c r="AB35" s="1060"/>
      <c r="AC35" s="1061"/>
      <c r="AD35" s="1060"/>
      <c r="AE35" s="1064"/>
      <c r="AG35" s="124"/>
    </row>
    <row r="36" spans="1:34" s="125" customFormat="1" ht="14.25" customHeight="1">
      <c r="A36" s="534"/>
      <c r="B36" s="1082"/>
      <c r="C36" s="1083"/>
      <c r="D36" s="1082"/>
      <c r="E36" s="1083"/>
      <c r="F36" s="1082"/>
      <c r="G36" s="1083"/>
      <c r="H36" s="1082"/>
      <c r="I36" s="1083"/>
      <c r="J36" s="1082"/>
      <c r="K36" s="1083"/>
      <c r="L36" s="1082"/>
      <c r="M36" s="1083"/>
      <c r="N36" s="1080">
        <v>1</v>
      </c>
      <c r="O36" s="1081"/>
      <c r="P36" s="526"/>
      <c r="Q36" s="544"/>
      <c r="R36" s="1080">
        <v>1</v>
      </c>
      <c r="S36" s="1094"/>
      <c r="T36" s="1082">
        <v>2</v>
      </c>
      <c r="U36" s="1083"/>
      <c r="V36" s="1082">
        <v>3</v>
      </c>
      <c r="W36" s="1083"/>
      <c r="X36" s="1082">
        <v>4</v>
      </c>
      <c r="Y36" s="1083"/>
      <c r="Z36" s="1082">
        <v>5</v>
      </c>
      <c r="AA36" s="1083"/>
      <c r="AB36" s="1082">
        <v>6</v>
      </c>
      <c r="AC36" s="1083"/>
      <c r="AD36" s="1080">
        <v>7</v>
      </c>
      <c r="AE36" s="1081"/>
      <c r="AG36" s="124"/>
    </row>
    <row r="37" spans="1:34" s="125" customFormat="1" ht="14.25" customHeight="1">
      <c r="A37" s="537"/>
      <c r="B37" s="1067">
        <v>2</v>
      </c>
      <c r="C37" s="1068"/>
      <c r="D37" s="1062">
        <v>3</v>
      </c>
      <c r="E37" s="1063"/>
      <c r="F37" s="1062">
        <v>4</v>
      </c>
      <c r="G37" s="1063"/>
      <c r="H37" s="1062">
        <v>5</v>
      </c>
      <c r="I37" s="1063"/>
      <c r="J37" s="1062">
        <v>6</v>
      </c>
      <c r="K37" s="1063"/>
      <c r="L37" s="1062">
        <v>7</v>
      </c>
      <c r="M37" s="1063"/>
      <c r="N37" s="1062">
        <v>8</v>
      </c>
      <c r="O37" s="1087"/>
      <c r="P37" s="526"/>
      <c r="Q37" s="545"/>
      <c r="R37" s="1067">
        <v>8</v>
      </c>
      <c r="S37" s="1068"/>
      <c r="T37" s="1062">
        <v>9</v>
      </c>
      <c r="U37" s="1063"/>
      <c r="V37" s="1062">
        <v>10</v>
      </c>
      <c r="W37" s="1063"/>
      <c r="X37" s="1062">
        <v>11</v>
      </c>
      <c r="Y37" s="1063"/>
      <c r="Z37" s="1062">
        <v>12</v>
      </c>
      <c r="AA37" s="1063"/>
      <c r="AB37" s="1062">
        <v>13</v>
      </c>
      <c r="AC37" s="1063"/>
      <c r="AD37" s="1067">
        <v>14</v>
      </c>
      <c r="AE37" s="1072"/>
      <c r="AG37" s="124"/>
    </row>
    <row r="38" spans="1:34" s="125" customFormat="1" ht="14.25" customHeight="1">
      <c r="A38" s="537">
        <v>6</v>
      </c>
      <c r="B38" s="1067">
        <v>9</v>
      </c>
      <c r="C38" s="1068"/>
      <c r="D38" s="1067">
        <v>10</v>
      </c>
      <c r="E38" s="1068"/>
      <c r="F38" s="1067">
        <v>11</v>
      </c>
      <c r="G38" s="1068"/>
      <c r="H38" s="1075">
        <v>12</v>
      </c>
      <c r="I38" s="1076"/>
      <c r="J38" s="1062">
        <v>13</v>
      </c>
      <c r="K38" s="1063"/>
      <c r="L38" s="1062">
        <v>14</v>
      </c>
      <c r="M38" s="1063"/>
      <c r="N38" s="1100">
        <v>15</v>
      </c>
      <c r="O38" s="1087"/>
      <c r="P38" s="526"/>
      <c r="Q38" s="546">
        <v>12</v>
      </c>
      <c r="R38" s="1067">
        <v>15</v>
      </c>
      <c r="S38" s="1068"/>
      <c r="T38" s="1062">
        <v>16</v>
      </c>
      <c r="U38" s="1063"/>
      <c r="V38" s="1062">
        <v>17</v>
      </c>
      <c r="W38" s="1063"/>
      <c r="X38" s="1062">
        <v>18</v>
      </c>
      <c r="Y38" s="1063"/>
      <c r="Z38" s="1062">
        <v>19</v>
      </c>
      <c r="AA38" s="1063"/>
      <c r="AB38" s="1062">
        <v>20</v>
      </c>
      <c r="AC38" s="1063"/>
      <c r="AD38" s="1067">
        <v>21</v>
      </c>
      <c r="AE38" s="1072"/>
      <c r="AG38" s="124"/>
    </row>
    <row r="39" spans="1:34" s="125" customFormat="1" ht="14.25" customHeight="1">
      <c r="A39" s="537" t="s">
        <v>1053</v>
      </c>
      <c r="B39" s="1067">
        <v>16</v>
      </c>
      <c r="C39" s="1068"/>
      <c r="D39" s="1062">
        <v>17</v>
      </c>
      <c r="E39" s="1063"/>
      <c r="F39" s="1062">
        <v>18</v>
      </c>
      <c r="G39" s="1063"/>
      <c r="H39" s="1062">
        <v>19</v>
      </c>
      <c r="I39" s="1063"/>
      <c r="J39" s="1062">
        <v>20</v>
      </c>
      <c r="K39" s="1063"/>
      <c r="L39" s="1062">
        <v>21</v>
      </c>
      <c r="M39" s="1063"/>
      <c r="N39" s="1062">
        <v>22</v>
      </c>
      <c r="O39" s="1087"/>
      <c r="P39" s="526"/>
      <c r="Q39" s="536" t="s">
        <v>1053</v>
      </c>
      <c r="R39" s="1067">
        <v>22</v>
      </c>
      <c r="S39" s="1068"/>
      <c r="T39" s="1062">
        <v>23</v>
      </c>
      <c r="U39" s="1063"/>
      <c r="V39" s="1062">
        <v>24</v>
      </c>
      <c r="W39" s="1063"/>
      <c r="X39" s="1062">
        <v>25</v>
      </c>
      <c r="Y39" s="1063"/>
      <c r="Z39" s="1062">
        <v>26</v>
      </c>
      <c r="AA39" s="1063"/>
      <c r="AB39" s="1062">
        <v>27</v>
      </c>
      <c r="AC39" s="1063"/>
      <c r="AD39" s="1067">
        <v>28</v>
      </c>
      <c r="AE39" s="1072"/>
      <c r="AG39" s="124"/>
    </row>
    <row r="40" spans="1:34" s="125" customFormat="1" ht="14.25" customHeight="1">
      <c r="A40" s="539">
        <v>20</v>
      </c>
      <c r="B40" s="1067">
        <v>23</v>
      </c>
      <c r="C40" s="1068"/>
      <c r="D40" s="1062">
        <v>24</v>
      </c>
      <c r="E40" s="1063"/>
      <c r="F40" s="1062">
        <v>25</v>
      </c>
      <c r="G40" s="1063"/>
      <c r="H40" s="1062">
        <v>26</v>
      </c>
      <c r="I40" s="1063"/>
      <c r="J40" s="1062">
        <v>27</v>
      </c>
      <c r="K40" s="1063"/>
      <c r="L40" s="1062">
        <v>28</v>
      </c>
      <c r="M40" s="1063"/>
      <c r="N40" s="1067">
        <v>29</v>
      </c>
      <c r="O40" s="1072"/>
      <c r="P40" s="526"/>
      <c r="Q40" s="547">
        <v>20</v>
      </c>
      <c r="R40" s="1067">
        <v>29</v>
      </c>
      <c r="S40" s="1068"/>
      <c r="T40" s="1067">
        <v>30</v>
      </c>
      <c r="U40" s="1068"/>
      <c r="V40" s="1067">
        <v>31</v>
      </c>
      <c r="W40" s="1068"/>
      <c r="X40" s="1090"/>
      <c r="Y40" s="1091"/>
      <c r="Z40" s="1062"/>
      <c r="AA40" s="1063"/>
      <c r="AB40" s="1062"/>
      <c r="AC40" s="1063"/>
      <c r="AD40" s="1062"/>
      <c r="AE40" s="1087"/>
      <c r="AG40" s="124"/>
    </row>
    <row r="41" spans="1:34" s="125" customFormat="1" ht="14.25" customHeight="1" thickBot="1">
      <c r="A41" s="548"/>
      <c r="B41" s="1065">
        <v>30</v>
      </c>
      <c r="C41" s="1066"/>
      <c r="D41" s="1060"/>
      <c r="E41" s="1061"/>
      <c r="F41" s="1060"/>
      <c r="G41" s="1061"/>
      <c r="H41" s="1060"/>
      <c r="I41" s="1061"/>
      <c r="J41" s="1060"/>
      <c r="K41" s="1061"/>
      <c r="L41" s="1060"/>
      <c r="M41" s="1061"/>
      <c r="N41" s="1060"/>
      <c r="O41" s="1064"/>
      <c r="P41" s="540"/>
      <c r="Q41" s="549"/>
      <c r="R41" s="1058"/>
      <c r="S41" s="1059"/>
      <c r="T41" s="1060"/>
      <c r="U41" s="1061"/>
      <c r="V41" s="1060"/>
      <c r="W41" s="1061"/>
      <c r="X41" s="1060"/>
      <c r="Y41" s="1061"/>
      <c r="Z41" s="1060"/>
      <c r="AA41" s="1061"/>
      <c r="AB41" s="1060"/>
      <c r="AC41" s="1061"/>
      <c r="AD41" s="1060"/>
      <c r="AE41" s="1064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60" t="s">
        <v>419</v>
      </c>
      <c r="B43" s="1161"/>
      <c r="C43" s="1162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63" t="s">
        <v>1054</v>
      </c>
      <c r="S43" s="1164"/>
      <c r="T43" s="1165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54" t="s">
        <v>825</v>
      </c>
      <c r="B44" s="1155"/>
      <c r="C44" s="1156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57">
        <f>Q44*P44</f>
        <v>2000</v>
      </c>
      <c r="S44" s="1158"/>
      <c r="T44" s="1159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36" t="s">
        <v>1055</v>
      </c>
      <c r="B45" s="1137"/>
      <c r="C45" s="1138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45">
        <f>Q45*P45</f>
        <v>2000</v>
      </c>
      <c r="S45" s="1146"/>
      <c r="T45" s="1147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48" t="s">
        <v>828</v>
      </c>
      <c r="B46" s="1149"/>
      <c r="C46" s="1150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51" t="s">
        <v>1056</v>
      </c>
      <c r="S46" s="1152"/>
      <c r="T46" s="1153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36" t="s">
        <v>1057</v>
      </c>
      <c r="B47" s="1137"/>
      <c r="C47" s="1138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33" t="s">
        <v>1056</v>
      </c>
      <c r="S47" s="1134"/>
      <c r="T47" s="1135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39" t="s">
        <v>1058</v>
      </c>
      <c r="B48" s="1140"/>
      <c r="C48" s="1141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42" t="s">
        <v>1056</v>
      </c>
      <c r="S48" s="1143"/>
      <c r="T48" s="1144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82" t="s">
        <v>821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</row>
    <row r="2" spans="1:33" ht="21.7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83"/>
    </row>
    <row r="3" spans="1:33" ht="14.25" customHeight="1" thickBot="1">
      <c r="A3" s="114"/>
      <c r="B3" s="1184" t="s">
        <v>400</v>
      </c>
      <c r="C3" s="1184"/>
      <c r="D3" s="1184"/>
      <c r="E3" s="115"/>
      <c r="F3" s="1185"/>
      <c r="G3" s="1185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202">
        <v>1</v>
      </c>
      <c r="C6" s="1203"/>
      <c r="D6" s="1204">
        <v>2</v>
      </c>
      <c r="E6" s="1205"/>
      <c r="F6" s="1196">
        <v>3</v>
      </c>
      <c r="G6" s="1197"/>
      <c r="H6" s="1196">
        <v>4</v>
      </c>
      <c r="I6" s="1197"/>
      <c r="J6" s="1196">
        <v>5</v>
      </c>
      <c r="K6" s="1197"/>
      <c r="L6" s="1196">
        <v>6</v>
      </c>
      <c r="M6" s="1197"/>
      <c r="N6" s="1194">
        <v>7</v>
      </c>
      <c r="O6" s="1206"/>
      <c r="P6" s="129"/>
      <c r="Q6" s="130"/>
      <c r="R6" s="1198">
        <v>1</v>
      </c>
      <c r="S6" s="1199"/>
      <c r="T6" s="1196">
        <v>2</v>
      </c>
      <c r="U6" s="1197"/>
      <c r="V6" s="1196">
        <v>3</v>
      </c>
      <c r="W6" s="1197"/>
      <c r="X6" s="1196">
        <v>4</v>
      </c>
      <c r="Y6" s="1197"/>
      <c r="Z6" s="1196">
        <v>5</v>
      </c>
      <c r="AA6" s="1197"/>
      <c r="AB6" s="1196">
        <v>6</v>
      </c>
      <c r="AC6" s="1197"/>
      <c r="AD6" s="1194">
        <v>7</v>
      </c>
      <c r="AE6" s="1206"/>
      <c r="AG6" s="124"/>
    </row>
    <row r="7" spans="1:33" s="125" customFormat="1" ht="14.25" customHeight="1">
      <c r="A7" s="131"/>
      <c r="B7" s="1194">
        <v>8</v>
      </c>
      <c r="C7" s="1195"/>
      <c r="D7" s="1191">
        <v>9</v>
      </c>
      <c r="E7" s="1192"/>
      <c r="F7" s="1191">
        <v>10</v>
      </c>
      <c r="G7" s="1192"/>
      <c r="H7" s="1191">
        <v>11</v>
      </c>
      <c r="I7" s="1192"/>
      <c r="J7" s="1191">
        <v>12</v>
      </c>
      <c r="K7" s="1192"/>
      <c r="L7" s="1191">
        <v>13</v>
      </c>
      <c r="M7" s="1192"/>
      <c r="N7" s="1191">
        <v>14</v>
      </c>
      <c r="O7" s="1193"/>
      <c r="P7" s="129"/>
      <c r="Q7" s="132"/>
      <c r="R7" s="1194">
        <v>8</v>
      </c>
      <c r="S7" s="1195"/>
      <c r="T7" s="1191">
        <v>9</v>
      </c>
      <c r="U7" s="1192"/>
      <c r="V7" s="1191">
        <v>10</v>
      </c>
      <c r="W7" s="1192"/>
      <c r="X7" s="1191">
        <v>11</v>
      </c>
      <c r="Y7" s="1192"/>
      <c r="Z7" s="1191">
        <v>12</v>
      </c>
      <c r="AA7" s="1192"/>
      <c r="AB7" s="1191">
        <v>13</v>
      </c>
      <c r="AC7" s="1192"/>
      <c r="AD7" s="1194">
        <v>14</v>
      </c>
      <c r="AE7" s="1206"/>
      <c r="AG7" s="124"/>
    </row>
    <row r="8" spans="1:33" s="125" customFormat="1" ht="14.25" customHeight="1">
      <c r="A8" s="131">
        <v>1</v>
      </c>
      <c r="B8" s="1194">
        <v>15</v>
      </c>
      <c r="C8" s="1195"/>
      <c r="D8" s="1191">
        <v>16</v>
      </c>
      <c r="E8" s="1192"/>
      <c r="F8" s="1191">
        <v>17</v>
      </c>
      <c r="G8" s="1192"/>
      <c r="H8" s="1191">
        <v>18</v>
      </c>
      <c r="I8" s="1192"/>
      <c r="J8" s="1191">
        <v>19</v>
      </c>
      <c r="K8" s="1192"/>
      <c r="L8" s="1191">
        <v>20</v>
      </c>
      <c r="M8" s="1192"/>
      <c r="N8" s="1194">
        <v>21</v>
      </c>
      <c r="O8" s="1206"/>
      <c r="P8" s="129"/>
      <c r="Q8" s="133">
        <v>7</v>
      </c>
      <c r="R8" s="1194">
        <v>15</v>
      </c>
      <c r="S8" s="1195"/>
      <c r="T8" s="1191">
        <v>16</v>
      </c>
      <c r="U8" s="1192"/>
      <c r="V8" s="1191">
        <v>17</v>
      </c>
      <c r="W8" s="1192"/>
      <c r="X8" s="1191">
        <v>18</v>
      </c>
      <c r="Y8" s="1192"/>
      <c r="Z8" s="1191">
        <v>19</v>
      </c>
      <c r="AA8" s="1192"/>
      <c r="AB8" s="1200">
        <v>20</v>
      </c>
      <c r="AC8" s="1201"/>
      <c r="AD8" s="1194">
        <v>21</v>
      </c>
      <c r="AE8" s="1206"/>
      <c r="AG8" s="124"/>
    </row>
    <row r="9" spans="1:33" s="125" customFormat="1" ht="14.25" customHeight="1">
      <c r="A9" s="131" t="s">
        <v>417</v>
      </c>
      <c r="B9" s="1207">
        <v>22</v>
      </c>
      <c r="C9" s="1208"/>
      <c r="D9" s="1207">
        <v>23</v>
      </c>
      <c r="E9" s="1208"/>
      <c r="F9" s="1207">
        <v>24</v>
      </c>
      <c r="G9" s="1208"/>
      <c r="H9" s="1194">
        <v>25</v>
      </c>
      <c r="I9" s="1195"/>
      <c r="J9" s="1194">
        <v>26</v>
      </c>
      <c r="K9" s="1195"/>
      <c r="L9" s="1194">
        <v>27</v>
      </c>
      <c r="M9" s="1195"/>
      <c r="N9" s="1194">
        <v>28</v>
      </c>
      <c r="O9" s="1206"/>
      <c r="P9" s="129"/>
      <c r="Q9" s="132" t="s">
        <v>822</v>
      </c>
      <c r="R9" s="1194">
        <v>22</v>
      </c>
      <c r="S9" s="1195"/>
      <c r="T9" s="1191">
        <v>23</v>
      </c>
      <c r="U9" s="1192"/>
      <c r="V9" s="1191">
        <v>24</v>
      </c>
      <c r="W9" s="1192"/>
      <c r="X9" s="1191">
        <v>25</v>
      </c>
      <c r="Y9" s="1192"/>
      <c r="Z9" s="1191">
        <v>26</v>
      </c>
      <c r="AA9" s="1192"/>
      <c r="AB9" s="1191">
        <v>27</v>
      </c>
      <c r="AC9" s="1192"/>
      <c r="AD9" s="1194">
        <v>28</v>
      </c>
      <c r="AE9" s="1206"/>
      <c r="AG9" s="124"/>
    </row>
    <row r="10" spans="1:33" s="125" customFormat="1" ht="14.25" customHeight="1">
      <c r="A10" s="407">
        <v>18</v>
      </c>
      <c r="B10" s="1194">
        <v>29</v>
      </c>
      <c r="C10" s="1195"/>
      <c r="D10" s="1191">
        <v>30</v>
      </c>
      <c r="E10" s="1192"/>
      <c r="F10" s="1191">
        <v>31</v>
      </c>
      <c r="G10" s="1192"/>
      <c r="H10" s="1191"/>
      <c r="I10" s="1192"/>
      <c r="J10" s="1191"/>
      <c r="K10" s="1192"/>
      <c r="L10" s="1191"/>
      <c r="M10" s="1192"/>
      <c r="N10" s="1200"/>
      <c r="O10" s="1212"/>
      <c r="P10" s="129"/>
      <c r="Q10" s="408">
        <v>22</v>
      </c>
      <c r="R10" s="1194">
        <v>29</v>
      </c>
      <c r="S10" s="1195"/>
      <c r="T10" s="1191">
        <v>30</v>
      </c>
      <c r="U10" s="1192"/>
      <c r="V10" s="1191">
        <v>31</v>
      </c>
      <c r="W10" s="1192"/>
      <c r="X10" s="1191"/>
      <c r="Y10" s="1192"/>
      <c r="Z10" s="1191"/>
      <c r="AA10" s="1192"/>
      <c r="AB10" s="1191"/>
      <c r="AC10" s="1192"/>
      <c r="AD10" s="1200"/>
      <c r="AE10" s="1212"/>
      <c r="AG10" s="124"/>
    </row>
    <row r="11" spans="1:33" s="125" customFormat="1" ht="14.25" customHeight="1" thickBot="1">
      <c r="A11" s="131"/>
      <c r="B11" s="1209"/>
      <c r="C11" s="1210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/>
      <c r="E12" s="1197"/>
      <c r="F12" s="1196"/>
      <c r="G12" s="1197"/>
      <c r="H12" s="1196">
        <v>1</v>
      </c>
      <c r="I12" s="1197"/>
      <c r="J12" s="1196">
        <v>2</v>
      </c>
      <c r="K12" s="1197"/>
      <c r="L12" s="1196">
        <v>3</v>
      </c>
      <c r="M12" s="1197"/>
      <c r="N12" s="1198">
        <v>4</v>
      </c>
      <c r="O12" s="1213"/>
      <c r="P12" s="129"/>
      <c r="Q12" s="136"/>
      <c r="R12" s="1196"/>
      <c r="S12" s="1197"/>
      <c r="T12" s="1196"/>
      <c r="U12" s="1197"/>
      <c r="V12" s="1196"/>
      <c r="W12" s="1197"/>
      <c r="X12" s="1196">
        <v>1</v>
      </c>
      <c r="Y12" s="1197"/>
      <c r="Z12" s="1196">
        <v>2</v>
      </c>
      <c r="AA12" s="1197"/>
      <c r="AB12" s="1196">
        <v>3</v>
      </c>
      <c r="AC12" s="1197"/>
      <c r="AD12" s="1198">
        <v>4</v>
      </c>
      <c r="AE12" s="1213"/>
      <c r="AG12" s="124"/>
    </row>
    <row r="13" spans="1:33" s="125" customFormat="1" ht="14.25" customHeight="1">
      <c r="A13" s="131"/>
      <c r="B13" s="1194">
        <v>5</v>
      </c>
      <c r="C13" s="1195"/>
      <c r="D13" s="1200">
        <v>6</v>
      </c>
      <c r="E13" s="1201"/>
      <c r="F13" s="1191">
        <v>7</v>
      </c>
      <c r="G13" s="1192"/>
      <c r="H13" s="1191">
        <v>8</v>
      </c>
      <c r="I13" s="1192"/>
      <c r="J13" s="1191">
        <v>9</v>
      </c>
      <c r="K13" s="1192"/>
      <c r="L13" s="1191">
        <v>10</v>
      </c>
      <c r="M13" s="1192"/>
      <c r="N13" s="1194">
        <v>11</v>
      </c>
      <c r="O13" s="1206"/>
      <c r="P13" s="129"/>
      <c r="Q13" s="137"/>
      <c r="R13" s="1194">
        <v>5</v>
      </c>
      <c r="S13" s="1195"/>
      <c r="T13" s="1191">
        <v>6</v>
      </c>
      <c r="U13" s="1192"/>
      <c r="V13" s="1191">
        <v>7</v>
      </c>
      <c r="W13" s="1192"/>
      <c r="X13" s="1191">
        <v>8</v>
      </c>
      <c r="Y13" s="1192"/>
      <c r="Z13" s="1191">
        <v>9</v>
      </c>
      <c r="AA13" s="1192"/>
      <c r="AB13" s="1191">
        <v>10</v>
      </c>
      <c r="AC13" s="1192"/>
      <c r="AD13" s="1194">
        <v>11</v>
      </c>
      <c r="AE13" s="1206"/>
      <c r="AG13" s="124"/>
    </row>
    <row r="14" spans="1:33" s="125" customFormat="1" ht="14.25" customHeight="1">
      <c r="A14" s="138">
        <v>2</v>
      </c>
      <c r="B14" s="1194">
        <v>12</v>
      </c>
      <c r="C14" s="1195"/>
      <c r="D14" s="1191">
        <v>13</v>
      </c>
      <c r="E14" s="1192"/>
      <c r="F14" s="1191">
        <v>14</v>
      </c>
      <c r="G14" s="1192"/>
      <c r="H14" s="1191">
        <v>15</v>
      </c>
      <c r="I14" s="1192"/>
      <c r="J14" s="1191">
        <v>16</v>
      </c>
      <c r="K14" s="1192"/>
      <c r="L14" s="1191">
        <v>17</v>
      </c>
      <c r="M14" s="1192"/>
      <c r="N14" s="1194">
        <v>18</v>
      </c>
      <c r="O14" s="1206"/>
      <c r="P14" s="129"/>
      <c r="Q14" s="139">
        <v>8</v>
      </c>
      <c r="R14" s="1194">
        <v>12</v>
      </c>
      <c r="S14" s="1195"/>
      <c r="T14" s="1194">
        <v>13</v>
      </c>
      <c r="U14" s="1195"/>
      <c r="V14" s="1194">
        <v>14</v>
      </c>
      <c r="W14" s="1195"/>
      <c r="X14" s="1194">
        <v>15</v>
      </c>
      <c r="Y14" s="1195"/>
      <c r="Z14" s="1191">
        <v>16</v>
      </c>
      <c r="AA14" s="1192"/>
      <c r="AB14" s="1191">
        <v>17</v>
      </c>
      <c r="AC14" s="1192"/>
      <c r="AD14" s="1200">
        <v>18</v>
      </c>
      <c r="AE14" s="1212"/>
      <c r="AG14" s="124"/>
    </row>
    <row r="15" spans="1:33" s="125" customFormat="1" ht="14.25" customHeight="1">
      <c r="A15" s="138" t="s">
        <v>822</v>
      </c>
      <c r="B15" s="1194">
        <v>19</v>
      </c>
      <c r="C15" s="1195"/>
      <c r="D15" s="1191">
        <v>20</v>
      </c>
      <c r="E15" s="1192"/>
      <c r="F15" s="1191">
        <v>21</v>
      </c>
      <c r="G15" s="1192"/>
      <c r="H15" s="1191">
        <v>22</v>
      </c>
      <c r="I15" s="1192"/>
      <c r="J15" s="1191">
        <v>23</v>
      </c>
      <c r="K15" s="1192"/>
      <c r="L15" s="1191">
        <v>24</v>
      </c>
      <c r="M15" s="1192"/>
      <c r="N15" s="1194">
        <v>25</v>
      </c>
      <c r="O15" s="1206"/>
      <c r="P15" s="129"/>
      <c r="Q15" s="137" t="s">
        <v>822</v>
      </c>
      <c r="R15" s="1194">
        <v>19</v>
      </c>
      <c r="S15" s="1195"/>
      <c r="T15" s="1191">
        <v>20</v>
      </c>
      <c r="U15" s="1192"/>
      <c r="V15" s="1191">
        <v>21</v>
      </c>
      <c r="W15" s="1192"/>
      <c r="X15" s="1191">
        <v>22</v>
      </c>
      <c r="Y15" s="1192"/>
      <c r="Z15" s="1191">
        <v>23</v>
      </c>
      <c r="AA15" s="1192"/>
      <c r="AB15" s="1191">
        <v>24</v>
      </c>
      <c r="AC15" s="1192"/>
      <c r="AD15" s="1194">
        <v>25</v>
      </c>
      <c r="AE15" s="1206"/>
      <c r="AG15" s="124"/>
    </row>
    <row r="16" spans="1:33" s="125" customFormat="1" ht="14.25" customHeight="1">
      <c r="A16" s="409">
        <v>21</v>
      </c>
      <c r="B16" s="1194">
        <v>26</v>
      </c>
      <c r="C16" s="1195"/>
      <c r="D16" s="1191">
        <v>27</v>
      </c>
      <c r="E16" s="1192"/>
      <c r="F16" s="1191">
        <v>28</v>
      </c>
      <c r="G16" s="1192"/>
      <c r="H16" s="1200">
        <v>29</v>
      </c>
      <c r="I16" s="1201"/>
      <c r="J16" s="1200"/>
      <c r="K16" s="1201"/>
      <c r="L16" s="1191"/>
      <c r="M16" s="1192"/>
      <c r="N16" s="1191"/>
      <c r="O16" s="1193"/>
      <c r="P16" s="129"/>
      <c r="Q16" s="410">
        <v>21</v>
      </c>
      <c r="R16" s="1194">
        <v>26</v>
      </c>
      <c r="S16" s="1195"/>
      <c r="T16" s="1191">
        <v>27</v>
      </c>
      <c r="U16" s="1192"/>
      <c r="V16" s="1191">
        <v>28</v>
      </c>
      <c r="W16" s="1192"/>
      <c r="X16" s="1200">
        <v>29</v>
      </c>
      <c r="Y16" s="1201"/>
      <c r="Z16" s="1200">
        <v>30</v>
      </c>
      <c r="AA16" s="1201"/>
      <c r="AB16" s="1191">
        <v>31</v>
      </c>
      <c r="AC16" s="1192"/>
      <c r="AD16" s="1191"/>
      <c r="AE16" s="1193"/>
      <c r="AG16" s="124"/>
    </row>
    <row r="17" spans="1:33" s="125" customFormat="1" ht="14.25" customHeight="1" thickBot="1">
      <c r="A17" s="138"/>
      <c r="B17" s="1209"/>
      <c r="C17" s="1210"/>
      <c r="D17" s="1209"/>
      <c r="E17" s="1210"/>
      <c r="F17" s="1209"/>
      <c r="G17" s="1210"/>
      <c r="H17" s="1209"/>
      <c r="I17" s="1210"/>
      <c r="J17" s="1209"/>
      <c r="K17" s="1210"/>
      <c r="L17" s="1209"/>
      <c r="M17" s="1210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196"/>
      <c r="C18" s="1197"/>
      <c r="D18" s="1196"/>
      <c r="E18" s="1197"/>
      <c r="F18" s="1196"/>
      <c r="G18" s="1197"/>
      <c r="H18" s="1196"/>
      <c r="I18" s="1197"/>
      <c r="J18" s="1196">
        <v>1</v>
      </c>
      <c r="K18" s="1197"/>
      <c r="L18" s="1196">
        <v>2</v>
      </c>
      <c r="M18" s="1197"/>
      <c r="N18" s="1198">
        <v>3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/>
      <c r="Y18" s="1197"/>
      <c r="Z18" s="1196"/>
      <c r="AA18" s="1197"/>
      <c r="AB18" s="1196"/>
      <c r="AC18" s="1197"/>
      <c r="AD18" s="1198">
        <v>1</v>
      </c>
      <c r="AE18" s="1213"/>
      <c r="AG18" s="124"/>
    </row>
    <row r="19" spans="1:33" s="125" customFormat="1" ht="14.25" customHeight="1">
      <c r="A19" s="138"/>
      <c r="B19" s="1194">
        <v>4</v>
      </c>
      <c r="C19" s="1195"/>
      <c r="D19" s="1191">
        <v>5</v>
      </c>
      <c r="E19" s="1192"/>
      <c r="F19" s="1191">
        <v>6</v>
      </c>
      <c r="G19" s="1192"/>
      <c r="H19" s="1191">
        <v>7</v>
      </c>
      <c r="I19" s="1192"/>
      <c r="J19" s="1191">
        <v>8</v>
      </c>
      <c r="K19" s="1192"/>
      <c r="L19" s="1191">
        <v>9</v>
      </c>
      <c r="M19" s="1192"/>
      <c r="N19" s="1194">
        <v>10</v>
      </c>
      <c r="O19" s="1206"/>
      <c r="P19" s="129"/>
      <c r="Q19" s="132"/>
      <c r="R19" s="1194">
        <v>2</v>
      </c>
      <c r="S19" s="1195"/>
      <c r="T19" s="1191">
        <v>3</v>
      </c>
      <c r="U19" s="1192"/>
      <c r="V19" s="1191">
        <v>4</v>
      </c>
      <c r="W19" s="1192"/>
      <c r="X19" s="1191">
        <v>5</v>
      </c>
      <c r="Y19" s="1192"/>
      <c r="Z19" s="1191">
        <v>6</v>
      </c>
      <c r="AA19" s="1192"/>
      <c r="AB19" s="1191">
        <v>7</v>
      </c>
      <c r="AC19" s="1192"/>
      <c r="AD19" s="1194">
        <v>8</v>
      </c>
      <c r="AE19" s="1206"/>
      <c r="AG19" s="124"/>
    </row>
    <row r="20" spans="1:33" s="125" customFormat="1" ht="14.25" customHeight="1">
      <c r="A20" s="138">
        <v>3</v>
      </c>
      <c r="B20" s="1194">
        <v>11</v>
      </c>
      <c r="C20" s="1195"/>
      <c r="D20" s="1191">
        <v>12</v>
      </c>
      <c r="E20" s="1192"/>
      <c r="F20" s="1191">
        <v>13</v>
      </c>
      <c r="G20" s="1192"/>
      <c r="H20" s="1191">
        <v>14</v>
      </c>
      <c r="I20" s="1192"/>
      <c r="J20" s="1191">
        <v>15</v>
      </c>
      <c r="K20" s="1192"/>
      <c r="L20" s="1191">
        <v>16</v>
      </c>
      <c r="M20" s="1192"/>
      <c r="N20" s="1194">
        <v>17</v>
      </c>
      <c r="O20" s="1206"/>
      <c r="P20" s="129"/>
      <c r="Q20" s="133">
        <v>9</v>
      </c>
      <c r="R20" s="1194">
        <v>9</v>
      </c>
      <c r="S20" s="1195"/>
      <c r="T20" s="1191">
        <v>10</v>
      </c>
      <c r="U20" s="1192"/>
      <c r="V20" s="1191">
        <v>11</v>
      </c>
      <c r="W20" s="1192"/>
      <c r="X20" s="1191">
        <v>12</v>
      </c>
      <c r="Y20" s="1192"/>
      <c r="Z20" s="1191">
        <v>13</v>
      </c>
      <c r="AA20" s="1192"/>
      <c r="AB20" s="1191">
        <v>14</v>
      </c>
      <c r="AC20" s="1192"/>
      <c r="AD20" s="1214">
        <v>15</v>
      </c>
      <c r="AE20" s="1206"/>
      <c r="AG20" s="124"/>
    </row>
    <row r="21" spans="1:33" s="125" customFormat="1" ht="14.25" customHeight="1">
      <c r="A21" s="138" t="s">
        <v>822</v>
      </c>
      <c r="B21" s="1194">
        <v>18</v>
      </c>
      <c r="C21" s="1195"/>
      <c r="D21" s="1191">
        <v>19</v>
      </c>
      <c r="E21" s="1192"/>
      <c r="F21" s="1191">
        <v>20</v>
      </c>
      <c r="G21" s="1192"/>
      <c r="H21" s="1191">
        <v>21</v>
      </c>
      <c r="I21" s="1192"/>
      <c r="J21" s="1191">
        <v>22</v>
      </c>
      <c r="K21" s="1192"/>
      <c r="L21" s="1191">
        <v>23</v>
      </c>
      <c r="M21" s="1192"/>
      <c r="N21" s="1194">
        <v>24</v>
      </c>
      <c r="O21" s="1206"/>
      <c r="P21" s="129"/>
      <c r="Q21" s="142" t="s">
        <v>822</v>
      </c>
      <c r="R21" s="1194">
        <v>16</v>
      </c>
      <c r="S21" s="1195"/>
      <c r="T21" s="1191">
        <v>17</v>
      </c>
      <c r="U21" s="1192"/>
      <c r="V21" s="1191">
        <v>18</v>
      </c>
      <c r="W21" s="1192"/>
      <c r="X21" s="1191">
        <v>19</v>
      </c>
      <c r="Y21" s="1192"/>
      <c r="Z21" s="1191">
        <v>20</v>
      </c>
      <c r="AA21" s="1192"/>
      <c r="AB21" s="1191">
        <v>21</v>
      </c>
      <c r="AC21" s="1192"/>
      <c r="AD21" s="1194">
        <v>22</v>
      </c>
      <c r="AE21" s="1206"/>
      <c r="AG21" s="124"/>
    </row>
    <row r="22" spans="1:33" s="125" customFormat="1" ht="14.25" customHeight="1">
      <c r="A22" s="409">
        <v>22</v>
      </c>
      <c r="B22" s="1194">
        <v>25</v>
      </c>
      <c r="C22" s="1195"/>
      <c r="D22" s="1191">
        <v>26</v>
      </c>
      <c r="E22" s="1192"/>
      <c r="F22" s="1191">
        <v>27</v>
      </c>
      <c r="G22" s="1192"/>
      <c r="H22" s="1191">
        <v>28</v>
      </c>
      <c r="I22" s="1192"/>
      <c r="J22" s="1191">
        <v>29</v>
      </c>
      <c r="K22" s="1192"/>
      <c r="L22" s="1191">
        <v>30</v>
      </c>
      <c r="M22" s="1192"/>
      <c r="N22" s="1194">
        <v>31</v>
      </c>
      <c r="O22" s="1206"/>
      <c r="P22" s="129"/>
      <c r="Q22" s="408">
        <v>20</v>
      </c>
      <c r="R22" s="1194">
        <v>23</v>
      </c>
      <c r="S22" s="1195"/>
      <c r="T22" s="1191">
        <v>24</v>
      </c>
      <c r="U22" s="1192"/>
      <c r="V22" s="1191">
        <v>25</v>
      </c>
      <c r="W22" s="1192"/>
      <c r="X22" s="1191">
        <v>26</v>
      </c>
      <c r="Y22" s="1192"/>
      <c r="Z22" s="1191">
        <v>27</v>
      </c>
      <c r="AA22" s="1192"/>
      <c r="AB22" s="1191">
        <v>28</v>
      </c>
      <c r="AC22" s="1192"/>
      <c r="AD22" s="1194">
        <v>29</v>
      </c>
      <c r="AE22" s="1206"/>
      <c r="AG22" s="124"/>
    </row>
    <row r="23" spans="1:33" s="125" customFormat="1" ht="14.25" customHeight="1" thickBot="1">
      <c r="A23" s="143"/>
      <c r="B23" s="1209"/>
      <c r="C23" s="1210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15">
        <v>30</v>
      </c>
      <c r="S23" s="1216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204">
        <v>1</v>
      </c>
      <c r="C24" s="1205"/>
      <c r="D24" s="1204">
        <v>2</v>
      </c>
      <c r="E24" s="1205"/>
      <c r="F24" s="1198">
        <v>3</v>
      </c>
      <c r="G24" s="1199"/>
      <c r="H24" s="1202">
        <v>4</v>
      </c>
      <c r="I24" s="1203"/>
      <c r="J24" s="1196">
        <v>5</v>
      </c>
      <c r="K24" s="1197"/>
      <c r="L24" s="1196">
        <v>6</v>
      </c>
      <c r="M24" s="1197"/>
      <c r="N24" s="1200">
        <v>7</v>
      </c>
      <c r="O24" s="1212"/>
      <c r="P24" s="129"/>
      <c r="Q24" s="130"/>
      <c r="R24" s="1204"/>
      <c r="S24" s="1205"/>
      <c r="T24" s="1202">
        <v>1</v>
      </c>
      <c r="U24" s="1203"/>
      <c r="V24" s="1202">
        <v>2</v>
      </c>
      <c r="W24" s="1203"/>
      <c r="X24" s="1202">
        <v>3</v>
      </c>
      <c r="Y24" s="1203"/>
      <c r="Z24" s="1204">
        <v>4</v>
      </c>
      <c r="AA24" s="1205"/>
      <c r="AB24" s="1204">
        <v>5</v>
      </c>
      <c r="AC24" s="1205"/>
      <c r="AD24" s="1204">
        <v>6</v>
      </c>
      <c r="AE24" s="1217"/>
      <c r="AG24" s="124"/>
    </row>
    <row r="25" spans="1:33" s="125" customFormat="1" ht="14.25" customHeight="1">
      <c r="A25" s="138"/>
      <c r="B25" s="1194">
        <v>8</v>
      </c>
      <c r="C25" s="1195"/>
      <c r="D25" s="1191">
        <v>9</v>
      </c>
      <c r="E25" s="1192"/>
      <c r="F25" s="1191">
        <v>10</v>
      </c>
      <c r="G25" s="1192"/>
      <c r="H25" s="1191">
        <v>11</v>
      </c>
      <c r="I25" s="1192"/>
      <c r="J25" s="1191">
        <v>12</v>
      </c>
      <c r="K25" s="1192"/>
      <c r="L25" s="1191">
        <v>13</v>
      </c>
      <c r="M25" s="1192"/>
      <c r="N25" s="1194">
        <v>14</v>
      </c>
      <c r="O25" s="1206"/>
      <c r="P25" s="129"/>
      <c r="Q25" s="132"/>
      <c r="R25" s="1194">
        <v>7</v>
      </c>
      <c r="S25" s="1195"/>
      <c r="T25" s="1191">
        <v>8</v>
      </c>
      <c r="U25" s="1192"/>
      <c r="V25" s="1191">
        <v>9</v>
      </c>
      <c r="W25" s="1192"/>
      <c r="X25" s="1191">
        <v>10</v>
      </c>
      <c r="Y25" s="1192"/>
      <c r="Z25" s="1191">
        <v>11</v>
      </c>
      <c r="AA25" s="1192"/>
      <c r="AB25" s="1191">
        <v>12</v>
      </c>
      <c r="AC25" s="1192"/>
      <c r="AD25" s="1194">
        <v>13</v>
      </c>
      <c r="AE25" s="1206"/>
      <c r="AG25" s="124"/>
    </row>
    <row r="26" spans="1:33" s="125" customFormat="1" ht="14.25" customHeight="1">
      <c r="A26" s="138">
        <v>4</v>
      </c>
      <c r="B26" s="1194">
        <v>15</v>
      </c>
      <c r="C26" s="1195"/>
      <c r="D26" s="1191">
        <v>16</v>
      </c>
      <c r="E26" s="1192"/>
      <c r="F26" s="1191">
        <v>17</v>
      </c>
      <c r="G26" s="1192"/>
      <c r="H26" s="1191">
        <v>18</v>
      </c>
      <c r="I26" s="1192"/>
      <c r="J26" s="1191">
        <v>19</v>
      </c>
      <c r="K26" s="1192"/>
      <c r="L26" s="1200">
        <v>20</v>
      </c>
      <c r="M26" s="1201"/>
      <c r="N26" s="1194">
        <v>21</v>
      </c>
      <c r="O26" s="1206"/>
      <c r="P26" s="129"/>
      <c r="Q26" s="133">
        <v>10</v>
      </c>
      <c r="R26" s="1194">
        <v>14</v>
      </c>
      <c r="S26" s="1195"/>
      <c r="T26" s="1191">
        <v>15</v>
      </c>
      <c r="U26" s="1192"/>
      <c r="V26" s="1191">
        <v>16</v>
      </c>
      <c r="W26" s="1192"/>
      <c r="X26" s="1191">
        <v>17</v>
      </c>
      <c r="Y26" s="1192"/>
      <c r="Z26" s="1191">
        <v>18</v>
      </c>
      <c r="AA26" s="1192"/>
      <c r="AB26" s="1191">
        <v>19</v>
      </c>
      <c r="AC26" s="1192"/>
      <c r="AD26" s="1194">
        <v>20</v>
      </c>
      <c r="AE26" s="1206"/>
      <c r="AG26" s="124"/>
    </row>
    <row r="27" spans="1:33" s="125" customFormat="1" ht="14.25" customHeight="1">
      <c r="A27" s="138" t="s">
        <v>822</v>
      </c>
      <c r="B27" s="1194">
        <v>22</v>
      </c>
      <c r="C27" s="1195"/>
      <c r="D27" s="1191">
        <v>23</v>
      </c>
      <c r="E27" s="1192"/>
      <c r="F27" s="1191">
        <v>24</v>
      </c>
      <c r="G27" s="1192"/>
      <c r="H27" s="1191">
        <v>25</v>
      </c>
      <c r="I27" s="1192"/>
      <c r="J27" s="1191">
        <v>26</v>
      </c>
      <c r="K27" s="1192"/>
      <c r="L27" s="1191">
        <v>27</v>
      </c>
      <c r="M27" s="1192"/>
      <c r="N27" s="1191">
        <v>28</v>
      </c>
      <c r="O27" s="1193"/>
      <c r="P27" s="129"/>
      <c r="Q27" s="142" t="s">
        <v>822</v>
      </c>
      <c r="R27" s="1194">
        <v>21</v>
      </c>
      <c r="S27" s="1195"/>
      <c r="T27" s="1191">
        <v>22</v>
      </c>
      <c r="U27" s="1192"/>
      <c r="V27" s="1191">
        <v>23</v>
      </c>
      <c r="W27" s="1192"/>
      <c r="X27" s="1191">
        <v>24</v>
      </c>
      <c r="Y27" s="1192"/>
      <c r="Z27" s="1191">
        <v>25</v>
      </c>
      <c r="AA27" s="1192"/>
      <c r="AB27" s="1191">
        <v>26</v>
      </c>
      <c r="AC27" s="1192"/>
      <c r="AD27" s="1194">
        <v>27</v>
      </c>
      <c r="AE27" s="1206"/>
      <c r="AG27" s="124"/>
    </row>
    <row r="28" spans="1:33" s="125" customFormat="1" ht="14.25" customHeight="1">
      <c r="A28" s="409">
        <v>21</v>
      </c>
      <c r="B28" s="1194">
        <v>29</v>
      </c>
      <c r="C28" s="1195"/>
      <c r="D28" s="1194">
        <v>30</v>
      </c>
      <c r="E28" s="1195"/>
      <c r="F28" s="1191"/>
      <c r="G28" s="1192"/>
      <c r="H28" s="1191"/>
      <c r="I28" s="1192"/>
      <c r="J28" s="1191"/>
      <c r="K28" s="1192"/>
      <c r="L28" s="1191"/>
      <c r="M28" s="1192"/>
      <c r="N28" s="1200"/>
      <c r="O28" s="1212"/>
      <c r="P28" s="129"/>
      <c r="Q28" s="408">
        <v>21</v>
      </c>
      <c r="R28" s="1194">
        <v>28</v>
      </c>
      <c r="S28" s="1195"/>
      <c r="T28" s="1191">
        <v>29</v>
      </c>
      <c r="U28" s="1192"/>
      <c r="V28" s="1191">
        <v>30</v>
      </c>
      <c r="W28" s="1192"/>
      <c r="X28" s="1191">
        <v>31</v>
      </c>
      <c r="Y28" s="1192"/>
      <c r="Z28" s="1191"/>
      <c r="AA28" s="1192"/>
      <c r="AB28" s="1191"/>
      <c r="AC28" s="1192"/>
      <c r="AD28" s="1200"/>
      <c r="AE28" s="1212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09"/>
      <c r="S29" s="1210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204"/>
      <c r="C30" s="1218"/>
      <c r="D30" s="1196"/>
      <c r="E30" s="1197"/>
      <c r="F30" s="1202">
        <v>1</v>
      </c>
      <c r="G30" s="1203"/>
      <c r="H30" s="1198">
        <v>2</v>
      </c>
      <c r="I30" s="1199"/>
      <c r="J30" s="1198">
        <v>3</v>
      </c>
      <c r="K30" s="1199"/>
      <c r="L30" s="1196">
        <v>4</v>
      </c>
      <c r="M30" s="1197"/>
      <c r="N30" s="1204">
        <v>5</v>
      </c>
      <c r="O30" s="1217"/>
      <c r="P30" s="129"/>
      <c r="Q30" s="130"/>
      <c r="R30" s="1196"/>
      <c r="S30" s="1197"/>
      <c r="T30" s="1196"/>
      <c r="U30" s="1197"/>
      <c r="V30" s="1196"/>
      <c r="W30" s="1197"/>
      <c r="X30" s="1196"/>
      <c r="Y30" s="1197"/>
      <c r="Z30" s="1196">
        <v>1</v>
      </c>
      <c r="AA30" s="1197"/>
      <c r="AB30" s="1196">
        <v>2</v>
      </c>
      <c r="AC30" s="1197"/>
      <c r="AD30" s="1198">
        <v>3</v>
      </c>
      <c r="AE30" s="1213"/>
      <c r="AG30" s="124"/>
    </row>
    <row r="31" spans="1:33" s="125" customFormat="1" ht="14.25" customHeight="1">
      <c r="A31" s="138"/>
      <c r="B31" s="1194">
        <v>6</v>
      </c>
      <c r="C31" s="1195"/>
      <c r="D31" s="1191">
        <v>7</v>
      </c>
      <c r="E31" s="1192"/>
      <c r="F31" s="1191">
        <v>8</v>
      </c>
      <c r="G31" s="1192"/>
      <c r="H31" s="1191">
        <v>9</v>
      </c>
      <c r="I31" s="1192"/>
      <c r="J31" s="1191">
        <v>10</v>
      </c>
      <c r="K31" s="1192"/>
      <c r="L31" s="1191">
        <v>11</v>
      </c>
      <c r="M31" s="1192"/>
      <c r="N31" s="1194">
        <v>12</v>
      </c>
      <c r="O31" s="1206"/>
      <c r="P31" s="129"/>
      <c r="Q31" s="132"/>
      <c r="R31" s="1194">
        <v>4</v>
      </c>
      <c r="S31" s="1195"/>
      <c r="T31" s="1191">
        <v>5</v>
      </c>
      <c r="U31" s="1192"/>
      <c r="V31" s="1191">
        <v>6</v>
      </c>
      <c r="W31" s="1192"/>
      <c r="X31" s="1191">
        <v>7</v>
      </c>
      <c r="Y31" s="1192"/>
      <c r="Z31" s="1191">
        <v>8</v>
      </c>
      <c r="AA31" s="1192"/>
      <c r="AB31" s="1191">
        <v>9</v>
      </c>
      <c r="AC31" s="1192"/>
      <c r="AD31" s="1194">
        <v>10</v>
      </c>
      <c r="AE31" s="1206"/>
      <c r="AG31" s="124"/>
    </row>
    <row r="32" spans="1:33" s="125" customFormat="1" ht="14.25" customHeight="1">
      <c r="A32" s="138">
        <v>5</v>
      </c>
      <c r="B32" s="1194">
        <v>13</v>
      </c>
      <c r="C32" s="1195"/>
      <c r="D32" s="1191">
        <v>14</v>
      </c>
      <c r="E32" s="1192"/>
      <c r="F32" s="1191">
        <v>15</v>
      </c>
      <c r="G32" s="1192"/>
      <c r="H32" s="1191">
        <v>16</v>
      </c>
      <c r="I32" s="1192"/>
      <c r="J32" s="1191">
        <v>17</v>
      </c>
      <c r="K32" s="1192"/>
      <c r="L32" s="1191">
        <v>18</v>
      </c>
      <c r="M32" s="1192"/>
      <c r="N32" s="1194">
        <v>19</v>
      </c>
      <c r="O32" s="1206"/>
      <c r="P32" s="129"/>
      <c r="Q32" s="133">
        <v>11</v>
      </c>
      <c r="R32" s="1194">
        <v>11</v>
      </c>
      <c r="S32" s="1195"/>
      <c r="T32" s="1191">
        <v>12</v>
      </c>
      <c r="U32" s="1192"/>
      <c r="V32" s="1191">
        <v>13</v>
      </c>
      <c r="W32" s="1192"/>
      <c r="X32" s="1191">
        <v>14</v>
      </c>
      <c r="Y32" s="1192"/>
      <c r="Z32" s="1191">
        <v>15</v>
      </c>
      <c r="AA32" s="1192"/>
      <c r="AB32" s="1191">
        <v>16</v>
      </c>
      <c r="AC32" s="1192"/>
      <c r="AD32" s="1194">
        <v>17</v>
      </c>
      <c r="AE32" s="1206"/>
      <c r="AG32" s="124"/>
    </row>
    <row r="33" spans="1:34" s="125" customFormat="1" ht="14.25" customHeight="1">
      <c r="A33" s="138" t="s">
        <v>822</v>
      </c>
      <c r="B33" s="1194">
        <v>20</v>
      </c>
      <c r="C33" s="1195"/>
      <c r="D33" s="1191">
        <v>21</v>
      </c>
      <c r="E33" s="1192"/>
      <c r="F33" s="1191">
        <v>22</v>
      </c>
      <c r="G33" s="1192"/>
      <c r="H33" s="1191">
        <v>23</v>
      </c>
      <c r="I33" s="1192"/>
      <c r="J33" s="1191">
        <v>24</v>
      </c>
      <c r="K33" s="1192"/>
      <c r="L33" s="1191">
        <v>25</v>
      </c>
      <c r="M33" s="1192"/>
      <c r="N33" s="1194">
        <v>26</v>
      </c>
      <c r="O33" s="1206"/>
      <c r="P33" s="129"/>
      <c r="Q33" s="142" t="s">
        <v>822</v>
      </c>
      <c r="R33" s="1194">
        <v>18</v>
      </c>
      <c r="S33" s="1195"/>
      <c r="T33" s="1191">
        <v>19</v>
      </c>
      <c r="U33" s="1192"/>
      <c r="V33" s="1191">
        <v>20</v>
      </c>
      <c r="W33" s="1192"/>
      <c r="X33" s="1191">
        <v>21</v>
      </c>
      <c r="Y33" s="1192"/>
      <c r="Z33" s="1191">
        <v>22</v>
      </c>
      <c r="AA33" s="1192"/>
      <c r="AB33" s="1191">
        <v>23</v>
      </c>
      <c r="AC33" s="1192"/>
      <c r="AD33" s="1194">
        <v>24</v>
      </c>
      <c r="AE33" s="1206"/>
      <c r="AG33" s="124"/>
    </row>
    <row r="34" spans="1:34" s="125" customFormat="1" ht="14.25" customHeight="1">
      <c r="A34" s="409">
        <v>21</v>
      </c>
      <c r="B34" s="1194">
        <v>27</v>
      </c>
      <c r="C34" s="1195"/>
      <c r="D34" s="1191">
        <v>28</v>
      </c>
      <c r="E34" s="1192"/>
      <c r="F34" s="1191">
        <v>29</v>
      </c>
      <c r="G34" s="1192"/>
      <c r="H34" s="1191">
        <v>30</v>
      </c>
      <c r="I34" s="1192"/>
      <c r="J34" s="1191">
        <v>31</v>
      </c>
      <c r="K34" s="1192"/>
      <c r="L34" s="1191"/>
      <c r="M34" s="1192"/>
      <c r="N34" s="1191"/>
      <c r="O34" s="1193"/>
      <c r="P34" s="129"/>
      <c r="Q34" s="408">
        <v>22</v>
      </c>
      <c r="R34" s="1194">
        <v>25</v>
      </c>
      <c r="S34" s="1195"/>
      <c r="T34" s="1191">
        <v>26</v>
      </c>
      <c r="U34" s="1192"/>
      <c r="V34" s="1191">
        <v>27</v>
      </c>
      <c r="W34" s="1192"/>
      <c r="X34" s="1191">
        <v>28</v>
      </c>
      <c r="Y34" s="1192"/>
      <c r="Z34" s="1191">
        <v>29</v>
      </c>
      <c r="AA34" s="1192"/>
      <c r="AB34" s="1191">
        <v>30</v>
      </c>
      <c r="AC34" s="1192"/>
      <c r="AD34" s="1191"/>
      <c r="AE34" s="1193"/>
      <c r="AG34" s="124"/>
    </row>
    <row r="35" spans="1:34" s="125" customFormat="1" ht="14.25" customHeight="1" thickBot="1">
      <c r="A35" s="143"/>
      <c r="B35" s="1219"/>
      <c r="C35" s="1220"/>
      <c r="D35" s="1209"/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09"/>
      <c r="S35" s="121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196"/>
      <c r="C36" s="1197"/>
      <c r="D36" s="1196"/>
      <c r="E36" s="1197"/>
      <c r="F36" s="1196"/>
      <c r="G36" s="1197"/>
      <c r="H36" s="1204"/>
      <c r="I36" s="1205"/>
      <c r="J36" s="1204"/>
      <c r="K36" s="1205"/>
      <c r="L36" s="1196">
        <v>1</v>
      </c>
      <c r="M36" s="1197"/>
      <c r="N36" s="1198">
        <v>2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/>
      <c r="Y36" s="1197"/>
      <c r="Z36" s="1196"/>
      <c r="AA36" s="1197"/>
      <c r="AB36" s="1196"/>
      <c r="AC36" s="1197"/>
      <c r="AD36" s="1198">
        <v>1</v>
      </c>
      <c r="AE36" s="1213"/>
      <c r="AG36" s="124"/>
    </row>
    <row r="37" spans="1:34" s="125" customFormat="1" ht="14.25" customHeight="1">
      <c r="A37" s="138"/>
      <c r="B37" s="1194">
        <v>3</v>
      </c>
      <c r="C37" s="1195"/>
      <c r="D37" s="1191">
        <v>4</v>
      </c>
      <c r="E37" s="1192"/>
      <c r="F37" s="1191">
        <v>5</v>
      </c>
      <c r="G37" s="1192"/>
      <c r="H37" s="1191">
        <v>6</v>
      </c>
      <c r="I37" s="1192"/>
      <c r="J37" s="1191">
        <v>7</v>
      </c>
      <c r="K37" s="1192"/>
      <c r="L37" s="1191">
        <v>8</v>
      </c>
      <c r="M37" s="1192"/>
      <c r="N37" s="1194">
        <v>9</v>
      </c>
      <c r="O37" s="1206"/>
      <c r="P37" s="129"/>
      <c r="Q37" s="145"/>
      <c r="R37" s="1194">
        <v>2</v>
      </c>
      <c r="S37" s="1195"/>
      <c r="T37" s="1191">
        <v>3</v>
      </c>
      <c r="U37" s="1192"/>
      <c r="V37" s="1191">
        <v>4</v>
      </c>
      <c r="W37" s="1192"/>
      <c r="X37" s="1191">
        <v>5</v>
      </c>
      <c r="Y37" s="1192"/>
      <c r="Z37" s="1191">
        <v>6</v>
      </c>
      <c r="AA37" s="1192"/>
      <c r="AB37" s="1191">
        <v>7</v>
      </c>
      <c r="AC37" s="1192"/>
      <c r="AD37" s="1194">
        <v>8</v>
      </c>
      <c r="AE37" s="1206"/>
      <c r="AG37" s="124"/>
    </row>
    <row r="38" spans="1:34" s="125" customFormat="1" ht="14.25" customHeight="1">
      <c r="A38" s="138">
        <v>6</v>
      </c>
      <c r="B38" s="1194">
        <v>10</v>
      </c>
      <c r="C38" s="1195"/>
      <c r="D38" s="1191">
        <v>11</v>
      </c>
      <c r="E38" s="1192"/>
      <c r="F38" s="1191">
        <v>12</v>
      </c>
      <c r="G38" s="1192"/>
      <c r="H38" s="1191">
        <v>13</v>
      </c>
      <c r="I38" s="1192"/>
      <c r="J38" s="1191">
        <v>14</v>
      </c>
      <c r="K38" s="1192"/>
      <c r="L38" s="1191">
        <v>15</v>
      </c>
      <c r="M38" s="1192"/>
      <c r="N38" s="1194">
        <v>16</v>
      </c>
      <c r="O38" s="1206"/>
      <c r="P38" s="129"/>
      <c r="Q38" s="146">
        <v>12</v>
      </c>
      <c r="R38" s="1194">
        <v>9</v>
      </c>
      <c r="S38" s="1195"/>
      <c r="T38" s="1191">
        <v>10</v>
      </c>
      <c r="U38" s="1192"/>
      <c r="V38" s="1191">
        <v>11</v>
      </c>
      <c r="W38" s="1192"/>
      <c r="X38" s="1191">
        <v>12</v>
      </c>
      <c r="Y38" s="1192"/>
      <c r="Z38" s="1191">
        <v>13</v>
      </c>
      <c r="AA38" s="1192"/>
      <c r="AB38" s="1191">
        <v>14</v>
      </c>
      <c r="AC38" s="1192"/>
      <c r="AD38" s="1214">
        <v>15</v>
      </c>
      <c r="AE38" s="1206"/>
      <c r="AG38" s="124"/>
    </row>
    <row r="39" spans="1:34" s="125" customFormat="1" ht="14.25" customHeight="1">
      <c r="A39" s="138" t="s">
        <v>822</v>
      </c>
      <c r="B39" s="1194">
        <v>17</v>
      </c>
      <c r="C39" s="1195"/>
      <c r="D39" s="1191">
        <v>18</v>
      </c>
      <c r="E39" s="1192"/>
      <c r="F39" s="1191">
        <v>19</v>
      </c>
      <c r="G39" s="1192"/>
      <c r="H39" s="1191">
        <v>20</v>
      </c>
      <c r="I39" s="1192"/>
      <c r="J39" s="1191">
        <v>21</v>
      </c>
      <c r="K39" s="1192"/>
      <c r="L39" s="1194">
        <v>22</v>
      </c>
      <c r="M39" s="1195"/>
      <c r="N39" s="1207">
        <v>23</v>
      </c>
      <c r="O39" s="1221"/>
      <c r="P39" s="129"/>
      <c r="Q39" s="137" t="s">
        <v>822</v>
      </c>
      <c r="R39" s="1194">
        <v>16</v>
      </c>
      <c r="S39" s="1195"/>
      <c r="T39" s="1191">
        <v>17</v>
      </c>
      <c r="U39" s="1192"/>
      <c r="V39" s="1191">
        <v>18</v>
      </c>
      <c r="W39" s="1192"/>
      <c r="X39" s="1191">
        <v>19</v>
      </c>
      <c r="Y39" s="1192"/>
      <c r="Z39" s="1191">
        <v>20</v>
      </c>
      <c r="AA39" s="1192"/>
      <c r="AB39" s="1191">
        <v>21</v>
      </c>
      <c r="AC39" s="1192"/>
      <c r="AD39" s="1194">
        <v>22</v>
      </c>
      <c r="AE39" s="1206"/>
      <c r="AG39" s="124"/>
    </row>
    <row r="40" spans="1:34" s="125" customFormat="1" ht="14.25" customHeight="1">
      <c r="A40" s="409">
        <v>20</v>
      </c>
      <c r="B40" s="1194">
        <v>24</v>
      </c>
      <c r="C40" s="1195"/>
      <c r="D40" s="1191">
        <v>25</v>
      </c>
      <c r="E40" s="1192"/>
      <c r="F40" s="1191">
        <v>26</v>
      </c>
      <c r="G40" s="1192"/>
      <c r="H40" s="1191">
        <v>27</v>
      </c>
      <c r="I40" s="1192"/>
      <c r="J40" s="1191">
        <v>28</v>
      </c>
      <c r="K40" s="1192"/>
      <c r="L40" s="1191">
        <v>29</v>
      </c>
      <c r="M40" s="1192"/>
      <c r="N40" s="1194">
        <v>30</v>
      </c>
      <c r="O40" s="1206"/>
      <c r="P40" s="129"/>
      <c r="Q40" s="411">
        <v>21</v>
      </c>
      <c r="R40" s="1194">
        <v>23</v>
      </c>
      <c r="S40" s="1195"/>
      <c r="T40" s="1191">
        <v>24</v>
      </c>
      <c r="U40" s="1192"/>
      <c r="V40" s="1191">
        <v>25</v>
      </c>
      <c r="W40" s="1192"/>
      <c r="X40" s="1191">
        <v>26</v>
      </c>
      <c r="Y40" s="1192"/>
      <c r="Z40" s="1191">
        <v>27</v>
      </c>
      <c r="AA40" s="1192"/>
      <c r="AB40" s="1191">
        <v>28</v>
      </c>
      <c r="AC40" s="1192"/>
      <c r="AD40" s="1200">
        <v>29</v>
      </c>
      <c r="AE40" s="1212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22">
        <v>30</v>
      </c>
      <c r="S41" s="1223"/>
      <c r="T41" s="1222">
        <v>31</v>
      </c>
      <c r="U41" s="1223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823</v>
      </c>
      <c r="S43" s="1164"/>
      <c r="T43" s="1165"/>
      <c r="W43" s="111"/>
      <c r="AG43" s="110"/>
    </row>
    <row r="44" spans="1:34" ht="20.25" customHeight="1" thickTop="1">
      <c r="A44" s="1228" t="s">
        <v>824</v>
      </c>
      <c r="B44" s="1229"/>
      <c r="C44" s="1230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231">
        <f>Q44*P44</f>
        <v>1992</v>
      </c>
      <c r="S44" s="1232"/>
      <c r="T44" s="1233"/>
      <c r="W44" s="111"/>
      <c r="AG44" s="110"/>
    </row>
    <row r="45" spans="1:34" ht="20.25" customHeight="1">
      <c r="A45" s="1234" t="s">
        <v>825</v>
      </c>
      <c r="B45" s="1235"/>
      <c r="C45" s="1236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826</v>
      </c>
      <c r="B46" s="1250"/>
      <c r="C46" s="1251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52" t="s">
        <v>827</v>
      </c>
      <c r="S46" s="1253"/>
      <c r="T46" s="1254"/>
      <c r="W46" s="111"/>
      <c r="AG46" s="110"/>
    </row>
    <row r="47" spans="1:34" ht="20.25" customHeight="1">
      <c r="A47" s="1234" t="s">
        <v>828</v>
      </c>
      <c r="B47" s="1235"/>
      <c r="C47" s="1236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237" t="s">
        <v>827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829</v>
      </c>
      <c r="B48" s="1241"/>
      <c r="C48" s="1242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243" t="s">
        <v>827</v>
      </c>
      <c r="S48" s="1244"/>
      <c r="T48" s="1245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258" t="s">
        <v>831</v>
      </c>
      <c r="B1" s="1258"/>
      <c r="C1" s="1258"/>
      <c r="D1" s="1258"/>
      <c r="E1" s="1258"/>
      <c r="F1" s="1258"/>
      <c r="G1" s="1258"/>
      <c r="H1" s="1258"/>
      <c r="I1" s="1258"/>
      <c r="J1" s="1258"/>
      <c r="K1" s="1258"/>
      <c r="L1" s="1258"/>
      <c r="M1" s="1258"/>
      <c r="N1" s="1258"/>
      <c r="O1" s="1258"/>
      <c r="P1" s="1258"/>
      <c r="Q1" s="1258"/>
      <c r="R1" s="1258"/>
      <c r="S1" s="1258"/>
      <c r="T1" s="1258"/>
      <c r="U1" s="1258"/>
      <c r="V1" s="1258"/>
      <c r="W1" s="1258"/>
      <c r="X1" s="1258"/>
      <c r="Y1" s="1258"/>
      <c r="Z1" s="1258"/>
      <c r="AA1" s="1258"/>
      <c r="AB1" s="1258"/>
      <c r="AC1" s="1258"/>
      <c r="AD1" s="1258"/>
      <c r="AE1" s="1258"/>
    </row>
    <row r="2" spans="1:33" ht="21.75" customHeight="1">
      <c r="A2" s="1259" t="s">
        <v>399</v>
      </c>
      <c r="B2" s="1259"/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59"/>
      <c r="O2" s="1259"/>
      <c r="P2" s="1259"/>
      <c r="Q2" s="1259"/>
      <c r="R2" s="1259"/>
      <c r="S2" s="1259"/>
      <c r="T2" s="1259"/>
      <c r="U2" s="1259"/>
      <c r="V2" s="1259"/>
      <c r="W2" s="1259"/>
      <c r="X2" s="1259"/>
      <c r="Y2" s="1259"/>
      <c r="Z2" s="1259"/>
      <c r="AA2" s="1259"/>
      <c r="AB2" s="1259"/>
      <c r="AC2" s="1259"/>
      <c r="AD2" s="1259"/>
      <c r="AE2" s="1259"/>
    </row>
    <row r="3" spans="1:33" ht="14.25" customHeight="1" thickBot="1">
      <c r="A3" s="421"/>
      <c r="B3" s="1260" t="s">
        <v>400</v>
      </c>
      <c r="C3" s="1260"/>
      <c r="D3" s="1260"/>
      <c r="E3" s="422"/>
      <c r="F3" s="1261"/>
      <c r="G3" s="1261"/>
      <c r="H3" s="1262" t="s">
        <v>401</v>
      </c>
      <c r="I3" s="1262"/>
      <c r="J3" s="1262"/>
      <c r="K3" s="423"/>
      <c r="L3" s="424"/>
      <c r="M3" s="424"/>
      <c r="N3" s="425"/>
      <c r="O3" s="425"/>
      <c r="P3" s="425"/>
      <c r="R3" s="1263" t="s">
        <v>402</v>
      </c>
      <c r="S3" s="1263"/>
      <c r="T3" s="1263"/>
      <c r="U3" s="1263"/>
      <c r="V3" s="1263"/>
      <c r="W3" s="1263"/>
      <c r="X3" s="1263"/>
      <c r="Y3" s="1263"/>
      <c r="Z3" s="1263"/>
      <c r="AA3" s="1263"/>
      <c r="AB3" s="1263"/>
      <c r="AC3" s="1263"/>
      <c r="AD3" s="1263"/>
      <c r="AE3" s="1263"/>
      <c r="AF3" s="426"/>
      <c r="AG3" s="419"/>
    </row>
    <row r="4" spans="1:33" s="431" customFormat="1" ht="14.25" customHeight="1">
      <c r="A4" s="427" t="s">
        <v>403</v>
      </c>
      <c r="B4" s="1255" t="s">
        <v>404</v>
      </c>
      <c r="C4" s="1257"/>
      <c r="D4" s="1255" t="s">
        <v>405</v>
      </c>
      <c r="E4" s="1257"/>
      <c r="F4" s="1255" t="s">
        <v>406</v>
      </c>
      <c r="G4" s="1257"/>
      <c r="H4" s="1255" t="s">
        <v>407</v>
      </c>
      <c r="I4" s="1257"/>
      <c r="J4" s="1255" t="s">
        <v>408</v>
      </c>
      <c r="K4" s="1257"/>
      <c r="L4" s="1255" t="s">
        <v>409</v>
      </c>
      <c r="M4" s="1257"/>
      <c r="N4" s="1255" t="s">
        <v>410</v>
      </c>
      <c r="O4" s="1256"/>
      <c r="P4" s="428"/>
      <c r="Q4" s="429" t="s">
        <v>403</v>
      </c>
      <c r="R4" s="1255" t="s">
        <v>404</v>
      </c>
      <c r="S4" s="1257"/>
      <c r="T4" s="1255" t="s">
        <v>405</v>
      </c>
      <c r="U4" s="1257"/>
      <c r="V4" s="1255" t="s">
        <v>406</v>
      </c>
      <c r="W4" s="1257"/>
      <c r="X4" s="1255" t="s">
        <v>407</v>
      </c>
      <c r="Y4" s="1257"/>
      <c r="Z4" s="1255" t="s">
        <v>408</v>
      </c>
      <c r="AA4" s="1257"/>
      <c r="AB4" s="1255" t="s">
        <v>409</v>
      </c>
      <c r="AC4" s="1257"/>
      <c r="AD4" s="1255" t="s">
        <v>410</v>
      </c>
      <c r="AE4" s="1256"/>
      <c r="AF4" s="430"/>
      <c r="AG4" s="430"/>
    </row>
    <row r="5" spans="1:33" s="431" customFormat="1" ht="14.25" customHeight="1" thickBot="1">
      <c r="A5" s="432"/>
      <c r="B5" s="1264" t="s">
        <v>404</v>
      </c>
      <c r="C5" s="1265"/>
      <c r="D5" s="1264" t="s">
        <v>411</v>
      </c>
      <c r="E5" s="1265"/>
      <c r="F5" s="1264" t="s">
        <v>412</v>
      </c>
      <c r="G5" s="1265"/>
      <c r="H5" s="1264" t="s">
        <v>413</v>
      </c>
      <c r="I5" s="1265"/>
      <c r="J5" s="1264" t="s">
        <v>414</v>
      </c>
      <c r="K5" s="1265"/>
      <c r="L5" s="1264" t="s">
        <v>415</v>
      </c>
      <c r="M5" s="1265"/>
      <c r="N5" s="1264" t="s">
        <v>416</v>
      </c>
      <c r="O5" s="1266"/>
      <c r="P5" s="428"/>
      <c r="Q5" s="433"/>
      <c r="R5" s="1264" t="s">
        <v>404</v>
      </c>
      <c r="S5" s="1265"/>
      <c r="T5" s="1264" t="s">
        <v>411</v>
      </c>
      <c r="U5" s="1265"/>
      <c r="V5" s="1264" t="s">
        <v>412</v>
      </c>
      <c r="W5" s="1265"/>
      <c r="X5" s="1264" t="s">
        <v>413</v>
      </c>
      <c r="Y5" s="1265"/>
      <c r="Z5" s="1264" t="s">
        <v>414</v>
      </c>
      <c r="AA5" s="1265"/>
      <c r="AB5" s="1264" t="s">
        <v>415</v>
      </c>
      <c r="AC5" s="1265"/>
      <c r="AD5" s="1264" t="s">
        <v>416</v>
      </c>
      <c r="AE5" s="1266"/>
      <c r="AF5" s="430"/>
      <c r="AG5" s="430"/>
    </row>
    <row r="6" spans="1:33" s="431" customFormat="1" ht="14.25" customHeight="1">
      <c r="A6" s="434"/>
      <c r="B6" s="1278">
        <v>1</v>
      </c>
      <c r="C6" s="1279"/>
      <c r="D6" s="1280">
        <v>2</v>
      </c>
      <c r="E6" s="1281"/>
      <c r="F6" s="1272">
        <v>3</v>
      </c>
      <c r="G6" s="1273"/>
      <c r="H6" s="1272">
        <v>4</v>
      </c>
      <c r="I6" s="1273"/>
      <c r="J6" s="1272">
        <v>5</v>
      </c>
      <c r="K6" s="1273"/>
      <c r="L6" s="1272">
        <v>6</v>
      </c>
      <c r="M6" s="1273"/>
      <c r="N6" s="1269">
        <v>7</v>
      </c>
      <c r="O6" s="1270"/>
      <c r="P6" s="435"/>
      <c r="Q6" s="436"/>
      <c r="R6" s="1274">
        <v>1</v>
      </c>
      <c r="S6" s="1275"/>
      <c r="T6" s="1272">
        <v>2</v>
      </c>
      <c r="U6" s="1273"/>
      <c r="V6" s="1272">
        <v>3</v>
      </c>
      <c r="W6" s="1273"/>
      <c r="X6" s="1272">
        <v>4</v>
      </c>
      <c r="Y6" s="1273"/>
      <c r="Z6" s="1272">
        <v>5</v>
      </c>
      <c r="AA6" s="1273"/>
      <c r="AB6" s="1272">
        <v>6</v>
      </c>
      <c r="AC6" s="1273"/>
      <c r="AD6" s="1269">
        <v>7</v>
      </c>
      <c r="AE6" s="1270"/>
      <c r="AG6" s="430"/>
    </row>
    <row r="7" spans="1:33" s="431" customFormat="1" ht="14.25" customHeight="1">
      <c r="A7" s="437"/>
      <c r="B7" s="1269">
        <v>8</v>
      </c>
      <c r="C7" s="1271"/>
      <c r="D7" s="1267">
        <v>9</v>
      </c>
      <c r="E7" s="1268"/>
      <c r="F7" s="1267">
        <v>10</v>
      </c>
      <c r="G7" s="1268"/>
      <c r="H7" s="1267">
        <v>11</v>
      </c>
      <c r="I7" s="1268"/>
      <c r="J7" s="1267">
        <v>12</v>
      </c>
      <c r="K7" s="1268"/>
      <c r="L7" s="1267">
        <v>13</v>
      </c>
      <c r="M7" s="1268"/>
      <c r="N7" s="1269">
        <v>14</v>
      </c>
      <c r="O7" s="1270"/>
      <c r="P7" s="435"/>
      <c r="Q7" s="438"/>
      <c r="R7" s="1269">
        <v>8</v>
      </c>
      <c r="S7" s="1271"/>
      <c r="T7" s="1267">
        <v>9</v>
      </c>
      <c r="U7" s="1268"/>
      <c r="V7" s="1267">
        <v>10</v>
      </c>
      <c r="W7" s="1268"/>
      <c r="X7" s="1267">
        <v>11</v>
      </c>
      <c r="Y7" s="1268"/>
      <c r="Z7" s="1267">
        <v>12</v>
      </c>
      <c r="AA7" s="1268"/>
      <c r="AB7" s="1267">
        <v>13</v>
      </c>
      <c r="AC7" s="1268"/>
      <c r="AD7" s="1269">
        <v>14</v>
      </c>
      <c r="AE7" s="1270"/>
      <c r="AG7" s="430"/>
    </row>
    <row r="8" spans="1:33" s="431" customFormat="1" ht="14.25" customHeight="1">
      <c r="A8" s="437">
        <v>1</v>
      </c>
      <c r="B8" s="1269">
        <v>15</v>
      </c>
      <c r="C8" s="1271"/>
      <c r="D8" s="1267">
        <v>16</v>
      </c>
      <c r="E8" s="1268"/>
      <c r="F8" s="1267">
        <v>17</v>
      </c>
      <c r="G8" s="1268"/>
      <c r="H8" s="1267">
        <v>18</v>
      </c>
      <c r="I8" s="1268"/>
      <c r="J8" s="1267">
        <v>19</v>
      </c>
      <c r="K8" s="1268"/>
      <c r="L8" s="1267">
        <v>20</v>
      </c>
      <c r="M8" s="1268"/>
      <c r="N8" s="1269">
        <v>21</v>
      </c>
      <c r="O8" s="1270"/>
      <c r="P8" s="435"/>
      <c r="Q8" s="439">
        <v>7</v>
      </c>
      <c r="R8" s="1269">
        <v>15</v>
      </c>
      <c r="S8" s="1271"/>
      <c r="T8" s="1267">
        <v>16</v>
      </c>
      <c r="U8" s="1268"/>
      <c r="V8" s="1267">
        <v>17</v>
      </c>
      <c r="W8" s="1268"/>
      <c r="X8" s="1267">
        <v>18</v>
      </c>
      <c r="Y8" s="1268"/>
      <c r="Z8" s="1267">
        <v>19</v>
      </c>
      <c r="AA8" s="1268"/>
      <c r="AB8" s="1276">
        <v>20</v>
      </c>
      <c r="AC8" s="1277"/>
      <c r="AD8" s="1269">
        <v>21</v>
      </c>
      <c r="AE8" s="1270"/>
      <c r="AG8" s="430"/>
    </row>
    <row r="9" spans="1:33" s="431" customFormat="1" ht="14.25" customHeight="1">
      <c r="A9" s="437" t="s">
        <v>417</v>
      </c>
      <c r="B9" s="1282">
        <v>22</v>
      </c>
      <c r="C9" s="1283"/>
      <c r="D9" s="1282">
        <v>23</v>
      </c>
      <c r="E9" s="1283"/>
      <c r="F9" s="1282">
        <v>24</v>
      </c>
      <c r="G9" s="1283"/>
      <c r="H9" s="1269">
        <v>25</v>
      </c>
      <c r="I9" s="1271"/>
      <c r="J9" s="1269">
        <v>26</v>
      </c>
      <c r="K9" s="1271"/>
      <c r="L9" s="1269">
        <v>27</v>
      </c>
      <c r="M9" s="1271"/>
      <c r="N9" s="1269">
        <v>28</v>
      </c>
      <c r="O9" s="1270"/>
      <c r="P9" s="435"/>
      <c r="Q9" s="438" t="s">
        <v>822</v>
      </c>
      <c r="R9" s="1269">
        <v>22</v>
      </c>
      <c r="S9" s="1271"/>
      <c r="T9" s="1267">
        <v>23</v>
      </c>
      <c r="U9" s="1268"/>
      <c r="V9" s="1267">
        <v>24</v>
      </c>
      <c r="W9" s="1268"/>
      <c r="X9" s="1267">
        <v>25</v>
      </c>
      <c r="Y9" s="1268"/>
      <c r="Z9" s="1267">
        <v>26</v>
      </c>
      <c r="AA9" s="1268"/>
      <c r="AB9" s="1267">
        <v>27</v>
      </c>
      <c r="AC9" s="1268"/>
      <c r="AD9" s="1269">
        <v>28</v>
      </c>
      <c r="AE9" s="1270"/>
      <c r="AG9" s="430"/>
    </row>
    <row r="10" spans="1:33" s="431" customFormat="1" ht="14.25" customHeight="1">
      <c r="A10" s="440">
        <v>17</v>
      </c>
      <c r="B10" s="1269">
        <v>29</v>
      </c>
      <c r="C10" s="1271"/>
      <c r="D10" s="1267">
        <v>30</v>
      </c>
      <c r="E10" s="1268"/>
      <c r="F10" s="1267">
        <v>31</v>
      </c>
      <c r="G10" s="1268"/>
      <c r="H10" s="1267"/>
      <c r="I10" s="1268"/>
      <c r="J10" s="1267"/>
      <c r="K10" s="1268"/>
      <c r="L10" s="1267"/>
      <c r="M10" s="1268"/>
      <c r="N10" s="1276"/>
      <c r="O10" s="1287"/>
      <c r="P10" s="435"/>
      <c r="Q10" s="441">
        <v>22</v>
      </c>
      <c r="R10" s="1269">
        <v>29</v>
      </c>
      <c r="S10" s="1271"/>
      <c r="T10" s="1267">
        <v>30</v>
      </c>
      <c r="U10" s="1268"/>
      <c r="V10" s="1267">
        <v>31</v>
      </c>
      <c r="W10" s="1268"/>
      <c r="X10" s="1267"/>
      <c r="Y10" s="1268"/>
      <c r="Z10" s="1267"/>
      <c r="AA10" s="1268"/>
      <c r="AB10" s="1267"/>
      <c r="AC10" s="1268"/>
      <c r="AD10" s="1276"/>
      <c r="AE10" s="1287"/>
      <c r="AG10" s="430"/>
    </row>
    <row r="11" spans="1:33" s="431" customFormat="1" ht="14.25" customHeight="1" thickBot="1">
      <c r="A11" s="437"/>
      <c r="B11" s="1284"/>
      <c r="C11" s="1285"/>
      <c r="D11" s="1284"/>
      <c r="E11" s="1285"/>
      <c r="F11" s="1284"/>
      <c r="G11" s="1285"/>
      <c r="H11" s="1284"/>
      <c r="I11" s="1285"/>
      <c r="J11" s="1284"/>
      <c r="K11" s="1285"/>
      <c r="L11" s="1284"/>
      <c r="M11" s="1285"/>
      <c r="N11" s="1284"/>
      <c r="O11" s="1286"/>
      <c r="P11" s="435"/>
      <c r="Q11" s="442"/>
      <c r="R11" s="1267"/>
      <c r="S11" s="1268"/>
      <c r="T11" s="1267"/>
      <c r="U11" s="1268"/>
      <c r="V11" s="1267"/>
      <c r="W11" s="1268"/>
      <c r="X11" s="1267"/>
      <c r="Y11" s="1268"/>
      <c r="Z11" s="1267"/>
      <c r="AA11" s="1268"/>
      <c r="AB11" s="1267"/>
      <c r="AC11" s="1268"/>
      <c r="AD11" s="1284"/>
      <c r="AE11" s="1286"/>
      <c r="AG11" s="430"/>
    </row>
    <row r="12" spans="1:33" s="431" customFormat="1" ht="14.25" customHeight="1">
      <c r="A12" s="443"/>
      <c r="B12" s="1272"/>
      <c r="C12" s="1273"/>
      <c r="D12" s="1272"/>
      <c r="E12" s="1273"/>
      <c r="F12" s="1272"/>
      <c r="G12" s="1273"/>
      <c r="H12" s="1272">
        <v>1</v>
      </c>
      <c r="I12" s="1273"/>
      <c r="J12" s="1272">
        <v>2</v>
      </c>
      <c r="K12" s="1273"/>
      <c r="L12" s="1272">
        <v>3</v>
      </c>
      <c r="M12" s="1273"/>
      <c r="N12" s="1274">
        <v>4</v>
      </c>
      <c r="O12" s="1288"/>
      <c r="P12" s="435"/>
      <c r="Q12" s="444"/>
      <c r="R12" s="1272"/>
      <c r="S12" s="1273"/>
      <c r="T12" s="1272"/>
      <c r="U12" s="1273"/>
      <c r="V12" s="1272"/>
      <c r="W12" s="1273"/>
      <c r="X12" s="1272">
        <v>1</v>
      </c>
      <c r="Y12" s="1273"/>
      <c r="Z12" s="1272">
        <v>2</v>
      </c>
      <c r="AA12" s="1273"/>
      <c r="AB12" s="1272">
        <v>3</v>
      </c>
      <c r="AC12" s="1273"/>
      <c r="AD12" s="1274">
        <v>4</v>
      </c>
      <c r="AE12" s="1288"/>
      <c r="AG12" s="430"/>
    </row>
    <row r="13" spans="1:33" s="431" customFormat="1" ht="14.25" customHeight="1">
      <c r="A13" s="437"/>
      <c r="B13" s="1269">
        <v>5</v>
      </c>
      <c r="C13" s="1271"/>
      <c r="D13" s="1276">
        <v>6</v>
      </c>
      <c r="E13" s="1277"/>
      <c r="F13" s="1267">
        <v>7</v>
      </c>
      <c r="G13" s="1268"/>
      <c r="H13" s="1267">
        <v>8</v>
      </c>
      <c r="I13" s="1268"/>
      <c r="J13" s="1267">
        <v>9</v>
      </c>
      <c r="K13" s="1268"/>
      <c r="L13" s="1267">
        <v>10</v>
      </c>
      <c r="M13" s="1268"/>
      <c r="N13" s="1269">
        <v>11</v>
      </c>
      <c r="O13" s="1270"/>
      <c r="P13" s="435"/>
      <c r="Q13" s="445"/>
      <c r="R13" s="1269">
        <v>5</v>
      </c>
      <c r="S13" s="1271"/>
      <c r="T13" s="1267">
        <v>6</v>
      </c>
      <c r="U13" s="1268"/>
      <c r="V13" s="1267">
        <v>7</v>
      </c>
      <c r="W13" s="1268"/>
      <c r="X13" s="1267">
        <v>8</v>
      </c>
      <c r="Y13" s="1268"/>
      <c r="Z13" s="1267">
        <v>9</v>
      </c>
      <c r="AA13" s="1268"/>
      <c r="AB13" s="1267">
        <v>10</v>
      </c>
      <c r="AC13" s="1268"/>
      <c r="AD13" s="1269">
        <v>11</v>
      </c>
      <c r="AE13" s="1270"/>
      <c r="AG13" s="430"/>
    </row>
    <row r="14" spans="1:33" s="431" customFormat="1" ht="14.25" customHeight="1">
      <c r="A14" s="446">
        <v>2</v>
      </c>
      <c r="B14" s="1269">
        <v>12</v>
      </c>
      <c r="C14" s="1271"/>
      <c r="D14" s="1267">
        <v>13</v>
      </c>
      <c r="E14" s="1268"/>
      <c r="F14" s="1267">
        <v>14</v>
      </c>
      <c r="G14" s="1268"/>
      <c r="H14" s="1267">
        <v>15</v>
      </c>
      <c r="I14" s="1268"/>
      <c r="J14" s="1267">
        <v>16</v>
      </c>
      <c r="K14" s="1268"/>
      <c r="L14" s="1267">
        <v>17</v>
      </c>
      <c r="M14" s="1268"/>
      <c r="N14" s="1269">
        <v>18</v>
      </c>
      <c r="O14" s="1270"/>
      <c r="P14" s="435"/>
      <c r="Q14" s="447">
        <v>8</v>
      </c>
      <c r="R14" s="1269">
        <v>12</v>
      </c>
      <c r="S14" s="1271"/>
      <c r="T14" s="1269">
        <v>13</v>
      </c>
      <c r="U14" s="1271"/>
      <c r="V14" s="1269">
        <v>14</v>
      </c>
      <c r="W14" s="1271"/>
      <c r="X14" s="1267">
        <v>15</v>
      </c>
      <c r="Y14" s="1268"/>
      <c r="Z14" s="1267">
        <v>16</v>
      </c>
      <c r="AA14" s="1268"/>
      <c r="AB14" s="1267">
        <v>17</v>
      </c>
      <c r="AC14" s="1268"/>
      <c r="AD14" s="1267">
        <v>18</v>
      </c>
      <c r="AE14" s="1289"/>
      <c r="AG14" s="430"/>
    </row>
    <row r="15" spans="1:33" s="431" customFormat="1" ht="14.25" customHeight="1">
      <c r="A15" s="446" t="s">
        <v>822</v>
      </c>
      <c r="B15" s="1269">
        <v>19</v>
      </c>
      <c r="C15" s="1271"/>
      <c r="D15" s="1267">
        <v>20</v>
      </c>
      <c r="E15" s="1268"/>
      <c r="F15" s="1267">
        <v>21</v>
      </c>
      <c r="G15" s="1268"/>
      <c r="H15" s="1267">
        <v>22</v>
      </c>
      <c r="I15" s="1268"/>
      <c r="J15" s="1267">
        <v>23</v>
      </c>
      <c r="K15" s="1268"/>
      <c r="L15" s="1267">
        <v>24</v>
      </c>
      <c r="M15" s="1268"/>
      <c r="N15" s="1269">
        <v>25</v>
      </c>
      <c r="O15" s="1270"/>
      <c r="P15" s="435"/>
      <c r="Q15" s="445" t="s">
        <v>822</v>
      </c>
      <c r="R15" s="1269">
        <v>19</v>
      </c>
      <c r="S15" s="1271"/>
      <c r="T15" s="1267">
        <v>20</v>
      </c>
      <c r="U15" s="1268"/>
      <c r="V15" s="1267">
        <v>21</v>
      </c>
      <c r="W15" s="1268"/>
      <c r="X15" s="1267">
        <v>22</v>
      </c>
      <c r="Y15" s="1268"/>
      <c r="Z15" s="1267">
        <v>23</v>
      </c>
      <c r="AA15" s="1268"/>
      <c r="AB15" s="1267">
        <v>24</v>
      </c>
      <c r="AC15" s="1268"/>
      <c r="AD15" s="1269">
        <v>25</v>
      </c>
      <c r="AE15" s="1270"/>
      <c r="AG15" s="430"/>
    </row>
    <row r="16" spans="1:33" s="431" customFormat="1" ht="14.25" customHeight="1">
      <c r="A16" s="448">
        <v>21</v>
      </c>
      <c r="B16" s="1269">
        <v>26</v>
      </c>
      <c r="C16" s="1271"/>
      <c r="D16" s="1267">
        <v>27</v>
      </c>
      <c r="E16" s="1268"/>
      <c r="F16" s="1267">
        <v>28</v>
      </c>
      <c r="G16" s="1268"/>
      <c r="H16" s="1276">
        <v>29</v>
      </c>
      <c r="I16" s="1277"/>
      <c r="J16" s="1276"/>
      <c r="K16" s="1277"/>
      <c r="L16" s="1267"/>
      <c r="M16" s="1268"/>
      <c r="N16" s="1267"/>
      <c r="O16" s="1289"/>
      <c r="P16" s="435"/>
      <c r="Q16" s="449">
        <v>22</v>
      </c>
      <c r="R16" s="1269">
        <v>26</v>
      </c>
      <c r="S16" s="1271"/>
      <c r="T16" s="1267">
        <v>27</v>
      </c>
      <c r="U16" s="1268"/>
      <c r="V16" s="1267">
        <v>28</v>
      </c>
      <c r="W16" s="1268"/>
      <c r="X16" s="1276">
        <v>29</v>
      </c>
      <c r="Y16" s="1277"/>
      <c r="Z16" s="1276">
        <v>30</v>
      </c>
      <c r="AA16" s="1277"/>
      <c r="AB16" s="1267">
        <v>31</v>
      </c>
      <c r="AC16" s="1268"/>
      <c r="AD16" s="1267"/>
      <c r="AE16" s="1289"/>
      <c r="AG16" s="430"/>
    </row>
    <row r="17" spans="1:33" s="431" customFormat="1" ht="14.25" customHeight="1" thickBot="1">
      <c r="A17" s="446"/>
      <c r="B17" s="1284"/>
      <c r="C17" s="1285"/>
      <c r="D17" s="1284"/>
      <c r="E17" s="1285"/>
      <c r="F17" s="1284"/>
      <c r="G17" s="1285"/>
      <c r="H17" s="1284"/>
      <c r="I17" s="1285"/>
      <c r="J17" s="1284"/>
      <c r="K17" s="1285"/>
      <c r="L17" s="1284"/>
      <c r="M17" s="1285"/>
      <c r="N17" s="1284"/>
      <c r="O17" s="1286"/>
      <c r="P17" s="450"/>
      <c r="Q17" s="451"/>
      <c r="R17" s="1284"/>
      <c r="S17" s="1285"/>
      <c r="T17" s="1284"/>
      <c r="U17" s="1285"/>
      <c r="V17" s="1284"/>
      <c r="W17" s="1285"/>
      <c r="X17" s="1284"/>
      <c r="Y17" s="1285"/>
      <c r="Z17" s="1284"/>
      <c r="AA17" s="1285"/>
      <c r="AB17" s="1284"/>
      <c r="AC17" s="1285"/>
      <c r="AD17" s="1284"/>
      <c r="AE17" s="1286"/>
      <c r="AG17" s="430"/>
    </row>
    <row r="18" spans="1:33" s="431" customFormat="1" ht="14.25" customHeight="1">
      <c r="A18" s="443"/>
      <c r="B18" s="1272"/>
      <c r="C18" s="1273"/>
      <c r="D18" s="1272"/>
      <c r="E18" s="1273"/>
      <c r="F18" s="1272"/>
      <c r="G18" s="1273"/>
      <c r="H18" s="1272"/>
      <c r="I18" s="1273"/>
      <c r="J18" s="1272">
        <v>1</v>
      </c>
      <c r="K18" s="1273"/>
      <c r="L18" s="1272">
        <v>2</v>
      </c>
      <c r="M18" s="1273"/>
      <c r="N18" s="1274">
        <v>3</v>
      </c>
      <c r="O18" s="1288"/>
      <c r="P18" s="435"/>
      <c r="Q18" s="438"/>
      <c r="R18" s="1272"/>
      <c r="S18" s="1273"/>
      <c r="T18" s="1272"/>
      <c r="U18" s="1273"/>
      <c r="V18" s="1272"/>
      <c r="W18" s="1273"/>
      <c r="X18" s="1272"/>
      <c r="Y18" s="1273"/>
      <c r="Z18" s="1272"/>
      <c r="AA18" s="1273"/>
      <c r="AB18" s="1272"/>
      <c r="AC18" s="1273"/>
      <c r="AD18" s="1274">
        <v>1</v>
      </c>
      <c r="AE18" s="1288"/>
      <c r="AG18" s="430"/>
    </row>
    <row r="19" spans="1:33" s="431" customFormat="1" ht="14.25" customHeight="1">
      <c r="A19" s="446"/>
      <c r="B19" s="1269">
        <v>4</v>
      </c>
      <c r="C19" s="1271"/>
      <c r="D19" s="1267">
        <v>5</v>
      </c>
      <c r="E19" s="1268"/>
      <c r="F19" s="1267">
        <v>6</v>
      </c>
      <c r="G19" s="1268"/>
      <c r="H19" s="1267">
        <v>7</v>
      </c>
      <c r="I19" s="1268"/>
      <c r="J19" s="1267">
        <v>8</v>
      </c>
      <c r="K19" s="1268"/>
      <c r="L19" s="1267">
        <v>9</v>
      </c>
      <c r="M19" s="1268"/>
      <c r="N19" s="1269">
        <v>10</v>
      </c>
      <c r="O19" s="1270"/>
      <c r="P19" s="435"/>
      <c r="Q19" s="438"/>
      <c r="R19" s="1269">
        <v>2</v>
      </c>
      <c r="S19" s="1271"/>
      <c r="T19" s="1267">
        <v>3</v>
      </c>
      <c r="U19" s="1268"/>
      <c r="V19" s="1267">
        <v>4</v>
      </c>
      <c r="W19" s="1268"/>
      <c r="X19" s="1267">
        <v>5</v>
      </c>
      <c r="Y19" s="1268"/>
      <c r="Z19" s="1267">
        <v>6</v>
      </c>
      <c r="AA19" s="1268"/>
      <c r="AB19" s="1267">
        <v>7</v>
      </c>
      <c r="AC19" s="1268"/>
      <c r="AD19" s="1269">
        <v>8</v>
      </c>
      <c r="AE19" s="1270"/>
      <c r="AG19" s="430"/>
    </row>
    <row r="20" spans="1:33" s="431" customFormat="1" ht="14.25" customHeight="1">
      <c r="A20" s="446">
        <v>3</v>
      </c>
      <c r="B20" s="1269">
        <v>11</v>
      </c>
      <c r="C20" s="1271"/>
      <c r="D20" s="1267">
        <v>12</v>
      </c>
      <c r="E20" s="1268"/>
      <c r="F20" s="1267">
        <v>13</v>
      </c>
      <c r="G20" s="1268"/>
      <c r="H20" s="1267">
        <v>14</v>
      </c>
      <c r="I20" s="1268"/>
      <c r="J20" s="1267">
        <v>15</v>
      </c>
      <c r="K20" s="1268"/>
      <c r="L20" s="1267">
        <v>16</v>
      </c>
      <c r="M20" s="1268"/>
      <c r="N20" s="1269">
        <v>17</v>
      </c>
      <c r="O20" s="1270"/>
      <c r="P20" s="435"/>
      <c r="Q20" s="439">
        <v>9</v>
      </c>
      <c r="R20" s="1269">
        <v>9</v>
      </c>
      <c r="S20" s="1271"/>
      <c r="T20" s="1267">
        <v>10</v>
      </c>
      <c r="U20" s="1268"/>
      <c r="V20" s="1267">
        <v>11</v>
      </c>
      <c r="W20" s="1268"/>
      <c r="X20" s="1267">
        <v>12</v>
      </c>
      <c r="Y20" s="1268"/>
      <c r="Z20" s="1267">
        <v>13</v>
      </c>
      <c r="AA20" s="1268"/>
      <c r="AB20" s="1267">
        <v>14</v>
      </c>
      <c r="AC20" s="1268"/>
      <c r="AD20" s="1290">
        <v>15</v>
      </c>
      <c r="AE20" s="1270"/>
      <c r="AG20" s="430"/>
    </row>
    <row r="21" spans="1:33" s="431" customFormat="1" ht="14.25" customHeight="1">
      <c r="A21" s="446" t="s">
        <v>822</v>
      </c>
      <c r="B21" s="1269">
        <v>18</v>
      </c>
      <c r="C21" s="1271"/>
      <c r="D21" s="1267">
        <v>19</v>
      </c>
      <c r="E21" s="1268"/>
      <c r="F21" s="1267">
        <v>20</v>
      </c>
      <c r="G21" s="1268"/>
      <c r="H21" s="1267">
        <v>21</v>
      </c>
      <c r="I21" s="1268"/>
      <c r="J21" s="1267">
        <v>22</v>
      </c>
      <c r="K21" s="1268"/>
      <c r="L21" s="1267">
        <v>23</v>
      </c>
      <c r="M21" s="1268"/>
      <c r="N21" s="1269">
        <v>24</v>
      </c>
      <c r="O21" s="1270"/>
      <c r="P21" s="435"/>
      <c r="Q21" s="452" t="s">
        <v>822</v>
      </c>
      <c r="R21" s="1269">
        <v>16</v>
      </c>
      <c r="S21" s="1271"/>
      <c r="T21" s="1267">
        <v>17</v>
      </c>
      <c r="U21" s="1268"/>
      <c r="V21" s="1267">
        <v>18</v>
      </c>
      <c r="W21" s="1268"/>
      <c r="X21" s="1267">
        <v>19</v>
      </c>
      <c r="Y21" s="1268"/>
      <c r="Z21" s="1267">
        <v>20</v>
      </c>
      <c r="AA21" s="1268"/>
      <c r="AB21" s="1267">
        <v>21</v>
      </c>
      <c r="AC21" s="1268"/>
      <c r="AD21" s="1269">
        <v>22</v>
      </c>
      <c r="AE21" s="1270"/>
      <c r="AG21" s="430"/>
    </row>
    <row r="22" spans="1:33" s="431" customFormat="1" ht="14.25" customHeight="1">
      <c r="A22" s="448">
        <v>22</v>
      </c>
      <c r="B22" s="1269">
        <v>25</v>
      </c>
      <c r="C22" s="1271"/>
      <c r="D22" s="1267">
        <v>26</v>
      </c>
      <c r="E22" s="1268"/>
      <c r="F22" s="1267">
        <v>27</v>
      </c>
      <c r="G22" s="1268"/>
      <c r="H22" s="1267">
        <v>28</v>
      </c>
      <c r="I22" s="1268"/>
      <c r="J22" s="1267">
        <v>29</v>
      </c>
      <c r="K22" s="1268"/>
      <c r="L22" s="1267">
        <v>30</v>
      </c>
      <c r="M22" s="1268"/>
      <c r="N22" s="1269">
        <v>31</v>
      </c>
      <c r="O22" s="1270"/>
      <c r="P22" s="435"/>
      <c r="Q22" s="441">
        <v>20</v>
      </c>
      <c r="R22" s="1269">
        <v>23</v>
      </c>
      <c r="S22" s="1271"/>
      <c r="T22" s="1267">
        <v>24</v>
      </c>
      <c r="U22" s="1268"/>
      <c r="V22" s="1267">
        <v>25</v>
      </c>
      <c r="W22" s="1268"/>
      <c r="X22" s="1267">
        <v>26</v>
      </c>
      <c r="Y22" s="1268"/>
      <c r="Z22" s="1267">
        <v>27</v>
      </c>
      <c r="AA22" s="1268"/>
      <c r="AB22" s="1267">
        <v>28</v>
      </c>
      <c r="AC22" s="1268"/>
      <c r="AD22" s="1269">
        <v>29</v>
      </c>
      <c r="AE22" s="1270"/>
      <c r="AG22" s="430"/>
    </row>
    <row r="23" spans="1:33" s="431" customFormat="1" ht="14.25" customHeight="1" thickBot="1">
      <c r="A23" s="453"/>
      <c r="B23" s="1284"/>
      <c r="C23" s="1285"/>
      <c r="D23" s="1284"/>
      <c r="E23" s="1285"/>
      <c r="F23" s="1284"/>
      <c r="G23" s="1285"/>
      <c r="H23" s="1284"/>
      <c r="I23" s="1285"/>
      <c r="J23" s="1284"/>
      <c r="K23" s="1285"/>
      <c r="L23" s="1284"/>
      <c r="M23" s="1285"/>
      <c r="N23" s="1284"/>
      <c r="O23" s="1286"/>
      <c r="P23" s="450"/>
      <c r="Q23" s="442"/>
      <c r="R23" s="1291">
        <v>30</v>
      </c>
      <c r="S23" s="1292"/>
      <c r="T23" s="1284"/>
      <c r="U23" s="1285"/>
      <c r="V23" s="1284"/>
      <c r="W23" s="1285"/>
      <c r="X23" s="1284"/>
      <c r="Y23" s="1285"/>
      <c r="Z23" s="1284"/>
      <c r="AA23" s="1285"/>
      <c r="AB23" s="1284"/>
      <c r="AC23" s="1285"/>
      <c r="AD23" s="1284"/>
      <c r="AE23" s="1286"/>
      <c r="AG23" s="430"/>
    </row>
    <row r="24" spans="1:33" s="431" customFormat="1" ht="14.25" customHeight="1">
      <c r="A24" s="443"/>
      <c r="B24" s="1272">
        <v>1</v>
      </c>
      <c r="C24" s="1273"/>
      <c r="D24" s="1280">
        <v>2</v>
      </c>
      <c r="E24" s="1281"/>
      <c r="F24" s="1272">
        <v>3</v>
      </c>
      <c r="G24" s="1273"/>
      <c r="H24" s="1278">
        <v>4</v>
      </c>
      <c r="I24" s="1279"/>
      <c r="J24" s="1272">
        <v>5</v>
      </c>
      <c r="K24" s="1273"/>
      <c r="L24" s="1272">
        <v>6</v>
      </c>
      <c r="M24" s="1273"/>
      <c r="N24" s="1269">
        <v>7</v>
      </c>
      <c r="O24" s="1270"/>
      <c r="P24" s="435"/>
      <c r="Q24" s="436"/>
      <c r="R24" s="1280"/>
      <c r="S24" s="1281"/>
      <c r="T24" s="1278">
        <v>1</v>
      </c>
      <c r="U24" s="1279"/>
      <c r="V24" s="1278">
        <v>2</v>
      </c>
      <c r="W24" s="1279"/>
      <c r="X24" s="1278">
        <v>3</v>
      </c>
      <c r="Y24" s="1279"/>
      <c r="Z24" s="1280">
        <v>4</v>
      </c>
      <c r="AA24" s="1281"/>
      <c r="AB24" s="1280">
        <v>5</v>
      </c>
      <c r="AC24" s="1281"/>
      <c r="AD24" s="1280">
        <v>6</v>
      </c>
      <c r="AE24" s="1293"/>
      <c r="AG24" s="430"/>
    </row>
    <row r="25" spans="1:33" s="431" customFormat="1" ht="14.25" customHeight="1">
      <c r="A25" s="446"/>
      <c r="B25" s="1269">
        <v>8</v>
      </c>
      <c r="C25" s="1271"/>
      <c r="D25" s="1267">
        <v>9</v>
      </c>
      <c r="E25" s="1268"/>
      <c r="F25" s="1267">
        <v>10</v>
      </c>
      <c r="G25" s="1268"/>
      <c r="H25" s="1267">
        <v>11</v>
      </c>
      <c r="I25" s="1268"/>
      <c r="J25" s="1267">
        <v>12</v>
      </c>
      <c r="K25" s="1268"/>
      <c r="L25" s="1267">
        <v>13</v>
      </c>
      <c r="M25" s="1268"/>
      <c r="N25" s="1269">
        <v>14</v>
      </c>
      <c r="O25" s="1270"/>
      <c r="P25" s="435"/>
      <c r="Q25" s="438"/>
      <c r="R25" s="1269">
        <v>7</v>
      </c>
      <c r="S25" s="1271"/>
      <c r="T25" s="1267">
        <v>8</v>
      </c>
      <c r="U25" s="1268"/>
      <c r="V25" s="1267">
        <v>9</v>
      </c>
      <c r="W25" s="1268"/>
      <c r="X25" s="1267">
        <v>10</v>
      </c>
      <c r="Y25" s="1268"/>
      <c r="Z25" s="1267">
        <v>11</v>
      </c>
      <c r="AA25" s="1268"/>
      <c r="AB25" s="1267">
        <v>12</v>
      </c>
      <c r="AC25" s="1268"/>
      <c r="AD25" s="1269">
        <v>13</v>
      </c>
      <c r="AE25" s="1270"/>
      <c r="AG25" s="430"/>
    </row>
    <row r="26" spans="1:33" s="431" customFormat="1" ht="14.25" customHeight="1">
      <c r="A26" s="446">
        <v>4</v>
      </c>
      <c r="B26" s="1269">
        <v>15</v>
      </c>
      <c r="C26" s="1271"/>
      <c r="D26" s="1267">
        <v>16</v>
      </c>
      <c r="E26" s="1268"/>
      <c r="F26" s="1267">
        <v>17</v>
      </c>
      <c r="G26" s="1268"/>
      <c r="H26" s="1267">
        <v>18</v>
      </c>
      <c r="I26" s="1268"/>
      <c r="J26" s="1267">
        <v>19</v>
      </c>
      <c r="K26" s="1268"/>
      <c r="L26" s="1276">
        <v>20</v>
      </c>
      <c r="M26" s="1277"/>
      <c r="N26" s="1269">
        <v>21</v>
      </c>
      <c r="O26" s="1270"/>
      <c r="P26" s="435"/>
      <c r="Q26" s="439">
        <v>10</v>
      </c>
      <c r="R26" s="1269">
        <v>14</v>
      </c>
      <c r="S26" s="1271"/>
      <c r="T26" s="1267">
        <v>15</v>
      </c>
      <c r="U26" s="1268"/>
      <c r="V26" s="1267">
        <v>16</v>
      </c>
      <c r="W26" s="1268"/>
      <c r="X26" s="1267">
        <v>17</v>
      </c>
      <c r="Y26" s="1268"/>
      <c r="Z26" s="1267">
        <v>18</v>
      </c>
      <c r="AA26" s="1268"/>
      <c r="AB26" s="1267">
        <v>19</v>
      </c>
      <c r="AC26" s="1268"/>
      <c r="AD26" s="1269">
        <v>20</v>
      </c>
      <c r="AE26" s="1270"/>
      <c r="AG26" s="430"/>
    </row>
    <row r="27" spans="1:33" s="431" customFormat="1" ht="14.25" customHeight="1">
      <c r="A27" s="446" t="s">
        <v>822</v>
      </c>
      <c r="B27" s="1269">
        <v>22</v>
      </c>
      <c r="C27" s="1271"/>
      <c r="D27" s="1267">
        <v>23</v>
      </c>
      <c r="E27" s="1268"/>
      <c r="F27" s="1267">
        <v>24</v>
      </c>
      <c r="G27" s="1268"/>
      <c r="H27" s="1267">
        <v>25</v>
      </c>
      <c r="I27" s="1268"/>
      <c r="J27" s="1267">
        <v>26</v>
      </c>
      <c r="K27" s="1268"/>
      <c r="L27" s="1267">
        <v>27</v>
      </c>
      <c r="M27" s="1268"/>
      <c r="N27" s="1267">
        <v>28</v>
      </c>
      <c r="O27" s="1289"/>
      <c r="P27" s="435"/>
      <c r="Q27" s="452" t="s">
        <v>822</v>
      </c>
      <c r="R27" s="1269">
        <v>21</v>
      </c>
      <c r="S27" s="1271"/>
      <c r="T27" s="1267">
        <v>22</v>
      </c>
      <c r="U27" s="1268"/>
      <c r="V27" s="1267">
        <v>23</v>
      </c>
      <c r="W27" s="1268"/>
      <c r="X27" s="1267">
        <v>24</v>
      </c>
      <c r="Y27" s="1268"/>
      <c r="Z27" s="1267">
        <v>25</v>
      </c>
      <c r="AA27" s="1268"/>
      <c r="AB27" s="1267">
        <v>26</v>
      </c>
      <c r="AC27" s="1268"/>
      <c r="AD27" s="1269">
        <v>27</v>
      </c>
      <c r="AE27" s="1270"/>
      <c r="AG27" s="430"/>
    </row>
    <row r="28" spans="1:33" s="431" customFormat="1" ht="14.25" customHeight="1">
      <c r="A28" s="448">
        <v>21</v>
      </c>
      <c r="B28" s="1269">
        <v>29</v>
      </c>
      <c r="C28" s="1271"/>
      <c r="D28" s="1269">
        <v>30</v>
      </c>
      <c r="E28" s="1271"/>
      <c r="F28" s="1267"/>
      <c r="G28" s="1268"/>
      <c r="H28" s="1267"/>
      <c r="I28" s="1268"/>
      <c r="J28" s="1267"/>
      <c r="K28" s="1268"/>
      <c r="L28" s="1267"/>
      <c r="M28" s="1268"/>
      <c r="N28" s="1276"/>
      <c r="O28" s="1287"/>
      <c r="P28" s="435"/>
      <c r="Q28" s="441">
        <v>21</v>
      </c>
      <c r="R28" s="1269">
        <v>28</v>
      </c>
      <c r="S28" s="1271"/>
      <c r="T28" s="1267">
        <v>29</v>
      </c>
      <c r="U28" s="1268"/>
      <c r="V28" s="1267">
        <v>30</v>
      </c>
      <c r="W28" s="1268"/>
      <c r="X28" s="1267">
        <v>31</v>
      </c>
      <c r="Y28" s="1268"/>
      <c r="Z28" s="1267"/>
      <c r="AA28" s="1268"/>
      <c r="AB28" s="1267"/>
      <c r="AC28" s="1268"/>
      <c r="AD28" s="1276"/>
      <c r="AE28" s="1287"/>
      <c r="AG28" s="430"/>
    </row>
    <row r="29" spans="1:33" s="431" customFormat="1" ht="14.25" customHeight="1" thickBot="1">
      <c r="A29" s="453"/>
      <c r="B29" s="1284"/>
      <c r="C29" s="1285"/>
      <c r="D29" s="1284"/>
      <c r="E29" s="1285"/>
      <c r="F29" s="1284"/>
      <c r="G29" s="1285"/>
      <c r="H29" s="1284"/>
      <c r="I29" s="1285"/>
      <c r="J29" s="1284"/>
      <c r="K29" s="1285"/>
      <c r="L29" s="1284"/>
      <c r="M29" s="1285"/>
      <c r="N29" s="1284"/>
      <c r="O29" s="1286"/>
      <c r="P29" s="450"/>
      <c r="Q29" s="442"/>
      <c r="R29" s="1284"/>
      <c r="S29" s="1285"/>
      <c r="T29" s="1284"/>
      <c r="U29" s="1285"/>
      <c r="V29" s="1284"/>
      <c r="W29" s="1285"/>
      <c r="X29" s="1284"/>
      <c r="Y29" s="1285"/>
      <c r="Z29" s="1284"/>
      <c r="AA29" s="1285"/>
      <c r="AB29" s="1284"/>
      <c r="AC29" s="1285"/>
      <c r="AD29" s="1284"/>
      <c r="AE29" s="1286"/>
      <c r="AG29" s="430"/>
    </row>
    <row r="30" spans="1:33" s="431" customFormat="1" ht="14.25" customHeight="1">
      <c r="A30" s="443"/>
      <c r="B30" s="1280"/>
      <c r="C30" s="1294"/>
      <c r="D30" s="1272"/>
      <c r="E30" s="1273"/>
      <c r="F30" s="1278">
        <v>1</v>
      </c>
      <c r="G30" s="1279"/>
      <c r="H30" s="1272">
        <v>2</v>
      </c>
      <c r="I30" s="1273"/>
      <c r="J30" s="1272">
        <v>3</v>
      </c>
      <c r="K30" s="1273"/>
      <c r="L30" s="1272">
        <v>4</v>
      </c>
      <c r="M30" s="1273"/>
      <c r="N30" s="1274">
        <v>5</v>
      </c>
      <c r="O30" s="1288"/>
      <c r="P30" s="435"/>
      <c r="Q30" s="436"/>
      <c r="R30" s="1272"/>
      <c r="S30" s="1273"/>
      <c r="T30" s="1272"/>
      <c r="U30" s="1273"/>
      <c r="V30" s="1272"/>
      <c r="W30" s="1273"/>
      <c r="X30" s="1272"/>
      <c r="Y30" s="1273"/>
      <c r="Z30" s="1272">
        <v>1</v>
      </c>
      <c r="AA30" s="1273"/>
      <c r="AB30" s="1272">
        <v>2</v>
      </c>
      <c r="AC30" s="1273"/>
      <c r="AD30" s="1274">
        <v>3</v>
      </c>
      <c r="AE30" s="1288"/>
      <c r="AG30" s="430"/>
    </row>
    <row r="31" spans="1:33" s="431" customFormat="1" ht="14.25" customHeight="1">
      <c r="A31" s="446"/>
      <c r="B31" s="1269">
        <v>6</v>
      </c>
      <c r="C31" s="1271"/>
      <c r="D31" s="1267">
        <v>7</v>
      </c>
      <c r="E31" s="1268"/>
      <c r="F31" s="1267">
        <v>8</v>
      </c>
      <c r="G31" s="1268"/>
      <c r="H31" s="1267">
        <v>9</v>
      </c>
      <c r="I31" s="1268"/>
      <c r="J31" s="1267">
        <v>10</v>
      </c>
      <c r="K31" s="1268"/>
      <c r="L31" s="1267">
        <v>11</v>
      </c>
      <c r="M31" s="1268"/>
      <c r="N31" s="1269">
        <v>12</v>
      </c>
      <c r="O31" s="1270"/>
      <c r="P31" s="435"/>
      <c r="Q31" s="438"/>
      <c r="R31" s="1269">
        <v>4</v>
      </c>
      <c r="S31" s="1271"/>
      <c r="T31" s="1267">
        <v>5</v>
      </c>
      <c r="U31" s="1268"/>
      <c r="V31" s="1267">
        <v>6</v>
      </c>
      <c r="W31" s="1268"/>
      <c r="X31" s="1267">
        <v>7</v>
      </c>
      <c r="Y31" s="1268"/>
      <c r="Z31" s="1267">
        <v>8</v>
      </c>
      <c r="AA31" s="1268"/>
      <c r="AB31" s="1267">
        <v>9</v>
      </c>
      <c r="AC31" s="1268"/>
      <c r="AD31" s="1269">
        <v>10</v>
      </c>
      <c r="AE31" s="1270"/>
      <c r="AG31" s="430"/>
    </row>
    <row r="32" spans="1:33" s="431" customFormat="1" ht="14.25" customHeight="1">
      <c r="A32" s="446">
        <v>5</v>
      </c>
      <c r="B32" s="1269">
        <v>13</v>
      </c>
      <c r="C32" s="1271"/>
      <c r="D32" s="1267">
        <v>14</v>
      </c>
      <c r="E32" s="1268"/>
      <c r="F32" s="1267">
        <v>15</v>
      </c>
      <c r="G32" s="1268"/>
      <c r="H32" s="1267">
        <v>16</v>
      </c>
      <c r="I32" s="1268"/>
      <c r="J32" s="1267">
        <v>17</v>
      </c>
      <c r="K32" s="1268"/>
      <c r="L32" s="1267">
        <v>18</v>
      </c>
      <c r="M32" s="1268"/>
      <c r="N32" s="1269">
        <v>19</v>
      </c>
      <c r="O32" s="1270"/>
      <c r="P32" s="435"/>
      <c r="Q32" s="439">
        <v>11</v>
      </c>
      <c r="R32" s="1269">
        <v>11</v>
      </c>
      <c r="S32" s="1271"/>
      <c r="T32" s="1267">
        <v>12</v>
      </c>
      <c r="U32" s="1268"/>
      <c r="V32" s="1267">
        <v>13</v>
      </c>
      <c r="W32" s="1268"/>
      <c r="X32" s="1267">
        <v>14</v>
      </c>
      <c r="Y32" s="1268"/>
      <c r="Z32" s="1267">
        <v>15</v>
      </c>
      <c r="AA32" s="1268"/>
      <c r="AB32" s="1267">
        <v>16</v>
      </c>
      <c r="AC32" s="1268"/>
      <c r="AD32" s="1269">
        <v>17</v>
      </c>
      <c r="AE32" s="1270"/>
      <c r="AG32" s="430"/>
    </row>
    <row r="33" spans="1:34" s="431" customFormat="1" ht="14.25" customHeight="1">
      <c r="A33" s="446" t="s">
        <v>822</v>
      </c>
      <c r="B33" s="1269">
        <v>20</v>
      </c>
      <c r="C33" s="1271"/>
      <c r="D33" s="1267">
        <v>21</v>
      </c>
      <c r="E33" s="1268"/>
      <c r="F33" s="1267">
        <v>22</v>
      </c>
      <c r="G33" s="1268"/>
      <c r="H33" s="1267">
        <v>23</v>
      </c>
      <c r="I33" s="1268"/>
      <c r="J33" s="1267">
        <v>24</v>
      </c>
      <c r="K33" s="1268"/>
      <c r="L33" s="1267">
        <v>25</v>
      </c>
      <c r="M33" s="1268"/>
      <c r="N33" s="1269">
        <v>26</v>
      </c>
      <c r="O33" s="1270"/>
      <c r="P33" s="435"/>
      <c r="Q33" s="452" t="s">
        <v>822</v>
      </c>
      <c r="R33" s="1269">
        <v>18</v>
      </c>
      <c r="S33" s="1271"/>
      <c r="T33" s="1267">
        <v>19</v>
      </c>
      <c r="U33" s="1268"/>
      <c r="V33" s="1267">
        <v>20</v>
      </c>
      <c r="W33" s="1268"/>
      <c r="X33" s="1267">
        <v>21</v>
      </c>
      <c r="Y33" s="1268"/>
      <c r="Z33" s="1267">
        <v>22</v>
      </c>
      <c r="AA33" s="1268"/>
      <c r="AB33" s="1267">
        <v>23</v>
      </c>
      <c r="AC33" s="1268"/>
      <c r="AD33" s="1269">
        <v>24</v>
      </c>
      <c r="AE33" s="1270"/>
      <c r="AG33" s="430"/>
    </row>
    <row r="34" spans="1:34" s="431" customFormat="1" ht="14.25" customHeight="1">
      <c r="A34" s="448">
        <v>22</v>
      </c>
      <c r="B34" s="1269">
        <v>27</v>
      </c>
      <c r="C34" s="1271"/>
      <c r="D34" s="1267">
        <v>28</v>
      </c>
      <c r="E34" s="1268"/>
      <c r="F34" s="1267">
        <v>29</v>
      </c>
      <c r="G34" s="1268"/>
      <c r="H34" s="1267">
        <v>30</v>
      </c>
      <c r="I34" s="1268"/>
      <c r="J34" s="1267">
        <v>31</v>
      </c>
      <c r="K34" s="1268"/>
      <c r="L34" s="1267"/>
      <c r="M34" s="1268"/>
      <c r="N34" s="1267"/>
      <c r="O34" s="1289"/>
      <c r="P34" s="435"/>
      <c r="Q34" s="441">
        <v>22</v>
      </c>
      <c r="R34" s="1269">
        <v>25</v>
      </c>
      <c r="S34" s="1271"/>
      <c r="T34" s="1267">
        <v>26</v>
      </c>
      <c r="U34" s="1268"/>
      <c r="V34" s="1267">
        <v>27</v>
      </c>
      <c r="W34" s="1268"/>
      <c r="X34" s="1267">
        <v>28</v>
      </c>
      <c r="Y34" s="1268"/>
      <c r="Z34" s="1267">
        <v>29</v>
      </c>
      <c r="AA34" s="1268"/>
      <c r="AB34" s="1267">
        <v>30</v>
      </c>
      <c r="AC34" s="1268"/>
      <c r="AD34" s="1267"/>
      <c r="AE34" s="1289"/>
      <c r="AG34" s="430"/>
    </row>
    <row r="35" spans="1:34" s="431" customFormat="1" ht="14.25" customHeight="1" thickBot="1">
      <c r="A35" s="453"/>
      <c r="B35" s="1295"/>
      <c r="C35" s="1296"/>
      <c r="D35" s="1284"/>
      <c r="E35" s="1285"/>
      <c r="F35" s="1284"/>
      <c r="G35" s="1285"/>
      <c r="H35" s="1284"/>
      <c r="I35" s="1285"/>
      <c r="J35" s="1284"/>
      <c r="K35" s="1285"/>
      <c r="L35" s="1284"/>
      <c r="M35" s="1285"/>
      <c r="N35" s="1284"/>
      <c r="O35" s="1286"/>
      <c r="P35" s="450"/>
      <c r="Q35" s="442"/>
      <c r="R35" s="1284"/>
      <c r="S35" s="1285"/>
      <c r="T35" s="1284"/>
      <c r="U35" s="1285"/>
      <c r="V35" s="1284"/>
      <c r="W35" s="1285"/>
      <c r="X35" s="1284"/>
      <c r="Y35" s="1285"/>
      <c r="Z35" s="1284"/>
      <c r="AA35" s="1285"/>
      <c r="AB35" s="1284"/>
      <c r="AC35" s="1285"/>
      <c r="AD35" s="1284"/>
      <c r="AE35" s="1286"/>
      <c r="AG35" s="430"/>
    </row>
    <row r="36" spans="1:34" s="431" customFormat="1" ht="14.25" customHeight="1">
      <c r="A36" s="443"/>
      <c r="B36" s="1272"/>
      <c r="C36" s="1273"/>
      <c r="D36" s="1272"/>
      <c r="E36" s="1273"/>
      <c r="F36" s="1272"/>
      <c r="G36" s="1273"/>
      <c r="H36" s="1280"/>
      <c r="I36" s="1281"/>
      <c r="J36" s="1280"/>
      <c r="K36" s="1281"/>
      <c r="L36" s="1272">
        <v>1</v>
      </c>
      <c r="M36" s="1273"/>
      <c r="N36" s="1274">
        <v>2</v>
      </c>
      <c r="O36" s="1288"/>
      <c r="P36" s="435"/>
      <c r="Q36" s="454"/>
      <c r="R36" s="1272"/>
      <c r="S36" s="1273"/>
      <c r="T36" s="1272"/>
      <c r="U36" s="1273"/>
      <c r="V36" s="1272"/>
      <c r="W36" s="1273"/>
      <c r="X36" s="1272"/>
      <c r="Y36" s="1273"/>
      <c r="Z36" s="1272"/>
      <c r="AA36" s="1273"/>
      <c r="AB36" s="1272"/>
      <c r="AC36" s="1273"/>
      <c r="AD36" s="1274">
        <v>1</v>
      </c>
      <c r="AE36" s="1288"/>
      <c r="AG36" s="430"/>
    </row>
    <row r="37" spans="1:34" s="431" customFormat="1" ht="14.25" customHeight="1">
      <c r="A37" s="446"/>
      <c r="B37" s="1269">
        <v>3</v>
      </c>
      <c r="C37" s="1271"/>
      <c r="D37" s="1267">
        <v>4</v>
      </c>
      <c r="E37" s="1268"/>
      <c r="F37" s="1267">
        <v>5</v>
      </c>
      <c r="G37" s="1268"/>
      <c r="H37" s="1267">
        <v>6</v>
      </c>
      <c r="I37" s="1268"/>
      <c r="J37" s="1267">
        <v>7</v>
      </c>
      <c r="K37" s="1268"/>
      <c r="L37" s="1267">
        <v>8</v>
      </c>
      <c r="M37" s="1268"/>
      <c r="N37" s="1269">
        <v>9</v>
      </c>
      <c r="O37" s="1270"/>
      <c r="P37" s="435"/>
      <c r="Q37" s="455"/>
      <c r="R37" s="1269">
        <v>2</v>
      </c>
      <c r="S37" s="1271"/>
      <c r="T37" s="1267">
        <v>3</v>
      </c>
      <c r="U37" s="1268"/>
      <c r="V37" s="1267">
        <v>4</v>
      </c>
      <c r="W37" s="1268"/>
      <c r="X37" s="1267">
        <v>5</v>
      </c>
      <c r="Y37" s="1268"/>
      <c r="Z37" s="1267">
        <v>6</v>
      </c>
      <c r="AA37" s="1268"/>
      <c r="AB37" s="1267">
        <v>7</v>
      </c>
      <c r="AC37" s="1268"/>
      <c r="AD37" s="1269">
        <v>8</v>
      </c>
      <c r="AE37" s="1270"/>
      <c r="AG37" s="430"/>
    </row>
    <row r="38" spans="1:34" s="431" customFormat="1" ht="14.25" customHeight="1">
      <c r="A38" s="446">
        <v>6</v>
      </c>
      <c r="B38" s="1269">
        <v>10</v>
      </c>
      <c r="C38" s="1271"/>
      <c r="D38" s="1267">
        <v>11</v>
      </c>
      <c r="E38" s="1268"/>
      <c r="F38" s="1267">
        <v>12</v>
      </c>
      <c r="G38" s="1268"/>
      <c r="H38" s="1267">
        <v>13</v>
      </c>
      <c r="I38" s="1268"/>
      <c r="J38" s="1267">
        <v>14</v>
      </c>
      <c r="K38" s="1268"/>
      <c r="L38" s="1267">
        <v>15</v>
      </c>
      <c r="M38" s="1268"/>
      <c r="N38" s="1269">
        <v>16</v>
      </c>
      <c r="O38" s="1270"/>
      <c r="P38" s="435"/>
      <c r="Q38" s="456">
        <v>12</v>
      </c>
      <c r="R38" s="1269">
        <v>9</v>
      </c>
      <c r="S38" s="1271"/>
      <c r="T38" s="1267">
        <v>10</v>
      </c>
      <c r="U38" s="1268"/>
      <c r="V38" s="1267">
        <v>11</v>
      </c>
      <c r="W38" s="1268"/>
      <c r="X38" s="1267">
        <v>12</v>
      </c>
      <c r="Y38" s="1268"/>
      <c r="Z38" s="1267">
        <v>13</v>
      </c>
      <c r="AA38" s="1268"/>
      <c r="AB38" s="1267">
        <v>14</v>
      </c>
      <c r="AC38" s="1268"/>
      <c r="AD38" s="1290">
        <v>15</v>
      </c>
      <c r="AE38" s="1270"/>
      <c r="AG38" s="430"/>
    </row>
    <row r="39" spans="1:34" s="431" customFormat="1" ht="14.25" customHeight="1">
      <c r="A39" s="446" t="s">
        <v>822</v>
      </c>
      <c r="B39" s="1269">
        <v>17</v>
      </c>
      <c r="C39" s="1271"/>
      <c r="D39" s="1267">
        <v>18</v>
      </c>
      <c r="E39" s="1268"/>
      <c r="F39" s="1267">
        <v>19</v>
      </c>
      <c r="G39" s="1268"/>
      <c r="H39" s="1267">
        <v>20</v>
      </c>
      <c r="I39" s="1268"/>
      <c r="J39" s="1267">
        <v>21</v>
      </c>
      <c r="K39" s="1268"/>
      <c r="L39" s="1267">
        <v>22</v>
      </c>
      <c r="M39" s="1268"/>
      <c r="N39" s="1282">
        <v>23</v>
      </c>
      <c r="O39" s="1297"/>
      <c r="P39" s="435"/>
      <c r="Q39" s="445" t="s">
        <v>822</v>
      </c>
      <c r="R39" s="1269">
        <v>16</v>
      </c>
      <c r="S39" s="1271"/>
      <c r="T39" s="1267">
        <v>17</v>
      </c>
      <c r="U39" s="1268"/>
      <c r="V39" s="1267">
        <v>18</v>
      </c>
      <c r="W39" s="1268"/>
      <c r="X39" s="1267">
        <v>19</v>
      </c>
      <c r="Y39" s="1268"/>
      <c r="Z39" s="1267">
        <v>20</v>
      </c>
      <c r="AA39" s="1268"/>
      <c r="AB39" s="1267">
        <v>21</v>
      </c>
      <c r="AC39" s="1268"/>
      <c r="AD39" s="1269">
        <v>22</v>
      </c>
      <c r="AE39" s="1270"/>
      <c r="AG39" s="430"/>
    </row>
    <row r="40" spans="1:34" s="431" customFormat="1" ht="14.25" customHeight="1">
      <c r="A40" s="448">
        <v>20</v>
      </c>
      <c r="B40" s="1269">
        <v>24</v>
      </c>
      <c r="C40" s="1271"/>
      <c r="D40" s="1269">
        <v>25</v>
      </c>
      <c r="E40" s="1271"/>
      <c r="F40" s="1267">
        <v>26</v>
      </c>
      <c r="G40" s="1268"/>
      <c r="H40" s="1267">
        <v>27</v>
      </c>
      <c r="I40" s="1268"/>
      <c r="J40" s="1267">
        <v>28</v>
      </c>
      <c r="K40" s="1268"/>
      <c r="L40" s="1267">
        <v>29</v>
      </c>
      <c r="M40" s="1268"/>
      <c r="N40" s="1269">
        <v>30</v>
      </c>
      <c r="O40" s="1270"/>
      <c r="P40" s="435"/>
      <c r="Q40" s="457">
        <v>20</v>
      </c>
      <c r="R40" s="1269">
        <v>23</v>
      </c>
      <c r="S40" s="1271"/>
      <c r="T40" s="1267">
        <v>24</v>
      </c>
      <c r="U40" s="1268"/>
      <c r="V40" s="1267">
        <v>25</v>
      </c>
      <c r="W40" s="1268"/>
      <c r="X40" s="1267">
        <v>26</v>
      </c>
      <c r="Y40" s="1268"/>
      <c r="Z40" s="1267">
        <v>27</v>
      </c>
      <c r="AA40" s="1268"/>
      <c r="AB40" s="1267">
        <v>28</v>
      </c>
      <c r="AC40" s="1268"/>
      <c r="AD40" s="1269">
        <v>29</v>
      </c>
      <c r="AE40" s="1270"/>
      <c r="AG40" s="430"/>
    </row>
    <row r="41" spans="1:34" s="431" customFormat="1" ht="14.25" customHeight="1" thickBot="1">
      <c r="A41" s="458"/>
      <c r="B41" s="1284"/>
      <c r="C41" s="1285"/>
      <c r="D41" s="1284"/>
      <c r="E41" s="1285"/>
      <c r="F41" s="1284"/>
      <c r="G41" s="1285"/>
      <c r="H41" s="1284"/>
      <c r="I41" s="1285"/>
      <c r="J41" s="1284"/>
      <c r="K41" s="1285"/>
      <c r="L41" s="1284"/>
      <c r="M41" s="1285"/>
      <c r="N41" s="1284"/>
      <c r="O41" s="1286"/>
      <c r="P41" s="450"/>
      <c r="Q41" s="459"/>
      <c r="R41" s="1298">
        <v>30</v>
      </c>
      <c r="S41" s="1299"/>
      <c r="T41" s="1298">
        <v>31</v>
      </c>
      <c r="U41" s="1299"/>
      <c r="V41" s="1284"/>
      <c r="W41" s="1285"/>
      <c r="X41" s="1284"/>
      <c r="Y41" s="1285"/>
      <c r="Z41" s="1284"/>
      <c r="AA41" s="1285"/>
      <c r="AB41" s="1284"/>
      <c r="AC41" s="1285"/>
      <c r="AD41" s="1284"/>
      <c r="AE41" s="1286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300" t="s">
        <v>419</v>
      </c>
      <c r="B43" s="1301"/>
      <c r="C43" s="1302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303" t="s">
        <v>823</v>
      </c>
      <c r="S43" s="1304"/>
      <c r="T43" s="1305"/>
      <c r="W43" s="420"/>
      <c r="AG43" s="419"/>
    </row>
    <row r="44" spans="1:34" ht="20.25" customHeight="1" thickTop="1">
      <c r="A44" s="1306" t="s">
        <v>824</v>
      </c>
      <c r="B44" s="1307"/>
      <c r="C44" s="1308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309">
        <f>Q44*P44</f>
        <v>1992</v>
      </c>
      <c r="S44" s="1310"/>
      <c r="T44" s="1311"/>
      <c r="W44" s="420"/>
      <c r="AG44" s="419"/>
    </row>
    <row r="45" spans="1:34" ht="20.25" customHeight="1">
      <c r="A45" s="1312" t="s">
        <v>825</v>
      </c>
      <c r="B45" s="1313"/>
      <c r="C45" s="1314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324">
        <f>Q45*P45</f>
        <v>2000</v>
      </c>
      <c r="S45" s="1325"/>
      <c r="T45" s="1326"/>
      <c r="W45" s="420"/>
      <c r="AG45" s="419"/>
    </row>
    <row r="46" spans="1:34" ht="20.25" customHeight="1">
      <c r="A46" s="1327" t="s">
        <v>826</v>
      </c>
      <c r="B46" s="1328"/>
      <c r="C46" s="1329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330" t="s">
        <v>827</v>
      </c>
      <c r="S46" s="1331"/>
      <c r="T46" s="1332"/>
      <c r="W46" s="420"/>
      <c r="AG46" s="419"/>
    </row>
    <row r="47" spans="1:34" ht="20.25" customHeight="1">
      <c r="A47" s="1312" t="s">
        <v>828</v>
      </c>
      <c r="B47" s="1313"/>
      <c r="C47" s="1314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315" t="s">
        <v>827</v>
      </c>
      <c r="S47" s="1316"/>
      <c r="T47" s="1317"/>
      <c r="W47" s="420"/>
      <c r="AG47" s="477"/>
      <c r="AH47" s="477"/>
    </row>
    <row r="48" spans="1:34" ht="20.25" customHeight="1" thickBot="1">
      <c r="A48" s="1318" t="s">
        <v>829</v>
      </c>
      <c r="B48" s="1319"/>
      <c r="C48" s="1320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321" t="s">
        <v>827</v>
      </c>
      <c r="S48" s="1322"/>
      <c r="T48" s="1323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338" t="s">
        <v>760</v>
      </c>
      <c r="B1" s="1338"/>
      <c r="C1" s="1338"/>
      <c r="D1" s="1338"/>
      <c r="E1" s="1338"/>
      <c r="F1" s="1338"/>
      <c r="G1" s="1338"/>
      <c r="H1" s="1338"/>
      <c r="I1" s="1338"/>
      <c r="J1" s="1338"/>
      <c r="K1" s="1338"/>
      <c r="L1" s="1338"/>
      <c r="M1" s="1338"/>
      <c r="N1" s="1338"/>
      <c r="O1" s="1338"/>
      <c r="P1" s="1338"/>
      <c r="Q1" s="1338"/>
      <c r="R1" s="1338"/>
      <c r="S1" s="1338"/>
      <c r="T1" s="1338"/>
      <c r="U1" s="1338"/>
      <c r="V1" s="1338"/>
      <c r="W1" s="1338"/>
      <c r="X1" s="1338"/>
      <c r="Y1" s="1338"/>
      <c r="Z1" s="1338"/>
      <c r="AA1" s="1338"/>
      <c r="AB1" s="1338"/>
      <c r="AC1" s="1338"/>
      <c r="AD1" s="1338"/>
      <c r="AE1" s="1338"/>
      <c r="AF1" s="1338"/>
      <c r="AG1" s="1338"/>
      <c r="AH1" s="1338"/>
      <c r="AI1" s="1338"/>
      <c r="AJ1" s="1338"/>
      <c r="AK1" s="1338"/>
      <c r="AL1" s="1338"/>
      <c r="AM1" s="1338"/>
      <c r="AN1" s="1338"/>
      <c r="AO1" s="1338"/>
      <c r="AP1" s="1338"/>
      <c r="AQ1" s="1338"/>
      <c r="AR1" s="1338"/>
      <c r="AS1" s="1338"/>
    </row>
    <row r="2" spans="1:45" ht="14.25" customHeight="1">
      <c r="A2" s="1339" t="s">
        <v>761</v>
      </c>
      <c r="B2" s="1339"/>
      <c r="C2" s="1339"/>
      <c r="D2" s="1339"/>
      <c r="E2" s="1339"/>
      <c r="F2" s="1339"/>
      <c r="G2" s="1339"/>
      <c r="H2" s="1339"/>
      <c r="I2" s="1339"/>
      <c r="J2" s="1339"/>
      <c r="K2" s="1339"/>
      <c r="L2" s="1339"/>
      <c r="M2" s="1339"/>
      <c r="N2" s="1339"/>
      <c r="O2" s="1339"/>
      <c r="P2" s="1339"/>
      <c r="Q2" s="1339"/>
      <c r="R2" s="1339"/>
      <c r="S2" s="1339"/>
      <c r="T2" s="1339"/>
      <c r="U2" s="1339"/>
      <c r="V2" s="1339"/>
      <c r="W2" s="1339"/>
      <c r="X2" s="1339"/>
      <c r="Y2" s="1339"/>
      <c r="Z2" s="1339"/>
      <c r="AA2" s="1339"/>
      <c r="AB2" s="1339"/>
      <c r="AC2" s="1339"/>
      <c r="AD2" s="1339"/>
      <c r="AE2" s="1339"/>
      <c r="AF2" s="1339"/>
      <c r="AG2" s="1339"/>
      <c r="AH2" s="1339"/>
      <c r="AI2" s="1339"/>
      <c r="AJ2" s="1339"/>
      <c r="AK2" s="1339"/>
      <c r="AL2" s="1339"/>
      <c r="AM2" s="1339"/>
      <c r="AN2" s="1339"/>
      <c r="AO2" s="1339"/>
      <c r="AP2" s="1339"/>
      <c r="AQ2" s="1339"/>
      <c r="AR2" s="1339"/>
      <c r="AS2" s="1339"/>
    </row>
    <row r="3" spans="1:45" ht="14.25" customHeight="1" thickBot="1">
      <c r="A3" s="276"/>
      <c r="B3" s="1340" t="s">
        <v>762</v>
      </c>
      <c r="C3" s="1340"/>
      <c r="D3" s="1340"/>
      <c r="E3" s="1340"/>
      <c r="F3" s="277"/>
      <c r="G3" s="277"/>
      <c r="H3" s="278"/>
      <c r="I3" s="278"/>
      <c r="J3" s="1341" t="s">
        <v>763</v>
      </c>
      <c r="K3" s="1341"/>
      <c r="L3" s="1341"/>
      <c r="M3" s="1341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342" t="s">
        <v>764</v>
      </c>
      <c r="Z3" s="1342"/>
      <c r="AA3" s="1342"/>
      <c r="AB3" s="1342"/>
      <c r="AC3" s="1342"/>
      <c r="AD3" s="1342"/>
      <c r="AE3" s="1342"/>
      <c r="AF3" s="1342"/>
      <c r="AG3" s="1342"/>
      <c r="AH3" s="1342"/>
      <c r="AI3" s="1342"/>
      <c r="AJ3" s="1342"/>
      <c r="AK3" s="1342"/>
      <c r="AL3" s="1342"/>
      <c r="AM3" s="1342"/>
      <c r="AN3" s="1342"/>
      <c r="AO3" s="1342"/>
      <c r="AP3" s="1342"/>
      <c r="AQ3" s="1342"/>
      <c r="AR3" s="1342"/>
      <c r="AS3" s="1342"/>
    </row>
    <row r="4" spans="1:45" s="286" customFormat="1" ht="14.25" customHeight="1">
      <c r="A4" s="1333" t="s">
        <v>765</v>
      </c>
      <c r="B4" s="1335" t="s">
        <v>766</v>
      </c>
      <c r="C4" s="1336"/>
      <c r="D4" s="1337"/>
      <c r="E4" s="1335" t="s">
        <v>767</v>
      </c>
      <c r="F4" s="1336"/>
      <c r="G4" s="1337"/>
      <c r="H4" s="1335" t="s">
        <v>768</v>
      </c>
      <c r="I4" s="1336"/>
      <c r="J4" s="1337"/>
      <c r="K4" s="1335" t="s">
        <v>769</v>
      </c>
      <c r="L4" s="1336"/>
      <c r="M4" s="1337"/>
      <c r="N4" s="1335" t="s">
        <v>770</v>
      </c>
      <c r="O4" s="1336"/>
      <c r="P4" s="1337"/>
      <c r="Q4" s="1335" t="s">
        <v>771</v>
      </c>
      <c r="R4" s="1336"/>
      <c r="S4" s="1337"/>
      <c r="T4" s="1335" t="s">
        <v>772</v>
      </c>
      <c r="U4" s="1336"/>
      <c r="V4" s="1343"/>
      <c r="W4" s="285"/>
      <c r="X4" s="1333" t="s">
        <v>765</v>
      </c>
      <c r="Y4" s="1335" t="s">
        <v>766</v>
      </c>
      <c r="Z4" s="1336"/>
      <c r="AA4" s="1337"/>
      <c r="AB4" s="1335" t="s">
        <v>767</v>
      </c>
      <c r="AC4" s="1336"/>
      <c r="AD4" s="1337"/>
      <c r="AE4" s="1335" t="s">
        <v>768</v>
      </c>
      <c r="AF4" s="1336"/>
      <c r="AG4" s="1337"/>
      <c r="AH4" s="1335" t="s">
        <v>769</v>
      </c>
      <c r="AI4" s="1336"/>
      <c r="AJ4" s="1337"/>
      <c r="AK4" s="1335" t="s">
        <v>770</v>
      </c>
      <c r="AL4" s="1336"/>
      <c r="AM4" s="1337"/>
      <c r="AN4" s="1335" t="s">
        <v>771</v>
      </c>
      <c r="AO4" s="1336"/>
      <c r="AP4" s="1337"/>
      <c r="AQ4" s="1335" t="s">
        <v>772</v>
      </c>
      <c r="AR4" s="1336"/>
      <c r="AS4" s="1343"/>
    </row>
    <row r="5" spans="1:45" s="286" customFormat="1" ht="14.25" customHeight="1" thickBot="1">
      <c r="A5" s="1334"/>
      <c r="B5" s="1344" t="s">
        <v>766</v>
      </c>
      <c r="C5" s="1345"/>
      <c r="D5" s="1346"/>
      <c r="E5" s="1344" t="s">
        <v>773</v>
      </c>
      <c r="F5" s="1345"/>
      <c r="G5" s="1346"/>
      <c r="H5" s="1344" t="s">
        <v>412</v>
      </c>
      <c r="I5" s="1345"/>
      <c r="J5" s="1346"/>
      <c r="K5" s="1344" t="s">
        <v>413</v>
      </c>
      <c r="L5" s="1345"/>
      <c r="M5" s="1346"/>
      <c r="N5" s="1344" t="s">
        <v>414</v>
      </c>
      <c r="O5" s="1345"/>
      <c r="P5" s="1346"/>
      <c r="Q5" s="1344" t="s">
        <v>415</v>
      </c>
      <c r="R5" s="1345"/>
      <c r="S5" s="1346"/>
      <c r="T5" s="1344" t="s">
        <v>416</v>
      </c>
      <c r="U5" s="1345"/>
      <c r="V5" s="1347"/>
      <c r="W5" s="285"/>
      <c r="X5" s="1334"/>
      <c r="Y5" s="1344" t="s">
        <v>766</v>
      </c>
      <c r="Z5" s="1345"/>
      <c r="AA5" s="1346"/>
      <c r="AB5" s="1344" t="s">
        <v>773</v>
      </c>
      <c r="AC5" s="1345"/>
      <c r="AD5" s="1346"/>
      <c r="AE5" s="1344" t="s">
        <v>412</v>
      </c>
      <c r="AF5" s="1345"/>
      <c r="AG5" s="1346"/>
      <c r="AH5" s="1344" t="s">
        <v>413</v>
      </c>
      <c r="AI5" s="1345"/>
      <c r="AJ5" s="1346"/>
      <c r="AK5" s="1344" t="s">
        <v>414</v>
      </c>
      <c r="AL5" s="1345"/>
      <c r="AM5" s="1346"/>
      <c r="AN5" s="1344" t="s">
        <v>415</v>
      </c>
      <c r="AO5" s="1345"/>
      <c r="AP5" s="1346"/>
      <c r="AQ5" s="1344" t="s">
        <v>416</v>
      </c>
      <c r="AR5" s="1345"/>
      <c r="AS5" s="1347"/>
    </row>
    <row r="6" spans="1:45" s="286" customFormat="1" ht="9.75" customHeight="1">
      <c r="A6" s="287"/>
      <c r="B6" s="1348">
        <v>26</v>
      </c>
      <c r="C6" s="1349"/>
      <c r="D6" s="1350"/>
      <c r="E6" s="1354">
        <v>27</v>
      </c>
      <c r="F6" s="1355"/>
      <c r="G6" s="1356"/>
      <c r="H6" s="1354">
        <v>28</v>
      </c>
      <c r="I6" s="1355"/>
      <c r="J6" s="1356"/>
      <c r="K6" s="1360">
        <v>29</v>
      </c>
      <c r="L6" s="1361"/>
      <c r="M6" s="1362"/>
      <c r="N6" s="1360">
        <v>30</v>
      </c>
      <c r="O6" s="1361"/>
      <c r="P6" s="1362"/>
      <c r="Q6" s="1348">
        <v>31</v>
      </c>
      <c r="R6" s="1349"/>
      <c r="S6" s="1350"/>
      <c r="T6" s="1368">
        <v>1</v>
      </c>
      <c r="U6" s="1369"/>
      <c r="V6" s="1370"/>
      <c r="W6" s="288"/>
      <c r="X6" s="289"/>
      <c r="Y6" s="1354"/>
      <c r="Z6" s="1355"/>
      <c r="AA6" s="1356"/>
      <c r="AB6" s="1354"/>
      <c r="AC6" s="1355"/>
      <c r="AD6" s="1356"/>
      <c r="AE6" s="1354"/>
      <c r="AF6" s="1355"/>
      <c r="AG6" s="1356"/>
      <c r="AH6" s="1360"/>
      <c r="AI6" s="1361"/>
      <c r="AJ6" s="1362"/>
      <c r="AK6" s="1360"/>
      <c r="AL6" s="1361"/>
      <c r="AM6" s="1362"/>
      <c r="AN6" s="1354">
        <v>1</v>
      </c>
      <c r="AO6" s="1355"/>
      <c r="AP6" s="1356"/>
      <c r="AQ6" s="1348">
        <v>2</v>
      </c>
      <c r="AR6" s="1349"/>
      <c r="AS6" s="1366"/>
    </row>
    <row r="7" spans="1:45" s="286" customFormat="1" ht="9.75" customHeight="1">
      <c r="A7" s="290"/>
      <c r="B7" s="1351"/>
      <c r="C7" s="1352"/>
      <c r="D7" s="1353"/>
      <c r="E7" s="1357"/>
      <c r="F7" s="1358"/>
      <c r="G7" s="1359"/>
      <c r="H7" s="1357"/>
      <c r="I7" s="1358"/>
      <c r="J7" s="1359"/>
      <c r="K7" s="1363"/>
      <c r="L7" s="1364"/>
      <c r="M7" s="1365"/>
      <c r="N7" s="1363"/>
      <c r="O7" s="1364"/>
      <c r="P7" s="1365"/>
      <c r="Q7" s="1351"/>
      <c r="R7" s="1352"/>
      <c r="S7" s="1353"/>
      <c r="T7" s="1371"/>
      <c r="U7" s="1372"/>
      <c r="V7" s="1373"/>
      <c r="W7" s="288"/>
      <c r="X7" s="291"/>
      <c r="Y7" s="1357"/>
      <c r="Z7" s="1358"/>
      <c r="AA7" s="1359"/>
      <c r="AB7" s="1357"/>
      <c r="AC7" s="1358"/>
      <c r="AD7" s="1359"/>
      <c r="AE7" s="1357"/>
      <c r="AF7" s="1358"/>
      <c r="AG7" s="1359"/>
      <c r="AH7" s="1363"/>
      <c r="AI7" s="1364"/>
      <c r="AJ7" s="1365"/>
      <c r="AK7" s="1363"/>
      <c r="AL7" s="1364"/>
      <c r="AM7" s="1365"/>
      <c r="AN7" s="1357"/>
      <c r="AO7" s="1358"/>
      <c r="AP7" s="1359"/>
      <c r="AQ7" s="1351"/>
      <c r="AR7" s="1352"/>
      <c r="AS7" s="1367"/>
    </row>
    <row r="8" spans="1:45" s="286" customFormat="1" ht="9.75" customHeight="1">
      <c r="A8" s="290"/>
      <c r="B8" s="1374">
        <v>2</v>
      </c>
      <c r="C8" s="1375"/>
      <c r="D8" s="1376"/>
      <c r="E8" s="1374">
        <v>3</v>
      </c>
      <c r="F8" s="1375"/>
      <c r="G8" s="1376"/>
      <c r="H8" s="1374">
        <v>4</v>
      </c>
      <c r="I8" s="1375"/>
      <c r="J8" s="1376"/>
      <c r="K8" s="1377">
        <v>5</v>
      </c>
      <c r="L8" s="1378"/>
      <c r="M8" s="1379"/>
      <c r="N8" s="1377">
        <v>6</v>
      </c>
      <c r="O8" s="1378"/>
      <c r="P8" s="1379"/>
      <c r="Q8" s="1377">
        <v>7</v>
      </c>
      <c r="R8" s="1378"/>
      <c r="S8" s="1379"/>
      <c r="T8" s="1377">
        <v>8</v>
      </c>
      <c r="U8" s="1378"/>
      <c r="V8" s="1380"/>
      <c r="W8" s="288"/>
      <c r="X8" s="291"/>
      <c r="Y8" s="1374">
        <v>3</v>
      </c>
      <c r="Z8" s="1375"/>
      <c r="AA8" s="1376"/>
      <c r="AB8" s="1377">
        <v>4</v>
      </c>
      <c r="AC8" s="1378"/>
      <c r="AD8" s="1379"/>
      <c r="AE8" s="1377">
        <v>5</v>
      </c>
      <c r="AF8" s="1378"/>
      <c r="AG8" s="1379"/>
      <c r="AH8" s="1377">
        <v>6</v>
      </c>
      <c r="AI8" s="1378"/>
      <c r="AJ8" s="1379"/>
      <c r="AK8" s="1377">
        <v>7</v>
      </c>
      <c r="AL8" s="1378"/>
      <c r="AM8" s="1379"/>
      <c r="AN8" s="1377">
        <v>8</v>
      </c>
      <c r="AO8" s="1378"/>
      <c r="AP8" s="1379"/>
      <c r="AQ8" s="1374">
        <v>9</v>
      </c>
      <c r="AR8" s="1375"/>
      <c r="AS8" s="1382"/>
    </row>
    <row r="9" spans="1:45" s="286" customFormat="1" ht="9.75" customHeight="1">
      <c r="A9" s="290"/>
      <c r="B9" s="1351"/>
      <c r="C9" s="1352"/>
      <c r="D9" s="1353"/>
      <c r="E9" s="1351"/>
      <c r="F9" s="1352"/>
      <c r="G9" s="1353"/>
      <c r="H9" s="1351"/>
      <c r="I9" s="1352"/>
      <c r="J9" s="1353"/>
      <c r="K9" s="1357"/>
      <c r="L9" s="1358"/>
      <c r="M9" s="1359"/>
      <c r="N9" s="1357"/>
      <c r="O9" s="1358"/>
      <c r="P9" s="1359"/>
      <c r="Q9" s="1357"/>
      <c r="R9" s="1358"/>
      <c r="S9" s="1359"/>
      <c r="T9" s="1357"/>
      <c r="U9" s="1358"/>
      <c r="V9" s="1381"/>
      <c r="W9" s="288"/>
      <c r="X9" s="291"/>
      <c r="Y9" s="1351"/>
      <c r="Z9" s="1352"/>
      <c r="AA9" s="1353"/>
      <c r="AB9" s="1357"/>
      <c r="AC9" s="1358"/>
      <c r="AD9" s="1359"/>
      <c r="AE9" s="1357"/>
      <c r="AF9" s="1358"/>
      <c r="AG9" s="1359"/>
      <c r="AH9" s="1357"/>
      <c r="AI9" s="1358"/>
      <c r="AJ9" s="1359"/>
      <c r="AK9" s="1357"/>
      <c r="AL9" s="1358"/>
      <c r="AM9" s="1359"/>
      <c r="AN9" s="1357"/>
      <c r="AO9" s="1358"/>
      <c r="AP9" s="1359"/>
      <c r="AQ9" s="1351"/>
      <c r="AR9" s="1352"/>
      <c r="AS9" s="1367"/>
    </row>
    <row r="10" spans="1:45" s="286" customFormat="1" ht="9.75" customHeight="1">
      <c r="A10" s="290">
        <v>1</v>
      </c>
      <c r="B10" s="1374">
        <v>9</v>
      </c>
      <c r="C10" s="1375"/>
      <c r="D10" s="1376"/>
      <c r="E10" s="1377">
        <v>10</v>
      </c>
      <c r="F10" s="1378"/>
      <c r="G10" s="1379"/>
      <c r="H10" s="1377">
        <v>11</v>
      </c>
      <c r="I10" s="1378"/>
      <c r="J10" s="1379"/>
      <c r="K10" s="1377">
        <v>12</v>
      </c>
      <c r="L10" s="1378"/>
      <c r="M10" s="1379"/>
      <c r="N10" s="1377">
        <v>13</v>
      </c>
      <c r="O10" s="1378"/>
      <c r="P10" s="1379"/>
      <c r="Q10" s="1377">
        <v>14</v>
      </c>
      <c r="R10" s="1378"/>
      <c r="S10" s="1379"/>
      <c r="T10" s="1374">
        <v>15</v>
      </c>
      <c r="U10" s="1375"/>
      <c r="V10" s="1382"/>
      <c r="W10" s="288"/>
      <c r="X10" s="292">
        <v>7</v>
      </c>
      <c r="Y10" s="1374">
        <v>10</v>
      </c>
      <c r="Z10" s="1375"/>
      <c r="AA10" s="1376"/>
      <c r="AB10" s="1377">
        <v>11</v>
      </c>
      <c r="AC10" s="1378"/>
      <c r="AD10" s="1379"/>
      <c r="AE10" s="1377">
        <v>12</v>
      </c>
      <c r="AF10" s="1378"/>
      <c r="AG10" s="1379"/>
      <c r="AH10" s="1377">
        <v>13</v>
      </c>
      <c r="AI10" s="1378"/>
      <c r="AJ10" s="1379"/>
      <c r="AK10" s="1377">
        <v>14</v>
      </c>
      <c r="AL10" s="1378"/>
      <c r="AM10" s="1379"/>
      <c r="AN10" s="1377">
        <v>15</v>
      </c>
      <c r="AO10" s="1378"/>
      <c r="AP10" s="1379"/>
      <c r="AQ10" s="1374">
        <v>16</v>
      </c>
      <c r="AR10" s="1375"/>
      <c r="AS10" s="1382"/>
    </row>
    <row r="11" spans="1:45" s="286" customFormat="1" ht="9.75" customHeight="1">
      <c r="A11" s="290"/>
      <c r="B11" s="1351"/>
      <c r="C11" s="1352"/>
      <c r="D11" s="1353"/>
      <c r="E11" s="1357"/>
      <c r="F11" s="1358"/>
      <c r="G11" s="1359"/>
      <c r="H11" s="1357"/>
      <c r="I11" s="1358"/>
      <c r="J11" s="1359"/>
      <c r="K11" s="1357"/>
      <c r="L11" s="1358"/>
      <c r="M11" s="1359"/>
      <c r="N11" s="1357"/>
      <c r="O11" s="1358"/>
      <c r="P11" s="1359"/>
      <c r="Q11" s="1357"/>
      <c r="R11" s="1358"/>
      <c r="S11" s="1359"/>
      <c r="T11" s="1351"/>
      <c r="U11" s="1352"/>
      <c r="V11" s="1367"/>
      <c r="W11" s="288"/>
      <c r="X11" s="292"/>
      <c r="Y11" s="1351"/>
      <c r="Z11" s="1352"/>
      <c r="AA11" s="1353"/>
      <c r="AB11" s="1357"/>
      <c r="AC11" s="1358"/>
      <c r="AD11" s="1359"/>
      <c r="AE11" s="1357"/>
      <c r="AF11" s="1358"/>
      <c r="AG11" s="1359"/>
      <c r="AH11" s="1357"/>
      <c r="AI11" s="1358"/>
      <c r="AJ11" s="1359"/>
      <c r="AK11" s="1357"/>
      <c r="AL11" s="1358"/>
      <c r="AM11" s="1359"/>
      <c r="AN11" s="1357"/>
      <c r="AO11" s="1358"/>
      <c r="AP11" s="1359"/>
      <c r="AQ11" s="1351"/>
      <c r="AR11" s="1352"/>
      <c r="AS11" s="1367"/>
    </row>
    <row r="12" spans="1:45" s="286" customFormat="1" ht="9.75" customHeight="1">
      <c r="A12" s="290" t="s">
        <v>774</v>
      </c>
      <c r="B12" s="1374">
        <v>16</v>
      </c>
      <c r="C12" s="1375"/>
      <c r="D12" s="1376"/>
      <c r="E12" s="1377">
        <v>17</v>
      </c>
      <c r="F12" s="1378"/>
      <c r="G12" s="1379"/>
      <c r="H12" s="1377">
        <v>18</v>
      </c>
      <c r="I12" s="1378"/>
      <c r="J12" s="1379"/>
      <c r="K12" s="1377">
        <v>19</v>
      </c>
      <c r="L12" s="1378"/>
      <c r="M12" s="1379"/>
      <c r="N12" s="1377">
        <v>20</v>
      </c>
      <c r="O12" s="1378"/>
      <c r="P12" s="1379"/>
      <c r="Q12" s="1377">
        <v>21</v>
      </c>
      <c r="R12" s="1378"/>
      <c r="S12" s="1379"/>
      <c r="T12" s="1390">
        <v>22</v>
      </c>
      <c r="U12" s="1391"/>
      <c r="V12" s="1392"/>
      <c r="W12" s="288"/>
      <c r="X12" s="291" t="s">
        <v>775</v>
      </c>
      <c r="Y12" s="1374">
        <v>17</v>
      </c>
      <c r="Z12" s="1375"/>
      <c r="AA12" s="1376"/>
      <c r="AB12" s="1377">
        <v>18</v>
      </c>
      <c r="AC12" s="1378"/>
      <c r="AD12" s="1379"/>
      <c r="AE12" s="1377">
        <v>19</v>
      </c>
      <c r="AF12" s="1378"/>
      <c r="AG12" s="1379"/>
      <c r="AH12" s="1377">
        <v>20</v>
      </c>
      <c r="AI12" s="1378"/>
      <c r="AJ12" s="1379"/>
      <c r="AK12" s="1377">
        <v>21</v>
      </c>
      <c r="AL12" s="1378"/>
      <c r="AM12" s="1379"/>
      <c r="AN12" s="1377">
        <v>22</v>
      </c>
      <c r="AO12" s="1378"/>
      <c r="AP12" s="1379"/>
      <c r="AQ12" s="1374">
        <v>23</v>
      </c>
      <c r="AR12" s="1375"/>
      <c r="AS12" s="1382"/>
    </row>
    <row r="13" spans="1:45" s="286" customFormat="1" ht="9.75" customHeight="1">
      <c r="A13" s="290"/>
      <c r="B13" s="1351"/>
      <c r="C13" s="1352"/>
      <c r="D13" s="1353"/>
      <c r="E13" s="1357"/>
      <c r="F13" s="1358"/>
      <c r="G13" s="1359"/>
      <c r="H13" s="1357"/>
      <c r="I13" s="1358"/>
      <c r="J13" s="1359"/>
      <c r="K13" s="1357"/>
      <c r="L13" s="1358"/>
      <c r="M13" s="1359"/>
      <c r="N13" s="1357"/>
      <c r="O13" s="1358"/>
      <c r="P13" s="1359"/>
      <c r="Q13" s="1357"/>
      <c r="R13" s="1358"/>
      <c r="S13" s="1359"/>
      <c r="T13" s="1363"/>
      <c r="U13" s="1364"/>
      <c r="V13" s="1393"/>
      <c r="W13" s="288"/>
      <c r="X13" s="291"/>
      <c r="Y13" s="1351"/>
      <c r="Z13" s="1352"/>
      <c r="AA13" s="1353"/>
      <c r="AB13" s="1357"/>
      <c r="AC13" s="1358"/>
      <c r="AD13" s="1359"/>
      <c r="AE13" s="1357"/>
      <c r="AF13" s="1358"/>
      <c r="AG13" s="1359"/>
      <c r="AH13" s="1357"/>
      <c r="AI13" s="1358"/>
      <c r="AJ13" s="1359"/>
      <c r="AK13" s="1357"/>
      <c r="AL13" s="1358"/>
      <c r="AM13" s="1359"/>
      <c r="AN13" s="1357"/>
      <c r="AO13" s="1358"/>
      <c r="AP13" s="1359"/>
      <c r="AQ13" s="1351"/>
      <c r="AR13" s="1352"/>
      <c r="AS13" s="1367"/>
    </row>
    <row r="14" spans="1:45" s="286" customFormat="1" ht="9.75" customHeight="1">
      <c r="A14" s="293" t="s">
        <v>776</v>
      </c>
      <c r="B14" s="1374">
        <v>23</v>
      </c>
      <c r="C14" s="1375"/>
      <c r="D14" s="1376"/>
      <c r="E14" s="1377">
        <v>24</v>
      </c>
      <c r="F14" s="1378"/>
      <c r="G14" s="1379"/>
      <c r="H14" s="1377">
        <v>25</v>
      </c>
      <c r="I14" s="1378"/>
      <c r="J14" s="1379"/>
      <c r="K14" s="1377">
        <v>26</v>
      </c>
      <c r="L14" s="1378"/>
      <c r="M14" s="1379"/>
      <c r="N14" s="1377">
        <v>27</v>
      </c>
      <c r="O14" s="1378"/>
      <c r="P14" s="1379"/>
      <c r="Q14" s="1377">
        <v>28</v>
      </c>
      <c r="R14" s="1378"/>
      <c r="S14" s="1379"/>
      <c r="T14" s="1377">
        <v>29</v>
      </c>
      <c r="U14" s="1378"/>
      <c r="V14" s="1380"/>
      <c r="W14" s="288"/>
      <c r="X14" s="294" t="s">
        <v>777</v>
      </c>
      <c r="Y14" s="1374">
        <v>24</v>
      </c>
      <c r="Z14" s="1375"/>
      <c r="AA14" s="1376"/>
      <c r="AB14" s="1377">
        <v>25</v>
      </c>
      <c r="AC14" s="1378"/>
      <c r="AD14" s="1379"/>
      <c r="AE14" s="1377">
        <v>26</v>
      </c>
      <c r="AF14" s="1378"/>
      <c r="AG14" s="1379"/>
      <c r="AH14" s="1377">
        <v>27</v>
      </c>
      <c r="AI14" s="1378"/>
      <c r="AJ14" s="1379"/>
      <c r="AK14" s="1377">
        <v>28</v>
      </c>
      <c r="AL14" s="1378"/>
      <c r="AM14" s="1379"/>
      <c r="AN14" s="1377">
        <v>29</v>
      </c>
      <c r="AO14" s="1378"/>
      <c r="AP14" s="1379"/>
      <c r="AQ14" s="1377">
        <v>30</v>
      </c>
      <c r="AR14" s="1378"/>
      <c r="AS14" s="1380"/>
    </row>
    <row r="15" spans="1:45" s="286" customFormat="1" ht="9.75" customHeight="1">
      <c r="A15" s="293"/>
      <c r="B15" s="1351"/>
      <c r="C15" s="1352"/>
      <c r="D15" s="1353"/>
      <c r="E15" s="1357"/>
      <c r="F15" s="1358"/>
      <c r="G15" s="1359"/>
      <c r="H15" s="1357"/>
      <c r="I15" s="1358"/>
      <c r="J15" s="1359"/>
      <c r="K15" s="1357"/>
      <c r="L15" s="1358"/>
      <c r="M15" s="1359"/>
      <c r="N15" s="1357"/>
      <c r="O15" s="1358"/>
      <c r="P15" s="1359"/>
      <c r="Q15" s="1357"/>
      <c r="R15" s="1358"/>
      <c r="S15" s="1359"/>
      <c r="T15" s="1357"/>
      <c r="U15" s="1358"/>
      <c r="V15" s="1381"/>
      <c r="W15" s="288"/>
      <c r="X15" s="294"/>
      <c r="Y15" s="1351"/>
      <c r="Z15" s="1352"/>
      <c r="AA15" s="1353"/>
      <c r="AB15" s="1357"/>
      <c r="AC15" s="1358"/>
      <c r="AD15" s="1359"/>
      <c r="AE15" s="1357"/>
      <c r="AF15" s="1358"/>
      <c r="AG15" s="1359"/>
      <c r="AH15" s="1357"/>
      <c r="AI15" s="1358"/>
      <c r="AJ15" s="1359"/>
      <c r="AK15" s="1357"/>
      <c r="AL15" s="1358"/>
      <c r="AM15" s="1359"/>
      <c r="AN15" s="1357"/>
      <c r="AO15" s="1358"/>
      <c r="AP15" s="1359"/>
      <c r="AQ15" s="1357"/>
      <c r="AR15" s="1358"/>
      <c r="AS15" s="1381"/>
    </row>
    <row r="16" spans="1:45" s="286" customFormat="1" ht="9.75" customHeight="1">
      <c r="A16" s="290"/>
      <c r="B16" s="1374">
        <v>30</v>
      </c>
      <c r="C16" s="1375"/>
      <c r="D16" s="1376"/>
      <c r="E16" s="1374">
        <v>31</v>
      </c>
      <c r="F16" s="1375"/>
      <c r="G16" s="1376"/>
      <c r="H16" s="1377"/>
      <c r="I16" s="1378"/>
      <c r="J16" s="1379"/>
      <c r="K16" s="1377"/>
      <c r="L16" s="1378"/>
      <c r="M16" s="1379"/>
      <c r="N16" s="1377"/>
      <c r="O16" s="1378"/>
      <c r="P16" s="1379"/>
      <c r="Q16" s="1377"/>
      <c r="R16" s="1378"/>
      <c r="S16" s="1379"/>
      <c r="T16" s="1377"/>
      <c r="U16" s="1378"/>
      <c r="V16" s="1380"/>
      <c r="W16" s="288"/>
      <c r="X16" s="290"/>
      <c r="Y16" s="1374">
        <v>31</v>
      </c>
      <c r="Z16" s="1375"/>
      <c r="AA16" s="1376"/>
      <c r="AB16" s="1377"/>
      <c r="AC16" s="1378"/>
      <c r="AD16" s="1379"/>
      <c r="AE16" s="1377"/>
      <c r="AF16" s="1378"/>
      <c r="AG16" s="1379"/>
      <c r="AH16" s="1377"/>
      <c r="AI16" s="1378"/>
      <c r="AJ16" s="1379"/>
      <c r="AK16" s="1377"/>
      <c r="AL16" s="1378"/>
      <c r="AM16" s="1379"/>
      <c r="AN16" s="1377"/>
      <c r="AO16" s="1378"/>
      <c r="AP16" s="1379"/>
      <c r="AQ16" s="1377"/>
      <c r="AR16" s="1378"/>
      <c r="AS16" s="1380"/>
    </row>
    <row r="17" spans="1:45" s="286" customFormat="1" ht="9.75" customHeight="1" thickBot="1">
      <c r="A17" s="290"/>
      <c r="B17" s="1383"/>
      <c r="C17" s="1384"/>
      <c r="D17" s="1385"/>
      <c r="E17" s="1383"/>
      <c r="F17" s="1384"/>
      <c r="G17" s="1385"/>
      <c r="H17" s="1386"/>
      <c r="I17" s="1387"/>
      <c r="J17" s="1388"/>
      <c r="K17" s="1386"/>
      <c r="L17" s="1387"/>
      <c r="M17" s="1388"/>
      <c r="N17" s="1386"/>
      <c r="O17" s="1387"/>
      <c r="P17" s="1388"/>
      <c r="Q17" s="1386"/>
      <c r="R17" s="1387"/>
      <c r="S17" s="1388"/>
      <c r="T17" s="1386"/>
      <c r="U17" s="1387"/>
      <c r="V17" s="1389"/>
      <c r="W17" s="288"/>
      <c r="X17" s="295"/>
      <c r="Y17" s="1383"/>
      <c r="Z17" s="1384"/>
      <c r="AA17" s="1385"/>
      <c r="AB17" s="1386"/>
      <c r="AC17" s="1387"/>
      <c r="AD17" s="1388"/>
      <c r="AE17" s="1386"/>
      <c r="AF17" s="1387"/>
      <c r="AG17" s="1388"/>
      <c r="AH17" s="1386"/>
      <c r="AI17" s="1387"/>
      <c r="AJ17" s="1388"/>
      <c r="AK17" s="1386"/>
      <c r="AL17" s="1387"/>
      <c r="AM17" s="1388"/>
      <c r="AN17" s="1386"/>
      <c r="AO17" s="1387"/>
      <c r="AP17" s="1388"/>
      <c r="AQ17" s="1386"/>
      <c r="AR17" s="1387"/>
      <c r="AS17" s="1389"/>
    </row>
    <row r="18" spans="1:45" s="286" customFormat="1" ht="9.75" customHeight="1">
      <c r="A18" s="284"/>
      <c r="B18" s="1360"/>
      <c r="C18" s="1361"/>
      <c r="D18" s="1362"/>
      <c r="E18" s="1354"/>
      <c r="F18" s="1355"/>
      <c r="G18" s="1356"/>
      <c r="H18" s="1348">
        <v>1</v>
      </c>
      <c r="I18" s="1349"/>
      <c r="J18" s="1350"/>
      <c r="K18" s="1368">
        <v>2</v>
      </c>
      <c r="L18" s="1369"/>
      <c r="M18" s="1394"/>
      <c r="N18" s="1368">
        <v>3</v>
      </c>
      <c r="O18" s="1369"/>
      <c r="P18" s="1394"/>
      <c r="Q18" s="1368">
        <v>4</v>
      </c>
      <c r="R18" s="1369"/>
      <c r="S18" s="1394"/>
      <c r="T18" s="1348">
        <v>5</v>
      </c>
      <c r="U18" s="1349"/>
      <c r="V18" s="1366"/>
      <c r="W18" s="288"/>
      <c r="X18" s="296"/>
      <c r="Y18" s="1360"/>
      <c r="Z18" s="1361"/>
      <c r="AA18" s="1362"/>
      <c r="AB18" s="1354">
        <v>1</v>
      </c>
      <c r="AC18" s="1355"/>
      <c r="AD18" s="1356"/>
      <c r="AE18" s="1354">
        <v>2</v>
      </c>
      <c r="AF18" s="1355"/>
      <c r="AG18" s="1356"/>
      <c r="AH18" s="1354">
        <v>3</v>
      </c>
      <c r="AI18" s="1355"/>
      <c r="AJ18" s="1356"/>
      <c r="AK18" s="1354">
        <v>4</v>
      </c>
      <c r="AL18" s="1355"/>
      <c r="AM18" s="1356"/>
      <c r="AN18" s="1354">
        <v>5</v>
      </c>
      <c r="AO18" s="1355"/>
      <c r="AP18" s="1356"/>
      <c r="AQ18" s="1348">
        <v>6</v>
      </c>
      <c r="AR18" s="1349"/>
      <c r="AS18" s="1366"/>
    </row>
    <row r="19" spans="1:45" s="286" customFormat="1" ht="9.75" customHeight="1">
      <c r="A19" s="290"/>
      <c r="B19" s="1363"/>
      <c r="C19" s="1364"/>
      <c r="D19" s="1365"/>
      <c r="E19" s="1357"/>
      <c r="F19" s="1358"/>
      <c r="G19" s="1359"/>
      <c r="H19" s="1351"/>
      <c r="I19" s="1352"/>
      <c r="J19" s="1353"/>
      <c r="K19" s="1371"/>
      <c r="L19" s="1372"/>
      <c r="M19" s="1395"/>
      <c r="N19" s="1371"/>
      <c r="O19" s="1372"/>
      <c r="P19" s="1395"/>
      <c r="Q19" s="1371"/>
      <c r="R19" s="1372"/>
      <c r="S19" s="1395"/>
      <c r="T19" s="1351"/>
      <c r="U19" s="1352"/>
      <c r="V19" s="1367"/>
      <c r="W19" s="288"/>
      <c r="X19" s="297"/>
      <c r="Y19" s="1363"/>
      <c r="Z19" s="1364"/>
      <c r="AA19" s="1365"/>
      <c r="AB19" s="1357"/>
      <c r="AC19" s="1358"/>
      <c r="AD19" s="1359"/>
      <c r="AE19" s="1357"/>
      <c r="AF19" s="1358"/>
      <c r="AG19" s="1359"/>
      <c r="AH19" s="1357"/>
      <c r="AI19" s="1358"/>
      <c r="AJ19" s="1359"/>
      <c r="AK19" s="1357"/>
      <c r="AL19" s="1358"/>
      <c r="AM19" s="1359"/>
      <c r="AN19" s="1357"/>
      <c r="AO19" s="1358"/>
      <c r="AP19" s="1359"/>
      <c r="AQ19" s="1351"/>
      <c r="AR19" s="1352"/>
      <c r="AS19" s="1367"/>
    </row>
    <row r="20" spans="1:45" s="286" customFormat="1" ht="9.75" customHeight="1">
      <c r="A20" s="290"/>
      <c r="B20" s="1374">
        <v>6</v>
      </c>
      <c r="C20" s="1375"/>
      <c r="D20" s="1376"/>
      <c r="E20" s="1374">
        <v>7</v>
      </c>
      <c r="F20" s="1375"/>
      <c r="G20" s="1376"/>
      <c r="H20" s="1377">
        <v>8</v>
      </c>
      <c r="I20" s="1378"/>
      <c r="J20" s="1379"/>
      <c r="K20" s="1377">
        <v>9</v>
      </c>
      <c r="L20" s="1378"/>
      <c r="M20" s="1379"/>
      <c r="N20" s="1377">
        <v>10</v>
      </c>
      <c r="O20" s="1378"/>
      <c r="P20" s="1379"/>
      <c r="Q20" s="1377">
        <v>11</v>
      </c>
      <c r="R20" s="1378"/>
      <c r="S20" s="1379"/>
      <c r="T20" s="1377">
        <v>12</v>
      </c>
      <c r="U20" s="1378"/>
      <c r="V20" s="1380"/>
      <c r="W20" s="288"/>
      <c r="X20" s="297"/>
      <c r="Y20" s="1374">
        <v>7</v>
      </c>
      <c r="Z20" s="1375"/>
      <c r="AA20" s="1376"/>
      <c r="AB20" s="1377">
        <v>8</v>
      </c>
      <c r="AC20" s="1378"/>
      <c r="AD20" s="1379"/>
      <c r="AE20" s="1377">
        <v>9</v>
      </c>
      <c r="AF20" s="1378"/>
      <c r="AG20" s="1379"/>
      <c r="AH20" s="1377">
        <v>10</v>
      </c>
      <c r="AI20" s="1378"/>
      <c r="AJ20" s="1379"/>
      <c r="AK20" s="1377">
        <v>11</v>
      </c>
      <c r="AL20" s="1378"/>
      <c r="AM20" s="1379"/>
      <c r="AN20" s="1377">
        <v>12</v>
      </c>
      <c r="AO20" s="1378"/>
      <c r="AP20" s="1379"/>
      <c r="AQ20" s="1374">
        <v>13</v>
      </c>
      <c r="AR20" s="1375"/>
      <c r="AS20" s="1382"/>
    </row>
    <row r="21" spans="1:45" s="286" customFormat="1" ht="9.75" customHeight="1">
      <c r="A21" s="290"/>
      <c r="B21" s="1351"/>
      <c r="C21" s="1352"/>
      <c r="D21" s="1353"/>
      <c r="E21" s="1351"/>
      <c r="F21" s="1352"/>
      <c r="G21" s="1353"/>
      <c r="H21" s="1357"/>
      <c r="I21" s="1358"/>
      <c r="J21" s="1359"/>
      <c r="K21" s="1357"/>
      <c r="L21" s="1358"/>
      <c r="M21" s="1359"/>
      <c r="N21" s="1357"/>
      <c r="O21" s="1358"/>
      <c r="P21" s="1359"/>
      <c r="Q21" s="1357"/>
      <c r="R21" s="1358"/>
      <c r="S21" s="1359"/>
      <c r="T21" s="1357"/>
      <c r="U21" s="1358"/>
      <c r="V21" s="1381"/>
      <c r="W21" s="288"/>
      <c r="X21" s="297"/>
      <c r="Y21" s="1351"/>
      <c r="Z21" s="1352"/>
      <c r="AA21" s="1353"/>
      <c r="AB21" s="1357"/>
      <c r="AC21" s="1358"/>
      <c r="AD21" s="1359"/>
      <c r="AE21" s="1357"/>
      <c r="AF21" s="1358"/>
      <c r="AG21" s="1359"/>
      <c r="AH21" s="1357"/>
      <c r="AI21" s="1358"/>
      <c r="AJ21" s="1359"/>
      <c r="AK21" s="1357"/>
      <c r="AL21" s="1358"/>
      <c r="AM21" s="1359"/>
      <c r="AN21" s="1357"/>
      <c r="AO21" s="1358"/>
      <c r="AP21" s="1359"/>
      <c r="AQ21" s="1351"/>
      <c r="AR21" s="1352"/>
      <c r="AS21" s="1367"/>
    </row>
    <row r="22" spans="1:45" s="286" customFormat="1" ht="9.75" customHeight="1">
      <c r="A22" s="298">
        <v>2</v>
      </c>
      <c r="B22" s="1374">
        <v>13</v>
      </c>
      <c r="C22" s="1375"/>
      <c r="D22" s="1376"/>
      <c r="E22" s="1377">
        <v>14</v>
      </c>
      <c r="F22" s="1378"/>
      <c r="G22" s="1379"/>
      <c r="H22" s="1377">
        <v>15</v>
      </c>
      <c r="I22" s="1378"/>
      <c r="J22" s="1379"/>
      <c r="K22" s="1377">
        <v>16</v>
      </c>
      <c r="L22" s="1378"/>
      <c r="M22" s="1379"/>
      <c r="N22" s="1377">
        <v>17</v>
      </c>
      <c r="O22" s="1378"/>
      <c r="P22" s="1379"/>
      <c r="Q22" s="1377">
        <v>18</v>
      </c>
      <c r="R22" s="1378"/>
      <c r="S22" s="1379"/>
      <c r="T22" s="1374">
        <v>19</v>
      </c>
      <c r="U22" s="1375"/>
      <c r="V22" s="1382"/>
      <c r="W22" s="288"/>
      <c r="X22" s="299">
        <v>8</v>
      </c>
      <c r="Y22" s="1374">
        <v>14</v>
      </c>
      <c r="Z22" s="1375"/>
      <c r="AA22" s="1376"/>
      <c r="AB22" s="1374">
        <v>15</v>
      </c>
      <c r="AC22" s="1375"/>
      <c r="AD22" s="1376"/>
      <c r="AE22" s="1374">
        <v>16</v>
      </c>
      <c r="AF22" s="1375"/>
      <c r="AG22" s="1376"/>
      <c r="AH22" s="1377">
        <v>17</v>
      </c>
      <c r="AI22" s="1378"/>
      <c r="AJ22" s="1379"/>
      <c r="AK22" s="1377">
        <v>18</v>
      </c>
      <c r="AL22" s="1378"/>
      <c r="AM22" s="1379"/>
      <c r="AN22" s="1377">
        <v>19</v>
      </c>
      <c r="AO22" s="1378"/>
      <c r="AP22" s="1379"/>
      <c r="AQ22" s="1374">
        <v>20</v>
      </c>
      <c r="AR22" s="1375"/>
      <c r="AS22" s="1382"/>
    </row>
    <row r="23" spans="1:45" s="286" customFormat="1" ht="9.75" customHeight="1">
      <c r="A23" s="298"/>
      <c r="B23" s="1351"/>
      <c r="C23" s="1352"/>
      <c r="D23" s="1353"/>
      <c r="E23" s="1357"/>
      <c r="F23" s="1358"/>
      <c r="G23" s="1359"/>
      <c r="H23" s="1357"/>
      <c r="I23" s="1358"/>
      <c r="J23" s="1359"/>
      <c r="K23" s="1357"/>
      <c r="L23" s="1358"/>
      <c r="M23" s="1359"/>
      <c r="N23" s="1357"/>
      <c r="O23" s="1358"/>
      <c r="P23" s="1359"/>
      <c r="Q23" s="1357"/>
      <c r="R23" s="1358"/>
      <c r="S23" s="1359"/>
      <c r="T23" s="1351"/>
      <c r="U23" s="1352"/>
      <c r="V23" s="1367"/>
      <c r="W23" s="288"/>
      <c r="X23" s="299"/>
      <c r="Y23" s="1351"/>
      <c r="Z23" s="1352"/>
      <c r="AA23" s="1353"/>
      <c r="AB23" s="1351"/>
      <c r="AC23" s="1352"/>
      <c r="AD23" s="1353"/>
      <c r="AE23" s="1351"/>
      <c r="AF23" s="1352"/>
      <c r="AG23" s="1353"/>
      <c r="AH23" s="1357"/>
      <c r="AI23" s="1358"/>
      <c r="AJ23" s="1359"/>
      <c r="AK23" s="1357"/>
      <c r="AL23" s="1358"/>
      <c r="AM23" s="1359"/>
      <c r="AN23" s="1357"/>
      <c r="AO23" s="1358"/>
      <c r="AP23" s="1359"/>
      <c r="AQ23" s="1351"/>
      <c r="AR23" s="1352"/>
      <c r="AS23" s="1367"/>
    </row>
    <row r="24" spans="1:45" s="286" customFormat="1" ht="9.75" customHeight="1">
      <c r="A24" s="298" t="s">
        <v>775</v>
      </c>
      <c r="B24" s="1374">
        <v>20</v>
      </c>
      <c r="C24" s="1375"/>
      <c r="D24" s="1376"/>
      <c r="E24" s="1377">
        <v>21</v>
      </c>
      <c r="F24" s="1378"/>
      <c r="G24" s="1379"/>
      <c r="H24" s="1377">
        <v>22</v>
      </c>
      <c r="I24" s="1378"/>
      <c r="J24" s="1379"/>
      <c r="K24" s="1377">
        <v>23</v>
      </c>
      <c r="L24" s="1378"/>
      <c r="M24" s="1379"/>
      <c r="N24" s="1377">
        <v>24</v>
      </c>
      <c r="O24" s="1378"/>
      <c r="P24" s="1379"/>
      <c r="Q24" s="1377">
        <v>25</v>
      </c>
      <c r="R24" s="1378"/>
      <c r="S24" s="1379"/>
      <c r="T24" s="1374">
        <v>26</v>
      </c>
      <c r="U24" s="1375"/>
      <c r="V24" s="1382"/>
      <c r="W24" s="288"/>
      <c r="X24" s="297" t="s">
        <v>775</v>
      </c>
      <c r="Y24" s="1374">
        <v>21</v>
      </c>
      <c r="Z24" s="1375"/>
      <c r="AA24" s="1376"/>
      <c r="AB24" s="1377">
        <v>22</v>
      </c>
      <c r="AC24" s="1378"/>
      <c r="AD24" s="1379"/>
      <c r="AE24" s="1377">
        <v>23</v>
      </c>
      <c r="AF24" s="1378"/>
      <c r="AG24" s="1379"/>
      <c r="AH24" s="1377">
        <v>24</v>
      </c>
      <c r="AI24" s="1378"/>
      <c r="AJ24" s="1379"/>
      <c r="AK24" s="1377">
        <v>25</v>
      </c>
      <c r="AL24" s="1378"/>
      <c r="AM24" s="1379"/>
      <c r="AN24" s="1377">
        <v>26</v>
      </c>
      <c r="AO24" s="1378"/>
      <c r="AP24" s="1379"/>
      <c r="AQ24" s="1374">
        <v>27</v>
      </c>
      <c r="AR24" s="1375"/>
      <c r="AS24" s="1382"/>
    </row>
    <row r="25" spans="1:45" s="286" customFormat="1" ht="9.75" customHeight="1">
      <c r="A25" s="298"/>
      <c r="B25" s="1351"/>
      <c r="C25" s="1352"/>
      <c r="D25" s="1353"/>
      <c r="E25" s="1357"/>
      <c r="F25" s="1358"/>
      <c r="G25" s="1359"/>
      <c r="H25" s="1357"/>
      <c r="I25" s="1358"/>
      <c r="J25" s="1359"/>
      <c r="K25" s="1357"/>
      <c r="L25" s="1358"/>
      <c r="M25" s="1359"/>
      <c r="N25" s="1357"/>
      <c r="O25" s="1358"/>
      <c r="P25" s="1359"/>
      <c r="Q25" s="1357"/>
      <c r="R25" s="1358"/>
      <c r="S25" s="1359"/>
      <c r="T25" s="1351"/>
      <c r="U25" s="1352"/>
      <c r="V25" s="1367"/>
      <c r="W25" s="288"/>
      <c r="X25" s="297"/>
      <c r="Y25" s="1351"/>
      <c r="Z25" s="1352"/>
      <c r="AA25" s="1353"/>
      <c r="AB25" s="1357"/>
      <c r="AC25" s="1358"/>
      <c r="AD25" s="1359"/>
      <c r="AE25" s="1357"/>
      <c r="AF25" s="1358"/>
      <c r="AG25" s="1359"/>
      <c r="AH25" s="1357"/>
      <c r="AI25" s="1358"/>
      <c r="AJ25" s="1359"/>
      <c r="AK25" s="1357"/>
      <c r="AL25" s="1358"/>
      <c r="AM25" s="1359"/>
      <c r="AN25" s="1357"/>
      <c r="AO25" s="1358"/>
      <c r="AP25" s="1359"/>
      <c r="AQ25" s="1351"/>
      <c r="AR25" s="1352"/>
      <c r="AS25" s="1367"/>
    </row>
    <row r="26" spans="1:45" s="286" customFormat="1" ht="9.75" customHeight="1">
      <c r="A26" s="300" t="s">
        <v>778</v>
      </c>
      <c r="B26" s="1374">
        <v>27</v>
      </c>
      <c r="C26" s="1375"/>
      <c r="D26" s="1376"/>
      <c r="E26" s="1377">
        <v>28</v>
      </c>
      <c r="F26" s="1378"/>
      <c r="G26" s="1379"/>
      <c r="H26" s="1377"/>
      <c r="I26" s="1378"/>
      <c r="J26" s="1379"/>
      <c r="K26" s="1377"/>
      <c r="L26" s="1378"/>
      <c r="M26" s="1379"/>
      <c r="N26" s="1377"/>
      <c r="O26" s="1378"/>
      <c r="P26" s="1379"/>
      <c r="Q26" s="1377"/>
      <c r="R26" s="1378"/>
      <c r="S26" s="1379"/>
      <c r="T26" s="1377"/>
      <c r="U26" s="1378"/>
      <c r="V26" s="1380"/>
      <c r="W26" s="288"/>
      <c r="X26" s="301" t="s">
        <v>776</v>
      </c>
      <c r="Y26" s="1374">
        <v>28</v>
      </c>
      <c r="Z26" s="1375"/>
      <c r="AA26" s="1376"/>
      <c r="AB26" s="1377">
        <v>29</v>
      </c>
      <c r="AC26" s="1378"/>
      <c r="AD26" s="1379"/>
      <c r="AE26" s="1377">
        <v>30</v>
      </c>
      <c r="AF26" s="1378"/>
      <c r="AG26" s="1379"/>
      <c r="AH26" s="1377">
        <v>31</v>
      </c>
      <c r="AI26" s="1378"/>
      <c r="AJ26" s="1379"/>
      <c r="AK26" s="1377"/>
      <c r="AL26" s="1378"/>
      <c r="AM26" s="1379"/>
      <c r="AN26" s="1377"/>
      <c r="AO26" s="1378"/>
      <c r="AP26" s="1379"/>
      <c r="AQ26" s="1390"/>
      <c r="AR26" s="1391"/>
      <c r="AS26" s="1392"/>
    </row>
    <row r="27" spans="1:45" s="286" customFormat="1" ht="9.75" customHeight="1">
      <c r="A27" s="300"/>
      <c r="B27" s="1351"/>
      <c r="C27" s="1352"/>
      <c r="D27" s="1353"/>
      <c r="E27" s="1357"/>
      <c r="F27" s="1358"/>
      <c r="G27" s="1359"/>
      <c r="H27" s="1357"/>
      <c r="I27" s="1358"/>
      <c r="J27" s="1359"/>
      <c r="K27" s="1357"/>
      <c r="L27" s="1358"/>
      <c r="M27" s="1359"/>
      <c r="N27" s="1357"/>
      <c r="O27" s="1358"/>
      <c r="P27" s="1359"/>
      <c r="Q27" s="1357"/>
      <c r="R27" s="1358"/>
      <c r="S27" s="1359"/>
      <c r="T27" s="1357"/>
      <c r="U27" s="1358"/>
      <c r="V27" s="1381"/>
      <c r="W27" s="288"/>
      <c r="X27" s="301"/>
      <c r="Y27" s="1351"/>
      <c r="Z27" s="1352"/>
      <c r="AA27" s="1353"/>
      <c r="AB27" s="1357"/>
      <c r="AC27" s="1358"/>
      <c r="AD27" s="1359"/>
      <c r="AE27" s="1357"/>
      <c r="AF27" s="1358"/>
      <c r="AG27" s="1359"/>
      <c r="AH27" s="1357"/>
      <c r="AI27" s="1358"/>
      <c r="AJ27" s="1359"/>
      <c r="AK27" s="1357"/>
      <c r="AL27" s="1358"/>
      <c r="AM27" s="1359"/>
      <c r="AN27" s="1357"/>
      <c r="AO27" s="1358"/>
      <c r="AP27" s="1359"/>
      <c r="AQ27" s="1363"/>
      <c r="AR27" s="1364"/>
      <c r="AS27" s="1393"/>
    </row>
    <row r="28" spans="1:45" s="286" customFormat="1" ht="9.75" customHeight="1">
      <c r="A28" s="298"/>
      <c r="B28" s="1377"/>
      <c r="C28" s="1378"/>
      <c r="D28" s="1379"/>
      <c r="E28" s="1377"/>
      <c r="F28" s="1378"/>
      <c r="G28" s="1379"/>
      <c r="H28" s="1377"/>
      <c r="I28" s="1378"/>
      <c r="J28" s="1379"/>
      <c r="K28" s="1377"/>
      <c r="L28" s="1378"/>
      <c r="M28" s="1379"/>
      <c r="N28" s="1377"/>
      <c r="O28" s="1378"/>
      <c r="P28" s="1379"/>
      <c r="Q28" s="1377"/>
      <c r="R28" s="1378"/>
      <c r="S28" s="1379"/>
      <c r="T28" s="1377"/>
      <c r="U28" s="1378"/>
      <c r="V28" s="1380"/>
      <c r="W28" s="302"/>
      <c r="X28" s="301"/>
      <c r="Y28" s="1377"/>
      <c r="Z28" s="1378"/>
      <c r="AA28" s="1379"/>
      <c r="AB28" s="1377"/>
      <c r="AC28" s="1378"/>
      <c r="AD28" s="1379"/>
      <c r="AE28" s="1377"/>
      <c r="AF28" s="1378"/>
      <c r="AG28" s="1379"/>
      <c r="AH28" s="1377"/>
      <c r="AI28" s="1378"/>
      <c r="AJ28" s="1379"/>
      <c r="AK28" s="1377"/>
      <c r="AL28" s="1378"/>
      <c r="AM28" s="1379"/>
      <c r="AN28" s="1377"/>
      <c r="AO28" s="1378"/>
      <c r="AP28" s="1379"/>
      <c r="AQ28" s="1377"/>
      <c r="AR28" s="1378"/>
      <c r="AS28" s="1380"/>
    </row>
    <row r="29" spans="1:45" s="286" customFormat="1" ht="9.75" customHeight="1" thickBot="1">
      <c r="A29" s="298"/>
      <c r="B29" s="1386"/>
      <c r="C29" s="1387"/>
      <c r="D29" s="1388"/>
      <c r="E29" s="1386"/>
      <c r="F29" s="1387"/>
      <c r="G29" s="1388"/>
      <c r="H29" s="1386"/>
      <c r="I29" s="1387"/>
      <c r="J29" s="1388"/>
      <c r="K29" s="1386"/>
      <c r="L29" s="1387"/>
      <c r="M29" s="1388"/>
      <c r="N29" s="1386"/>
      <c r="O29" s="1387"/>
      <c r="P29" s="1388"/>
      <c r="Q29" s="1386"/>
      <c r="R29" s="1387"/>
      <c r="S29" s="1388"/>
      <c r="T29" s="1386"/>
      <c r="U29" s="1387"/>
      <c r="V29" s="1389"/>
      <c r="W29" s="302"/>
      <c r="X29" s="303"/>
      <c r="Y29" s="1386"/>
      <c r="Z29" s="1387"/>
      <c r="AA29" s="1388"/>
      <c r="AB29" s="1386"/>
      <c r="AC29" s="1387"/>
      <c r="AD29" s="1388"/>
      <c r="AE29" s="1386"/>
      <c r="AF29" s="1387"/>
      <c r="AG29" s="1388"/>
      <c r="AH29" s="1386"/>
      <c r="AI29" s="1387"/>
      <c r="AJ29" s="1388"/>
      <c r="AK29" s="1386"/>
      <c r="AL29" s="1387"/>
      <c r="AM29" s="1388"/>
      <c r="AN29" s="1386"/>
      <c r="AO29" s="1387"/>
      <c r="AP29" s="1388"/>
      <c r="AQ29" s="1386"/>
      <c r="AR29" s="1387"/>
      <c r="AS29" s="1389"/>
    </row>
    <row r="30" spans="1:45" s="286" customFormat="1" ht="9.75" customHeight="1">
      <c r="A30" s="284"/>
      <c r="B30" s="1360"/>
      <c r="C30" s="1361"/>
      <c r="D30" s="1362"/>
      <c r="E30" s="1360"/>
      <c r="F30" s="1361"/>
      <c r="G30" s="1362"/>
      <c r="H30" s="1360">
        <v>1</v>
      </c>
      <c r="I30" s="1361"/>
      <c r="J30" s="1362"/>
      <c r="K30" s="1360">
        <v>2</v>
      </c>
      <c r="L30" s="1361"/>
      <c r="M30" s="1362"/>
      <c r="N30" s="1360">
        <v>3</v>
      </c>
      <c r="O30" s="1361"/>
      <c r="P30" s="1362"/>
      <c r="Q30" s="1360">
        <v>4</v>
      </c>
      <c r="R30" s="1361"/>
      <c r="S30" s="1362"/>
      <c r="T30" s="1360">
        <v>5</v>
      </c>
      <c r="U30" s="1361"/>
      <c r="V30" s="1362"/>
      <c r="W30" s="288"/>
      <c r="X30" s="291"/>
      <c r="Y30" s="1360"/>
      <c r="Z30" s="1361"/>
      <c r="AA30" s="1362"/>
      <c r="AB30" s="1354"/>
      <c r="AC30" s="1355"/>
      <c r="AD30" s="1356"/>
      <c r="AE30" s="1354"/>
      <c r="AF30" s="1355"/>
      <c r="AG30" s="1356"/>
      <c r="AH30" s="1354"/>
      <c r="AI30" s="1355"/>
      <c r="AJ30" s="1356"/>
      <c r="AK30" s="1354">
        <v>1</v>
      </c>
      <c r="AL30" s="1355"/>
      <c r="AM30" s="1356"/>
      <c r="AN30" s="1354">
        <v>2</v>
      </c>
      <c r="AO30" s="1355"/>
      <c r="AP30" s="1356"/>
      <c r="AQ30" s="1348">
        <v>3</v>
      </c>
      <c r="AR30" s="1349"/>
      <c r="AS30" s="1366"/>
    </row>
    <row r="31" spans="1:45" s="286" customFormat="1" ht="9.75" customHeight="1">
      <c r="A31" s="298"/>
      <c r="B31" s="1363"/>
      <c r="C31" s="1364"/>
      <c r="D31" s="1365"/>
      <c r="E31" s="1363"/>
      <c r="F31" s="1364"/>
      <c r="G31" s="1365"/>
      <c r="H31" s="1363"/>
      <c r="I31" s="1364"/>
      <c r="J31" s="1365"/>
      <c r="K31" s="1363"/>
      <c r="L31" s="1364"/>
      <c r="M31" s="1365"/>
      <c r="N31" s="1363"/>
      <c r="O31" s="1364"/>
      <c r="P31" s="1365"/>
      <c r="Q31" s="1363"/>
      <c r="R31" s="1364"/>
      <c r="S31" s="1365"/>
      <c r="T31" s="1363"/>
      <c r="U31" s="1364"/>
      <c r="V31" s="1365"/>
      <c r="W31" s="288"/>
      <c r="X31" s="291"/>
      <c r="Y31" s="1363"/>
      <c r="Z31" s="1364"/>
      <c r="AA31" s="1365"/>
      <c r="AB31" s="1357"/>
      <c r="AC31" s="1358"/>
      <c r="AD31" s="1359"/>
      <c r="AE31" s="1357"/>
      <c r="AF31" s="1358"/>
      <c r="AG31" s="1359"/>
      <c r="AH31" s="1357"/>
      <c r="AI31" s="1358"/>
      <c r="AJ31" s="1359"/>
      <c r="AK31" s="1357"/>
      <c r="AL31" s="1358"/>
      <c r="AM31" s="1359"/>
      <c r="AN31" s="1357"/>
      <c r="AO31" s="1358"/>
      <c r="AP31" s="1359"/>
      <c r="AQ31" s="1351"/>
      <c r="AR31" s="1352"/>
      <c r="AS31" s="1367"/>
    </row>
    <row r="32" spans="1:45" s="286" customFormat="1" ht="9.75" customHeight="1">
      <c r="A32" s="298"/>
      <c r="B32" s="1374">
        <v>6</v>
      </c>
      <c r="C32" s="1375"/>
      <c r="D32" s="1376"/>
      <c r="E32" s="1374">
        <v>7</v>
      </c>
      <c r="F32" s="1375"/>
      <c r="G32" s="1376"/>
      <c r="H32" s="1374">
        <v>8</v>
      </c>
      <c r="I32" s="1375"/>
      <c r="J32" s="1376"/>
      <c r="K32" s="1377">
        <v>9</v>
      </c>
      <c r="L32" s="1378"/>
      <c r="M32" s="1379"/>
      <c r="N32" s="1377">
        <v>10</v>
      </c>
      <c r="O32" s="1378"/>
      <c r="P32" s="1379"/>
      <c r="Q32" s="1377">
        <v>11</v>
      </c>
      <c r="R32" s="1378"/>
      <c r="S32" s="1379"/>
      <c r="T32" s="1377">
        <v>12</v>
      </c>
      <c r="U32" s="1378"/>
      <c r="V32" s="1380"/>
      <c r="W32" s="288"/>
      <c r="X32" s="291"/>
      <c r="Y32" s="1374">
        <v>4</v>
      </c>
      <c r="Z32" s="1375"/>
      <c r="AA32" s="1376"/>
      <c r="AB32" s="1377">
        <v>5</v>
      </c>
      <c r="AC32" s="1378"/>
      <c r="AD32" s="1379"/>
      <c r="AE32" s="1377">
        <v>6</v>
      </c>
      <c r="AF32" s="1378"/>
      <c r="AG32" s="1379"/>
      <c r="AH32" s="1377">
        <v>7</v>
      </c>
      <c r="AI32" s="1378"/>
      <c r="AJ32" s="1379"/>
      <c r="AK32" s="1377">
        <v>8</v>
      </c>
      <c r="AL32" s="1378"/>
      <c r="AM32" s="1379"/>
      <c r="AN32" s="1377">
        <v>9</v>
      </c>
      <c r="AO32" s="1378"/>
      <c r="AP32" s="1379"/>
      <c r="AQ32" s="1374">
        <v>10</v>
      </c>
      <c r="AR32" s="1375"/>
      <c r="AS32" s="1382"/>
    </row>
    <row r="33" spans="1:45" s="286" customFormat="1" ht="9.75" customHeight="1">
      <c r="A33" s="298"/>
      <c r="B33" s="1351"/>
      <c r="C33" s="1352"/>
      <c r="D33" s="1353"/>
      <c r="E33" s="1351"/>
      <c r="F33" s="1352"/>
      <c r="G33" s="1353"/>
      <c r="H33" s="1351"/>
      <c r="I33" s="1352"/>
      <c r="J33" s="1353"/>
      <c r="K33" s="1357"/>
      <c r="L33" s="1358"/>
      <c r="M33" s="1359"/>
      <c r="N33" s="1357"/>
      <c r="O33" s="1358"/>
      <c r="P33" s="1359"/>
      <c r="Q33" s="1357"/>
      <c r="R33" s="1358"/>
      <c r="S33" s="1359"/>
      <c r="T33" s="1357"/>
      <c r="U33" s="1358"/>
      <c r="V33" s="1381"/>
      <c r="W33" s="288"/>
      <c r="X33" s="291"/>
      <c r="Y33" s="1351"/>
      <c r="Z33" s="1352"/>
      <c r="AA33" s="1353"/>
      <c r="AB33" s="1357"/>
      <c r="AC33" s="1358"/>
      <c r="AD33" s="1359"/>
      <c r="AE33" s="1357"/>
      <c r="AF33" s="1358"/>
      <c r="AG33" s="1359"/>
      <c r="AH33" s="1357"/>
      <c r="AI33" s="1358"/>
      <c r="AJ33" s="1359"/>
      <c r="AK33" s="1357"/>
      <c r="AL33" s="1358"/>
      <c r="AM33" s="1359"/>
      <c r="AN33" s="1357"/>
      <c r="AO33" s="1358"/>
      <c r="AP33" s="1359"/>
      <c r="AQ33" s="1351"/>
      <c r="AR33" s="1352"/>
      <c r="AS33" s="1367"/>
    </row>
    <row r="34" spans="1:45" s="286" customFormat="1" ht="9.75" customHeight="1">
      <c r="A34" s="298">
        <v>3</v>
      </c>
      <c r="B34" s="1374">
        <v>13</v>
      </c>
      <c r="C34" s="1375"/>
      <c r="D34" s="1376"/>
      <c r="E34" s="1377">
        <v>14</v>
      </c>
      <c r="F34" s="1378"/>
      <c r="G34" s="1379"/>
      <c r="H34" s="1377">
        <v>15</v>
      </c>
      <c r="I34" s="1378"/>
      <c r="J34" s="1379"/>
      <c r="K34" s="1377">
        <v>16</v>
      </c>
      <c r="L34" s="1378"/>
      <c r="M34" s="1379"/>
      <c r="N34" s="1377">
        <v>17</v>
      </c>
      <c r="O34" s="1378"/>
      <c r="P34" s="1379"/>
      <c r="Q34" s="1377">
        <v>18</v>
      </c>
      <c r="R34" s="1378"/>
      <c r="S34" s="1379"/>
      <c r="T34" s="1374">
        <v>19</v>
      </c>
      <c r="U34" s="1375"/>
      <c r="V34" s="1382"/>
      <c r="W34" s="288"/>
      <c r="X34" s="292">
        <v>9</v>
      </c>
      <c r="Y34" s="1374">
        <v>11</v>
      </c>
      <c r="Z34" s="1375"/>
      <c r="AA34" s="1376"/>
      <c r="AB34" s="1396">
        <v>12</v>
      </c>
      <c r="AC34" s="1397"/>
      <c r="AD34" s="1398"/>
      <c r="AE34" s="1377">
        <v>13</v>
      </c>
      <c r="AF34" s="1378"/>
      <c r="AG34" s="1379"/>
      <c r="AH34" s="1377">
        <v>14</v>
      </c>
      <c r="AI34" s="1378"/>
      <c r="AJ34" s="1379"/>
      <c r="AK34" s="1377">
        <v>15</v>
      </c>
      <c r="AL34" s="1378"/>
      <c r="AM34" s="1379"/>
      <c r="AN34" s="1377">
        <v>16</v>
      </c>
      <c r="AO34" s="1378"/>
      <c r="AP34" s="1379"/>
      <c r="AQ34" s="1374">
        <v>17</v>
      </c>
      <c r="AR34" s="1375"/>
      <c r="AS34" s="1382"/>
    </row>
    <row r="35" spans="1:45" s="286" customFormat="1" ht="9.75" customHeight="1">
      <c r="A35" s="298"/>
      <c r="B35" s="1351"/>
      <c r="C35" s="1352"/>
      <c r="D35" s="1353"/>
      <c r="E35" s="1357"/>
      <c r="F35" s="1358"/>
      <c r="G35" s="1359"/>
      <c r="H35" s="1357"/>
      <c r="I35" s="1358"/>
      <c r="J35" s="1359"/>
      <c r="K35" s="1357"/>
      <c r="L35" s="1358"/>
      <c r="M35" s="1359"/>
      <c r="N35" s="1357"/>
      <c r="O35" s="1358"/>
      <c r="P35" s="1359"/>
      <c r="Q35" s="1357"/>
      <c r="R35" s="1358"/>
      <c r="S35" s="1359"/>
      <c r="T35" s="1351"/>
      <c r="U35" s="1352"/>
      <c r="V35" s="1367"/>
      <c r="W35" s="288"/>
      <c r="X35" s="304"/>
      <c r="Y35" s="1351"/>
      <c r="Z35" s="1352"/>
      <c r="AA35" s="1353"/>
      <c r="AB35" s="1371"/>
      <c r="AC35" s="1372"/>
      <c r="AD35" s="1395"/>
      <c r="AE35" s="1357"/>
      <c r="AF35" s="1358"/>
      <c r="AG35" s="1359"/>
      <c r="AH35" s="1357"/>
      <c r="AI35" s="1358"/>
      <c r="AJ35" s="1359"/>
      <c r="AK35" s="1357"/>
      <c r="AL35" s="1358"/>
      <c r="AM35" s="1359"/>
      <c r="AN35" s="1357"/>
      <c r="AO35" s="1358"/>
      <c r="AP35" s="1359"/>
      <c r="AQ35" s="1351"/>
      <c r="AR35" s="1352"/>
      <c r="AS35" s="1367"/>
    </row>
    <row r="36" spans="1:45" s="286" customFormat="1" ht="9.75" customHeight="1">
      <c r="A36" s="298" t="s">
        <v>775</v>
      </c>
      <c r="B36" s="1374">
        <v>20</v>
      </c>
      <c r="C36" s="1375"/>
      <c r="D36" s="1376"/>
      <c r="E36" s="1377">
        <v>21</v>
      </c>
      <c r="F36" s="1378"/>
      <c r="G36" s="1379"/>
      <c r="H36" s="1377">
        <v>22</v>
      </c>
      <c r="I36" s="1378"/>
      <c r="J36" s="1379"/>
      <c r="K36" s="1377">
        <v>23</v>
      </c>
      <c r="L36" s="1378"/>
      <c r="M36" s="1379"/>
      <c r="N36" s="1377">
        <v>24</v>
      </c>
      <c r="O36" s="1378"/>
      <c r="P36" s="1379"/>
      <c r="Q36" s="1377">
        <v>25</v>
      </c>
      <c r="R36" s="1378"/>
      <c r="S36" s="1379"/>
      <c r="T36" s="1374">
        <v>26</v>
      </c>
      <c r="U36" s="1375"/>
      <c r="V36" s="1382"/>
      <c r="W36" s="288"/>
      <c r="X36" s="295" t="s">
        <v>775</v>
      </c>
      <c r="Y36" s="1374">
        <v>18</v>
      </c>
      <c r="Z36" s="1375"/>
      <c r="AA36" s="1376"/>
      <c r="AB36" s="1377">
        <v>19</v>
      </c>
      <c r="AC36" s="1378"/>
      <c r="AD36" s="1379"/>
      <c r="AE36" s="1377">
        <v>20</v>
      </c>
      <c r="AF36" s="1378"/>
      <c r="AG36" s="1379"/>
      <c r="AH36" s="1377">
        <v>21</v>
      </c>
      <c r="AI36" s="1378"/>
      <c r="AJ36" s="1379"/>
      <c r="AK36" s="1377">
        <v>22</v>
      </c>
      <c r="AL36" s="1378"/>
      <c r="AM36" s="1379"/>
      <c r="AN36" s="1377">
        <v>23</v>
      </c>
      <c r="AO36" s="1378"/>
      <c r="AP36" s="1379"/>
      <c r="AQ36" s="1374">
        <v>24</v>
      </c>
      <c r="AR36" s="1375"/>
      <c r="AS36" s="1382"/>
    </row>
    <row r="37" spans="1:45" s="286" customFormat="1" ht="9.75" customHeight="1">
      <c r="A37" s="298"/>
      <c r="B37" s="1351"/>
      <c r="C37" s="1352"/>
      <c r="D37" s="1353"/>
      <c r="E37" s="1357"/>
      <c r="F37" s="1358"/>
      <c r="G37" s="1359"/>
      <c r="H37" s="1357"/>
      <c r="I37" s="1358"/>
      <c r="J37" s="1359"/>
      <c r="K37" s="1357"/>
      <c r="L37" s="1358"/>
      <c r="M37" s="1359"/>
      <c r="N37" s="1357"/>
      <c r="O37" s="1358"/>
      <c r="P37" s="1359"/>
      <c r="Q37" s="1357"/>
      <c r="R37" s="1358"/>
      <c r="S37" s="1359"/>
      <c r="T37" s="1351"/>
      <c r="U37" s="1352"/>
      <c r="V37" s="1367"/>
      <c r="W37" s="288"/>
      <c r="X37" s="295"/>
      <c r="Y37" s="1351"/>
      <c r="Z37" s="1352"/>
      <c r="AA37" s="1353"/>
      <c r="AB37" s="1357"/>
      <c r="AC37" s="1358"/>
      <c r="AD37" s="1359"/>
      <c r="AE37" s="1357"/>
      <c r="AF37" s="1358"/>
      <c r="AG37" s="1359"/>
      <c r="AH37" s="1357"/>
      <c r="AI37" s="1358"/>
      <c r="AJ37" s="1359"/>
      <c r="AK37" s="1357"/>
      <c r="AL37" s="1358"/>
      <c r="AM37" s="1359"/>
      <c r="AN37" s="1357"/>
      <c r="AO37" s="1358"/>
      <c r="AP37" s="1359"/>
      <c r="AQ37" s="1351"/>
      <c r="AR37" s="1352"/>
      <c r="AS37" s="1367"/>
    </row>
    <row r="38" spans="1:45" s="286" customFormat="1" ht="9.75" customHeight="1">
      <c r="A38" s="300" t="s">
        <v>779</v>
      </c>
      <c r="B38" s="1374">
        <v>27</v>
      </c>
      <c r="C38" s="1375"/>
      <c r="D38" s="1376"/>
      <c r="E38" s="1377">
        <v>28</v>
      </c>
      <c r="F38" s="1378"/>
      <c r="G38" s="1379"/>
      <c r="H38" s="1377">
        <v>29</v>
      </c>
      <c r="I38" s="1378"/>
      <c r="J38" s="1379"/>
      <c r="K38" s="1377">
        <v>30</v>
      </c>
      <c r="L38" s="1378"/>
      <c r="M38" s="1379"/>
      <c r="N38" s="1377">
        <v>31</v>
      </c>
      <c r="O38" s="1378"/>
      <c r="P38" s="1379"/>
      <c r="Q38" s="1377"/>
      <c r="R38" s="1378"/>
      <c r="S38" s="1379"/>
      <c r="T38" s="1377"/>
      <c r="U38" s="1378"/>
      <c r="V38" s="1380"/>
      <c r="W38" s="288"/>
      <c r="X38" s="294" t="s">
        <v>776</v>
      </c>
      <c r="Y38" s="1377">
        <v>25</v>
      </c>
      <c r="Z38" s="1378"/>
      <c r="AA38" s="1379"/>
      <c r="AB38" s="1377">
        <v>26</v>
      </c>
      <c r="AC38" s="1378"/>
      <c r="AD38" s="1379"/>
      <c r="AE38" s="1377">
        <v>27</v>
      </c>
      <c r="AF38" s="1378"/>
      <c r="AG38" s="1379"/>
      <c r="AH38" s="1377">
        <v>28</v>
      </c>
      <c r="AI38" s="1378"/>
      <c r="AJ38" s="1379"/>
      <c r="AK38" s="1377">
        <v>29</v>
      </c>
      <c r="AL38" s="1378"/>
      <c r="AM38" s="1379"/>
      <c r="AN38" s="1374">
        <v>30</v>
      </c>
      <c r="AO38" s="1375"/>
      <c r="AP38" s="1376"/>
      <c r="AQ38" s="1377"/>
      <c r="AR38" s="1378"/>
      <c r="AS38" s="1380"/>
    </row>
    <row r="39" spans="1:45" s="286" customFormat="1" ht="9.75" customHeight="1">
      <c r="A39" s="300"/>
      <c r="B39" s="1351"/>
      <c r="C39" s="1352"/>
      <c r="D39" s="1353"/>
      <c r="E39" s="1357"/>
      <c r="F39" s="1358"/>
      <c r="G39" s="1359"/>
      <c r="H39" s="1357"/>
      <c r="I39" s="1358"/>
      <c r="J39" s="1359"/>
      <c r="K39" s="1357"/>
      <c r="L39" s="1358"/>
      <c r="M39" s="1359"/>
      <c r="N39" s="1357"/>
      <c r="O39" s="1358"/>
      <c r="P39" s="1359"/>
      <c r="Q39" s="1357"/>
      <c r="R39" s="1358"/>
      <c r="S39" s="1359"/>
      <c r="T39" s="1357"/>
      <c r="U39" s="1358"/>
      <c r="V39" s="1381"/>
      <c r="W39" s="288"/>
      <c r="X39" s="294"/>
      <c r="Y39" s="1357"/>
      <c r="Z39" s="1358"/>
      <c r="AA39" s="1359"/>
      <c r="AB39" s="1357"/>
      <c r="AC39" s="1358"/>
      <c r="AD39" s="1359"/>
      <c r="AE39" s="1357"/>
      <c r="AF39" s="1358"/>
      <c r="AG39" s="1359"/>
      <c r="AH39" s="1357"/>
      <c r="AI39" s="1358"/>
      <c r="AJ39" s="1359"/>
      <c r="AK39" s="1357"/>
      <c r="AL39" s="1358"/>
      <c r="AM39" s="1359"/>
      <c r="AN39" s="1351"/>
      <c r="AO39" s="1352"/>
      <c r="AP39" s="1353"/>
      <c r="AQ39" s="1357"/>
      <c r="AR39" s="1358"/>
      <c r="AS39" s="1381"/>
    </row>
    <row r="40" spans="1:45" s="286" customFormat="1" ht="9.75" customHeight="1">
      <c r="A40" s="298"/>
      <c r="B40" s="1377"/>
      <c r="C40" s="1378"/>
      <c r="D40" s="1379"/>
      <c r="E40" s="1377"/>
      <c r="F40" s="1378"/>
      <c r="G40" s="1379"/>
      <c r="H40" s="1377"/>
      <c r="I40" s="1378"/>
      <c r="J40" s="1379"/>
      <c r="K40" s="1377"/>
      <c r="L40" s="1378"/>
      <c r="M40" s="1379"/>
      <c r="N40" s="1377"/>
      <c r="O40" s="1378"/>
      <c r="P40" s="1379"/>
      <c r="Q40" s="1377"/>
      <c r="R40" s="1378"/>
      <c r="S40" s="1379"/>
      <c r="T40" s="1377"/>
      <c r="U40" s="1378"/>
      <c r="V40" s="1380"/>
      <c r="W40" s="302"/>
      <c r="X40" s="298"/>
      <c r="Y40" s="1377"/>
      <c r="Z40" s="1378"/>
      <c r="AA40" s="1379"/>
      <c r="AB40" s="1377"/>
      <c r="AC40" s="1378"/>
      <c r="AD40" s="1379"/>
      <c r="AE40" s="1377"/>
      <c r="AF40" s="1378"/>
      <c r="AG40" s="1379"/>
      <c r="AH40" s="1377"/>
      <c r="AI40" s="1378"/>
      <c r="AJ40" s="1379"/>
      <c r="AK40" s="1377"/>
      <c r="AL40" s="1378"/>
      <c r="AM40" s="1379"/>
      <c r="AN40" s="1377"/>
      <c r="AO40" s="1378"/>
      <c r="AP40" s="1379"/>
      <c r="AQ40" s="1377"/>
      <c r="AR40" s="1378"/>
      <c r="AS40" s="1380"/>
    </row>
    <row r="41" spans="1:45" s="286" customFormat="1" ht="9.75" customHeight="1" thickBot="1">
      <c r="A41" s="298"/>
      <c r="B41" s="1386"/>
      <c r="C41" s="1387"/>
      <c r="D41" s="1388"/>
      <c r="E41" s="1386"/>
      <c r="F41" s="1387"/>
      <c r="G41" s="1388"/>
      <c r="H41" s="1386"/>
      <c r="I41" s="1387"/>
      <c r="J41" s="1388"/>
      <c r="K41" s="1386"/>
      <c r="L41" s="1387"/>
      <c r="M41" s="1388"/>
      <c r="N41" s="1386"/>
      <c r="O41" s="1387"/>
      <c r="P41" s="1388"/>
      <c r="Q41" s="1386"/>
      <c r="R41" s="1387"/>
      <c r="S41" s="1388"/>
      <c r="T41" s="1386"/>
      <c r="U41" s="1387"/>
      <c r="V41" s="1389"/>
      <c r="W41" s="302"/>
      <c r="X41" s="298"/>
      <c r="Y41" s="1386"/>
      <c r="Z41" s="1387"/>
      <c r="AA41" s="1388"/>
      <c r="AB41" s="1386"/>
      <c r="AC41" s="1387"/>
      <c r="AD41" s="1388"/>
      <c r="AE41" s="1386"/>
      <c r="AF41" s="1387"/>
      <c r="AG41" s="1388"/>
      <c r="AH41" s="1386"/>
      <c r="AI41" s="1387"/>
      <c r="AJ41" s="1388"/>
      <c r="AK41" s="1386"/>
      <c r="AL41" s="1387"/>
      <c r="AM41" s="1388"/>
      <c r="AN41" s="1386"/>
      <c r="AO41" s="1387"/>
      <c r="AP41" s="1388"/>
      <c r="AQ41" s="1386"/>
      <c r="AR41" s="1387"/>
      <c r="AS41" s="1389"/>
    </row>
    <row r="42" spans="1:45" s="286" customFormat="1" ht="9.75" customHeight="1">
      <c r="A42" s="284"/>
      <c r="B42" s="1360"/>
      <c r="C42" s="1361"/>
      <c r="D42" s="1362"/>
      <c r="E42" s="1360"/>
      <c r="F42" s="1361"/>
      <c r="G42" s="1362"/>
      <c r="H42" s="1360"/>
      <c r="I42" s="1361"/>
      <c r="J42" s="1362"/>
      <c r="K42" s="1360"/>
      <c r="L42" s="1361"/>
      <c r="M42" s="1362"/>
      <c r="N42" s="1360"/>
      <c r="O42" s="1361"/>
      <c r="P42" s="1362"/>
      <c r="Q42" s="1360">
        <v>1</v>
      </c>
      <c r="R42" s="1361"/>
      <c r="S42" s="1362"/>
      <c r="T42" s="1348">
        <v>2</v>
      </c>
      <c r="U42" s="1349"/>
      <c r="V42" s="1366"/>
      <c r="W42" s="288"/>
      <c r="X42" s="289"/>
      <c r="Y42" s="1360"/>
      <c r="Z42" s="1361"/>
      <c r="AA42" s="1362"/>
      <c r="AB42" s="1360"/>
      <c r="AC42" s="1361"/>
      <c r="AD42" s="1362"/>
      <c r="AE42" s="1360"/>
      <c r="AF42" s="1361"/>
      <c r="AG42" s="1362"/>
      <c r="AH42" s="1360"/>
      <c r="AI42" s="1361"/>
      <c r="AJ42" s="1362"/>
      <c r="AK42" s="1360"/>
      <c r="AL42" s="1361"/>
      <c r="AM42" s="1362"/>
      <c r="AN42" s="1360"/>
      <c r="AO42" s="1361"/>
      <c r="AP42" s="1362"/>
      <c r="AQ42" s="1368">
        <v>1</v>
      </c>
      <c r="AR42" s="1369"/>
      <c r="AS42" s="1370"/>
    </row>
    <row r="43" spans="1:45" s="286" customFormat="1" ht="9.75" customHeight="1">
      <c r="A43" s="298"/>
      <c r="B43" s="1363"/>
      <c r="C43" s="1364"/>
      <c r="D43" s="1365"/>
      <c r="E43" s="1363"/>
      <c r="F43" s="1364"/>
      <c r="G43" s="1365"/>
      <c r="H43" s="1363"/>
      <c r="I43" s="1364"/>
      <c r="J43" s="1365"/>
      <c r="K43" s="1363"/>
      <c r="L43" s="1364"/>
      <c r="M43" s="1365"/>
      <c r="N43" s="1363"/>
      <c r="O43" s="1364"/>
      <c r="P43" s="1365"/>
      <c r="Q43" s="1363"/>
      <c r="R43" s="1364"/>
      <c r="S43" s="1365"/>
      <c r="T43" s="1351"/>
      <c r="U43" s="1352"/>
      <c r="V43" s="1367"/>
      <c r="W43" s="288"/>
      <c r="X43" s="291"/>
      <c r="Y43" s="1363"/>
      <c r="Z43" s="1364"/>
      <c r="AA43" s="1365"/>
      <c r="AB43" s="1363"/>
      <c r="AC43" s="1364"/>
      <c r="AD43" s="1365"/>
      <c r="AE43" s="1363"/>
      <c r="AF43" s="1364"/>
      <c r="AG43" s="1365"/>
      <c r="AH43" s="1363"/>
      <c r="AI43" s="1364"/>
      <c r="AJ43" s="1365"/>
      <c r="AK43" s="1363"/>
      <c r="AL43" s="1364"/>
      <c r="AM43" s="1365"/>
      <c r="AN43" s="1363"/>
      <c r="AO43" s="1364"/>
      <c r="AP43" s="1365"/>
      <c r="AQ43" s="1371"/>
      <c r="AR43" s="1372"/>
      <c r="AS43" s="1373"/>
    </row>
    <row r="44" spans="1:45" s="286" customFormat="1" ht="9.75" customHeight="1">
      <c r="A44" s="298"/>
      <c r="B44" s="1374">
        <v>3</v>
      </c>
      <c r="C44" s="1375"/>
      <c r="D44" s="1376"/>
      <c r="E44" s="1374">
        <v>4</v>
      </c>
      <c r="F44" s="1375"/>
      <c r="G44" s="1376"/>
      <c r="H44" s="1396">
        <v>5</v>
      </c>
      <c r="I44" s="1397"/>
      <c r="J44" s="1398"/>
      <c r="K44" s="1377">
        <v>6</v>
      </c>
      <c r="L44" s="1378"/>
      <c r="M44" s="1379"/>
      <c r="N44" s="1377">
        <v>7</v>
      </c>
      <c r="O44" s="1378"/>
      <c r="P44" s="1379"/>
      <c r="Q44" s="1377">
        <v>8</v>
      </c>
      <c r="R44" s="1378"/>
      <c r="S44" s="1379"/>
      <c r="T44" s="1377">
        <v>9</v>
      </c>
      <c r="U44" s="1378"/>
      <c r="V44" s="1380"/>
      <c r="W44" s="288"/>
      <c r="X44" s="291"/>
      <c r="Y44" s="1396">
        <v>2</v>
      </c>
      <c r="Z44" s="1397"/>
      <c r="AA44" s="1398"/>
      <c r="AB44" s="1396">
        <v>3</v>
      </c>
      <c r="AC44" s="1397"/>
      <c r="AD44" s="1398"/>
      <c r="AE44" s="1374">
        <v>4</v>
      </c>
      <c r="AF44" s="1375"/>
      <c r="AG44" s="1376"/>
      <c r="AH44" s="1374">
        <v>5</v>
      </c>
      <c r="AI44" s="1375"/>
      <c r="AJ44" s="1376"/>
      <c r="AK44" s="1377">
        <v>6</v>
      </c>
      <c r="AL44" s="1378"/>
      <c r="AM44" s="1379"/>
      <c r="AN44" s="1377">
        <v>7</v>
      </c>
      <c r="AO44" s="1378"/>
      <c r="AP44" s="1379"/>
      <c r="AQ44" s="1377">
        <v>8</v>
      </c>
      <c r="AR44" s="1378"/>
      <c r="AS44" s="1380"/>
    </row>
    <row r="45" spans="1:45" s="286" customFormat="1" ht="9.75" customHeight="1">
      <c r="A45" s="298"/>
      <c r="B45" s="1351"/>
      <c r="C45" s="1352"/>
      <c r="D45" s="1353"/>
      <c r="E45" s="1351"/>
      <c r="F45" s="1352"/>
      <c r="G45" s="1353"/>
      <c r="H45" s="1371"/>
      <c r="I45" s="1372"/>
      <c r="J45" s="1395"/>
      <c r="K45" s="1357"/>
      <c r="L45" s="1358"/>
      <c r="M45" s="1359"/>
      <c r="N45" s="1357"/>
      <c r="O45" s="1358"/>
      <c r="P45" s="1359"/>
      <c r="Q45" s="1357"/>
      <c r="R45" s="1358"/>
      <c r="S45" s="1359"/>
      <c r="T45" s="1357"/>
      <c r="U45" s="1358"/>
      <c r="V45" s="1381"/>
      <c r="W45" s="288"/>
      <c r="X45" s="291"/>
      <c r="Y45" s="1371"/>
      <c r="Z45" s="1372"/>
      <c r="AA45" s="1395"/>
      <c r="AB45" s="1371"/>
      <c r="AC45" s="1372"/>
      <c r="AD45" s="1395"/>
      <c r="AE45" s="1351"/>
      <c r="AF45" s="1352"/>
      <c r="AG45" s="1353"/>
      <c r="AH45" s="1351"/>
      <c r="AI45" s="1352"/>
      <c r="AJ45" s="1353"/>
      <c r="AK45" s="1357"/>
      <c r="AL45" s="1358"/>
      <c r="AM45" s="1359"/>
      <c r="AN45" s="1357"/>
      <c r="AO45" s="1358"/>
      <c r="AP45" s="1359"/>
      <c r="AQ45" s="1357"/>
      <c r="AR45" s="1358"/>
      <c r="AS45" s="1381"/>
    </row>
    <row r="46" spans="1:45" s="286" customFormat="1" ht="9.75" customHeight="1">
      <c r="A46" s="298">
        <v>4</v>
      </c>
      <c r="B46" s="1374">
        <v>10</v>
      </c>
      <c r="C46" s="1375"/>
      <c r="D46" s="1376"/>
      <c r="E46" s="1377">
        <v>11</v>
      </c>
      <c r="F46" s="1378"/>
      <c r="G46" s="1379"/>
      <c r="H46" s="1377">
        <v>12</v>
      </c>
      <c r="I46" s="1378"/>
      <c r="J46" s="1379"/>
      <c r="K46" s="1377">
        <v>13</v>
      </c>
      <c r="L46" s="1378"/>
      <c r="M46" s="1379"/>
      <c r="N46" s="1377">
        <v>14</v>
      </c>
      <c r="O46" s="1378"/>
      <c r="P46" s="1379"/>
      <c r="Q46" s="1377">
        <v>15</v>
      </c>
      <c r="R46" s="1378"/>
      <c r="S46" s="1379"/>
      <c r="T46" s="1374">
        <v>16</v>
      </c>
      <c r="U46" s="1375"/>
      <c r="V46" s="1382"/>
      <c r="W46" s="288"/>
      <c r="X46" s="292">
        <v>10</v>
      </c>
      <c r="Y46" s="1374">
        <v>9</v>
      </c>
      <c r="Z46" s="1375"/>
      <c r="AA46" s="1376"/>
      <c r="AB46" s="1377">
        <v>10</v>
      </c>
      <c r="AC46" s="1378"/>
      <c r="AD46" s="1379"/>
      <c r="AE46" s="1377">
        <v>11</v>
      </c>
      <c r="AF46" s="1378"/>
      <c r="AG46" s="1379"/>
      <c r="AH46" s="1377">
        <v>12</v>
      </c>
      <c r="AI46" s="1378"/>
      <c r="AJ46" s="1379"/>
      <c r="AK46" s="1377">
        <v>13</v>
      </c>
      <c r="AL46" s="1378"/>
      <c r="AM46" s="1379"/>
      <c r="AN46" s="1377">
        <v>14</v>
      </c>
      <c r="AO46" s="1378"/>
      <c r="AP46" s="1379"/>
      <c r="AQ46" s="1374">
        <v>15</v>
      </c>
      <c r="AR46" s="1375"/>
      <c r="AS46" s="1382"/>
    </row>
    <row r="47" spans="1:45" s="286" customFormat="1" ht="9.75" customHeight="1">
      <c r="A47" s="298"/>
      <c r="B47" s="1351"/>
      <c r="C47" s="1352"/>
      <c r="D47" s="1353"/>
      <c r="E47" s="1357"/>
      <c r="F47" s="1358"/>
      <c r="G47" s="1359"/>
      <c r="H47" s="1357"/>
      <c r="I47" s="1358"/>
      <c r="J47" s="1359"/>
      <c r="K47" s="1357"/>
      <c r="L47" s="1358"/>
      <c r="M47" s="1359"/>
      <c r="N47" s="1357"/>
      <c r="O47" s="1358"/>
      <c r="P47" s="1359"/>
      <c r="Q47" s="1357"/>
      <c r="R47" s="1358"/>
      <c r="S47" s="1359"/>
      <c r="T47" s="1351"/>
      <c r="U47" s="1352"/>
      <c r="V47" s="1367"/>
      <c r="W47" s="288"/>
      <c r="X47" s="304"/>
      <c r="Y47" s="1351"/>
      <c r="Z47" s="1352"/>
      <c r="AA47" s="1353"/>
      <c r="AB47" s="1357"/>
      <c r="AC47" s="1358"/>
      <c r="AD47" s="1359"/>
      <c r="AE47" s="1357"/>
      <c r="AF47" s="1358"/>
      <c r="AG47" s="1359"/>
      <c r="AH47" s="1357"/>
      <c r="AI47" s="1358"/>
      <c r="AJ47" s="1359"/>
      <c r="AK47" s="1357"/>
      <c r="AL47" s="1358"/>
      <c r="AM47" s="1359"/>
      <c r="AN47" s="1357"/>
      <c r="AO47" s="1358"/>
      <c r="AP47" s="1359"/>
      <c r="AQ47" s="1351"/>
      <c r="AR47" s="1352"/>
      <c r="AS47" s="1367"/>
    </row>
    <row r="48" spans="1:45" s="286" customFormat="1" ht="9.75" customHeight="1">
      <c r="A48" s="298" t="s">
        <v>775</v>
      </c>
      <c r="B48" s="1374">
        <v>17</v>
      </c>
      <c r="C48" s="1375"/>
      <c r="D48" s="1376"/>
      <c r="E48" s="1377">
        <v>18</v>
      </c>
      <c r="F48" s="1378"/>
      <c r="G48" s="1379"/>
      <c r="H48" s="1377">
        <v>19</v>
      </c>
      <c r="I48" s="1378"/>
      <c r="J48" s="1379"/>
      <c r="K48" s="1377">
        <v>20</v>
      </c>
      <c r="L48" s="1378"/>
      <c r="M48" s="1379"/>
      <c r="N48" s="1377">
        <v>21</v>
      </c>
      <c r="O48" s="1378"/>
      <c r="P48" s="1379"/>
      <c r="Q48" s="1377">
        <v>22</v>
      </c>
      <c r="R48" s="1378"/>
      <c r="S48" s="1379"/>
      <c r="T48" s="1374">
        <v>23</v>
      </c>
      <c r="U48" s="1375"/>
      <c r="V48" s="1382"/>
      <c r="W48" s="288"/>
      <c r="X48" s="295" t="s">
        <v>775</v>
      </c>
      <c r="Y48" s="1374">
        <v>16</v>
      </c>
      <c r="Z48" s="1375"/>
      <c r="AA48" s="1376"/>
      <c r="AB48" s="1377">
        <v>17</v>
      </c>
      <c r="AC48" s="1378"/>
      <c r="AD48" s="1379"/>
      <c r="AE48" s="1377">
        <v>18</v>
      </c>
      <c r="AF48" s="1378"/>
      <c r="AG48" s="1379"/>
      <c r="AH48" s="1377">
        <v>19</v>
      </c>
      <c r="AI48" s="1378"/>
      <c r="AJ48" s="1379"/>
      <c r="AK48" s="1377">
        <v>20</v>
      </c>
      <c r="AL48" s="1378"/>
      <c r="AM48" s="1379"/>
      <c r="AN48" s="1377">
        <v>21</v>
      </c>
      <c r="AO48" s="1378"/>
      <c r="AP48" s="1379"/>
      <c r="AQ48" s="1374">
        <v>22</v>
      </c>
      <c r="AR48" s="1375"/>
      <c r="AS48" s="1382"/>
    </row>
    <row r="49" spans="1:45" s="286" customFormat="1" ht="9.75" customHeight="1">
      <c r="A49" s="298"/>
      <c r="B49" s="1351"/>
      <c r="C49" s="1352"/>
      <c r="D49" s="1353"/>
      <c r="E49" s="1357"/>
      <c r="F49" s="1358"/>
      <c r="G49" s="1359"/>
      <c r="H49" s="1357"/>
      <c r="I49" s="1358"/>
      <c r="J49" s="1359"/>
      <c r="K49" s="1357"/>
      <c r="L49" s="1358"/>
      <c r="M49" s="1359"/>
      <c r="N49" s="1357"/>
      <c r="O49" s="1358"/>
      <c r="P49" s="1359"/>
      <c r="Q49" s="1357"/>
      <c r="R49" s="1358"/>
      <c r="S49" s="1359"/>
      <c r="T49" s="1351"/>
      <c r="U49" s="1352"/>
      <c r="V49" s="1367"/>
      <c r="W49" s="288"/>
      <c r="X49" s="295"/>
      <c r="Y49" s="1351"/>
      <c r="Z49" s="1352"/>
      <c r="AA49" s="1353"/>
      <c r="AB49" s="1357"/>
      <c r="AC49" s="1358"/>
      <c r="AD49" s="1359"/>
      <c r="AE49" s="1357"/>
      <c r="AF49" s="1358"/>
      <c r="AG49" s="1359"/>
      <c r="AH49" s="1357"/>
      <c r="AI49" s="1358"/>
      <c r="AJ49" s="1359"/>
      <c r="AK49" s="1357"/>
      <c r="AL49" s="1358"/>
      <c r="AM49" s="1359"/>
      <c r="AN49" s="1357"/>
      <c r="AO49" s="1358"/>
      <c r="AP49" s="1359"/>
      <c r="AQ49" s="1351"/>
      <c r="AR49" s="1352"/>
      <c r="AS49" s="1367"/>
    </row>
    <row r="50" spans="1:45" s="286" customFormat="1" ht="9.75" customHeight="1">
      <c r="A50" s="300" t="s">
        <v>780</v>
      </c>
      <c r="B50" s="1374">
        <v>24</v>
      </c>
      <c r="C50" s="1375"/>
      <c r="D50" s="1376"/>
      <c r="E50" s="1377">
        <v>25</v>
      </c>
      <c r="F50" s="1378"/>
      <c r="G50" s="1379"/>
      <c r="H50" s="1377">
        <v>26</v>
      </c>
      <c r="I50" s="1378"/>
      <c r="J50" s="1379"/>
      <c r="K50" s="1377">
        <v>27</v>
      </c>
      <c r="L50" s="1378"/>
      <c r="M50" s="1379"/>
      <c r="N50" s="1377">
        <v>28</v>
      </c>
      <c r="O50" s="1378"/>
      <c r="P50" s="1379"/>
      <c r="Q50" s="1377">
        <v>29</v>
      </c>
      <c r="R50" s="1378"/>
      <c r="S50" s="1379"/>
      <c r="T50" s="1374">
        <v>30</v>
      </c>
      <c r="U50" s="1375"/>
      <c r="V50" s="1382"/>
      <c r="W50" s="288"/>
      <c r="X50" s="294" t="s">
        <v>781</v>
      </c>
      <c r="Y50" s="1374">
        <v>23</v>
      </c>
      <c r="Z50" s="1375"/>
      <c r="AA50" s="1376"/>
      <c r="AB50" s="1377">
        <v>24</v>
      </c>
      <c r="AC50" s="1378"/>
      <c r="AD50" s="1379"/>
      <c r="AE50" s="1377">
        <v>25</v>
      </c>
      <c r="AF50" s="1378"/>
      <c r="AG50" s="1379"/>
      <c r="AH50" s="1377">
        <v>26</v>
      </c>
      <c r="AI50" s="1378"/>
      <c r="AJ50" s="1379"/>
      <c r="AK50" s="1377">
        <v>27</v>
      </c>
      <c r="AL50" s="1378"/>
      <c r="AM50" s="1379"/>
      <c r="AN50" s="1377">
        <v>28</v>
      </c>
      <c r="AO50" s="1378"/>
      <c r="AP50" s="1379"/>
      <c r="AQ50" s="1374">
        <v>29</v>
      </c>
      <c r="AR50" s="1375"/>
      <c r="AS50" s="1382"/>
    </row>
    <row r="51" spans="1:45" s="286" customFormat="1" ht="9.75" customHeight="1">
      <c r="A51" s="300"/>
      <c r="B51" s="1351"/>
      <c r="C51" s="1352"/>
      <c r="D51" s="1353"/>
      <c r="E51" s="1357"/>
      <c r="F51" s="1358"/>
      <c r="G51" s="1359"/>
      <c r="H51" s="1357"/>
      <c r="I51" s="1358"/>
      <c r="J51" s="1359"/>
      <c r="K51" s="1357"/>
      <c r="L51" s="1358"/>
      <c r="M51" s="1359"/>
      <c r="N51" s="1357"/>
      <c r="O51" s="1358"/>
      <c r="P51" s="1359"/>
      <c r="Q51" s="1357"/>
      <c r="R51" s="1358"/>
      <c r="S51" s="1359"/>
      <c r="T51" s="1351"/>
      <c r="U51" s="1352"/>
      <c r="V51" s="1367"/>
      <c r="W51" s="288"/>
      <c r="X51" s="294"/>
      <c r="Y51" s="1351"/>
      <c r="Z51" s="1352"/>
      <c r="AA51" s="1353"/>
      <c r="AB51" s="1357"/>
      <c r="AC51" s="1358"/>
      <c r="AD51" s="1359"/>
      <c r="AE51" s="1357"/>
      <c r="AF51" s="1358"/>
      <c r="AG51" s="1359"/>
      <c r="AH51" s="1357"/>
      <c r="AI51" s="1358"/>
      <c r="AJ51" s="1359"/>
      <c r="AK51" s="1357"/>
      <c r="AL51" s="1358"/>
      <c r="AM51" s="1359"/>
      <c r="AN51" s="1357"/>
      <c r="AO51" s="1358"/>
      <c r="AP51" s="1359"/>
      <c r="AQ51" s="1351"/>
      <c r="AR51" s="1352"/>
      <c r="AS51" s="1367"/>
    </row>
    <row r="52" spans="1:45" s="286" customFormat="1" ht="9.75" customHeight="1">
      <c r="A52" s="298"/>
      <c r="B52" s="1377"/>
      <c r="C52" s="1378"/>
      <c r="D52" s="1379"/>
      <c r="E52" s="1377"/>
      <c r="F52" s="1378"/>
      <c r="G52" s="1379"/>
      <c r="H52" s="1377"/>
      <c r="I52" s="1378"/>
      <c r="J52" s="1379"/>
      <c r="K52" s="1377"/>
      <c r="L52" s="1378"/>
      <c r="M52" s="1379"/>
      <c r="N52" s="1377"/>
      <c r="O52" s="1378"/>
      <c r="P52" s="1379"/>
      <c r="Q52" s="1377"/>
      <c r="R52" s="1378"/>
      <c r="S52" s="1379"/>
      <c r="T52" s="1377"/>
      <c r="U52" s="1378"/>
      <c r="V52" s="1380"/>
      <c r="W52" s="302"/>
      <c r="X52" s="298"/>
      <c r="Y52" s="1374">
        <v>30</v>
      </c>
      <c r="Z52" s="1375"/>
      <c r="AA52" s="1376"/>
      <c r="AB52" s="1377">
        <v>31</v>
      </c>
      <c r="AC52" s="1378"/>
      <c r="AD52" s="1379"/>
      <c r="AE52" s="1377"/>
      <c r="AF52" s="1378"/>
      <c r="AG52" s="1379"/>
      <c r="AH52" s="1377"/>
      <c r="AI52" s="1378"/>
      <c r="AJ52" s="1379"/>
      <c r="AK52" s="1377"/>
      <c r="AL52" s="1378"/>
      <c r="AM52" s="1379"/>
      <c r="AN52" s="1377"/>
      <c r="AO52" s="1378"/>
      <c r="AP52" s="1379"/>
      <c r="AQ52" s="1377"/>
      <c r="AR52" s="1378"/>
      <c r="AS52" s="1380"/>
    </row>
    <row r="53" spans="1:45" s="286" customFormat="1" ht="9.75" customHeight="1" thickBot="1">
      <c r="A53" s="298"/>
      <c r="B53" s="1386"/>
      <c r="C53" s="1387"/>
      <c r="D53" s="1388"/>
      <c r="E53" s="1386"/>
      <c r="F53" s="1387"/>
      <c r="G53" s="1388"/>
      <c r="H53" s="1386"/>
      <c r="I53" s="1387"/>
      <c r="J53" s="1388"/>
      <c r="K53" s="1386"/>
      <c r="L53" s="1387"/>
      <c r="M53" s="1388"/>
      <c r="N53" s="1386"/>
      <c r="O53" s="1387"/>
      <c r="P53" s="1388"/>
      <c r="Q53" s="1386"/>
      <c r="R53" s="1387"/>
      <c r="S53" s="1388"/>
      <c r="T53" s="1386"/>
      <c r="U53" s="1387"/>
      <c r="V53" s="1389"/>
      <c r="W53" s="302"/>
      <c r="X53" s="298"/>
      <c r="Y53" s="1351"/>
      <c r="Z53" s="1352"/>
      <c r="AA53" s="1353"/>
      <c r="AB53" s="1386"/>
      <c r="AC53" s="1387"/>
      <c r="AD53" s="1388"/>
      <c r="AE53" s="1386"/>
      <c r="AF53" s="1387"/>
      <c r="AG53" s="1388"/>
      <c r="AH53" s="1386"/>
      <c r="AI53" s="1387"/>
      <c r="AJ53" s="1388"/>
      <c r="AK53" s="1386"/>
      <c r="AL53" s="1387"/>
      <c r="AM53" s="1388"/>
      <c r="AN53" s="1386"/>
      <c r="AO53" s="1387"/>
      <c r="AP53" s="1388"/>
      <c r="AQ53" s="1386"/>
      <c r="AR53" s="1387"/>
      <c r="AS53" s="1389"/>
    </row>
    <row r="54" spans="1:45" s="286" customFormat="1" ht="9.75" customHeight="1">
      <c r="A54" s="284"/>
      <c r="B54" s="1368">
        <v>1</v>
      </c>
      <c r="C54" s="1369"/>
      <c r="D54" s="1394"/>
      <c r="E54" s="1348">
        <v>2</v>
      </c>
      <c r="F54" s="1349"/>
      <c r="G54" s="1350"/>
      <c r="H54" s="1348">
        <v>3</v>
      </c>
      <c r="I54" s="1349"/>
      <c r="J54" s="1350"/>
      <c r="K54" s="1348">
        <v>4</v>
      </c>
      <c r="L54" s="1349"/>
      <c r="M54" s="1350"/>
      <c r="N54" s="1354">
        <v>5</v>
      </c>
      <c r="O54" s="1355"/>
      <c r="P54" s="1356"/>
      <c r="Q54" s="1354">
        <v>6</v>
      </c>
      <c r="R54" s="1355"/>
      <c r="S54" s="1356"/>
      <c r="T54" s="1354">
        <v>7</v>
      </c>
      <c r="U54" s="1355"/>
      <c r="V54" s="1399"/>
      <c r="W54" s="288"/>
      <c r="X54" s="289"/>
      <c r="Y54" s="1354"/>
      <c r="Z54" s="1355"/>
      <c r="AA54" s="1356"/>
      <c r="AB54" s="1354"/>
      <c r="AC54" s="1355"/>
      <c r="AD54" s="1356"/>
      <c r="AE54" s="1354">
        <v>1</v>
      </c>
      <c r="AF54" s="1355"/>
      <c r="AG54" s="1356"/>
      <c r="AH54" s="1354">
        <v>2</v>
      </c>
      <c r="AI54" s="1355"/>
      <c r="AJ54" s="1356"/>
      <c r="AK54" s="1354">
        <v>3</v>
      </c>
      <c r="AL54" s="1355"/>
      <c r="AM54" s="1356"/>
      <c r="AN54" s="1354">
        <v>4</v>
      </c>
      <c r="AO54" s="1355"/>
      <c r="AP54" s="1356"/>
      <c r="AQ54" s="1348">
        <v>5</v>
      </c>
      <c r="AR54" s="1349"/>
      <c r="AS54" s="1366"/>
    </row>
    <row r="55" spans="1:45" s="286" customFormat="1" ht="9.75" customHeight="1">
      <c r="A55" s="298"/>
      <c r="B55" s="1371"/>
      <c r="C55" s="1372"/>
      <c r="D55" s="1395"/>
      <c r="E55" s="1351"/>
      <c r="F55" s="1352"/>
      <c r="G55" s="1353"/>
      <c r="H55" s="1351"/>
      <c r="I55" s="1352"/>
      <c r="J55" s="1353"/>
      <c r="K55" s="1351"/>
      <c r="L55" s="1352"/>
      <c r="M55" s="1353"/>
      <c r="N55" s="1357"/>
      <c r="O55" s="1358"/>
      <c r="P55" s="1359"/>
      <c r="Q55" s="1357"/>
      <c r="R55" s="1358"/>
      <c r="S55" s="1359"/>
      <c r="T55" s="1357"/>
      <c r="U55" s="1358"/>
      <c r="V55" s="1381"/>
      <c r="W55" s="288"/>
      <c r="X55" s="291"/>
      <c r="Y55" s="1357"/>
      <c r="Z55" s="1358"/>
      <c r="AA55" s="1359"/>
      <c r="AB55" s="1357"/>
      <c r="AC55" s="1358"/>
      <c r="AD55" s="1359"/>
      <c r="AE55" s="1357"/>
      <c r="AF55" s="1358"/>
      <c r="AG55" s="1359"/>
      <c r="AH55" s="1357"/>
      <c r="AI55" s="1358"/>
      <c r="AJ55" s="1359"/>
      <c r="AK55" s="1357"/>
      <c r="AL55" s="1358"/>
      <c r="AM55" s="1359"/>
      <c r="AN55" s="1357"/>
      <c r="AO55" s="1358"/>
      <c r="AP55" s="1359"/>
      <c r="AQ55" s="1351"/>
      <c r="AR55" s="1352"/>
      <c r="AS55" s="1367"/>
    </row>
    <row r="56" spans="1:45" s="286" customFormat="1" ht="9.75" customHeight="1">
      <c r="A56" s="298"/>
      <c r="B56" s="1374">
        <v>8</v>
      </c>
      <c r="C56" s="1375"/>
      <c r="D56" s="1376"/>
      <c r="E56" s="1377">
        <v>9</v>
      </c>
      <c r="F56" s="1378"/>
      <c r="G56" s="1379"/>
      <c r="H56" s="1377">
        <v>10</v>
      </c>
      <c r="I56" s="1378"/>
      <c r="J56" s="1379"/>
      <c r="K56" s="1377">
        <v>11</v>
      </c>
      <c r="L56" s="1378"/>
      <c r="M56" s="1379"/>
      <c r="N56" s="1377">
        <v>12</v>
      </c>
      <c r="O56" s="1378"/>
      <c r="P56" s="1379"/>
      <c r="Q56" s="1377">
        <v>13</v>
      </c>
      <c r="R56" s="1378"/>
      <c r="S56" s="1379"/>
      <c r="T56" s="1377">
        <v>14</v>
      </c>
      <c r="U56" s="1378"/>
      <c r="V56" s="1380"/>
      <c r="W56" s="288"/>
      <c r="X56" s="291"/>
      <c r="Y56" s="1374">
        <v>6</v>
      </c>
      <c r="Z56" s="1375"/>
      <c r="AA56" s="1376"/>
      <c r="AB56" s="1377">
        <v>7</v>
      </c>
      <c r="AC56" s="1378"/>
      <c r="AD56" s="1379"/>
      <c r="AE56" s="1377">
        <v>8</v>
      </c>
      <c r="AF56" s="1378"/>
      <c r="AG56" s="1379"/>
      <c r="AH56" s="1377">
        <v>9</v>
      </c>
      <c r="AI56" s="1378"/>
      <c r="AJ56" s="1379"/>
      <c r="AK56" s="1377">
        <v>10</v>
      </c>
      <c r="AL56" s="1378"/>
      <c r="AM56" s="1379"/>
      <c r="AN56" s="1377">
        <v>11</v>
      </c>
      <c r="AO56" s="1378"/>
      <c r="AP56" s="1379"/>
      <c r="AQ56" s="1374">
        <v>12</v>
      </c>
      <c r="AR56" s="1375"/>
      <c r="AS56" s="1382"/>
    </row>
    <row r="57" spans="1:45" s="286" customFormat="1" ht="9.75" customHeight="1">
      <c r="A57" s="298"/>
      <c r="B57" s="1351"/>
      <c r="C57" s="1352"/>
      <c r="D57" s="1353"/>
      <c r="E57" s="1357"/>
      <c r="F57" s="1358"/>
      <c r="G57" s="1359"/>
      <c r="H57" s="1357"/>
      <c r="I57" s="1358"/>
      <c r="J57" s="1359"/>
      <c r="K57" s="1357"/>
      <c r="L57" s="1358"/>
      <c r="M57" s="1359"/>
      <c r="N57" s="1357"/>
      <c r="O57" s="1358"/>
      <c r="P57" s="1359"/>
      <c r="Q57" s="1357"/>
      <c r="R57" s="1358"/>
      <c r="S57" s="1359"/>
      <c r="T57" s="1357"/>
      <c r="U57" s="1358"/>
      <c r="V57" s="1381"/>
      <c r="W57" s="288"/>
      <c r="X57" s="291"/>
      <c r="Y57" s="1351"/>
      <c r="Z57" s="1352"/>
      <c r="AA57" s="1353"/>
      <c r="AB57" s="1357"/>
      <c r="AC57" s="1358"/>
      <c r="AD57" s="1359"/>
      <c r="AE57" s="1357"/>
      <c r="AF57" s="1358"/>
      <c r="AG57" s="1359"/>
      <c r="AH57" s="1357"/>
      <c r="AI57" s="1358"/>
      <c r="AJ57" s="1359"/>
      <c r="AK57" s="1357"/>
      <c r="AL57" s="1358"/>
      <c r="AM57" s="1359"/>
      <c r="AN57" s="1357"/>
      <c r="AO57" s="1358"/>
      <c r="AP57" s="1359"/>
      <c r="AQ57" s="1351"/>
      <c r="AR57" s="1352"/>
      <c r="AS57" s="1367"/>
    </row>
    <row r="58" spans="1:45" s="286" customFormat="1" ht="9.75" customHeight="1">
      <c r="A58" s="298">
        <v>5</v>
      </c>
      <c r="B58" s="1374">
        <v>15</v>
      </c>
      <c r="C58" s="1375"/>
      <c r="D58" s="1376"/>
      <c r="E58" s="1377">
        <v>16</v>
      </c>
      <c r="F58" s="1378"/>
      <c r="G58" s="1379"/>
      <c r="H58" s="1377">
        <v>17</v>
      </c>
      <c r="I58" s="1378"/>
      <c r="J58" s="1379"/>
      <c r="K58" s="1377">
        <v>18</v>
      </c>
      <c r="L58" s="1378"/>
      <c r="M58" s="1379"/>
      <c r="N58" s="1377">
        <v>19</v>
      </c>
      <c r="O58" s="1378"/>
      <c r="P58" s="1379"/>
      <c r="Q58" s="1377">
        <v>20</v>
      </c>
      <c r="R58" s="1378"/>
      <c r="S58" s="1379"/>
      <c r="T58" s="1374">
        <v>21</v>
      </c>
      <c r="U58" s="1375"/>
      <c r="V58" s="1382"/>
      <c r="W58" s="288"/>
      <c r="X58" s="292">
        <v>11</v>
      </c>
      <c r="Y58" s="1374">
        <v>13</v>
      </c>
      <c r="Z58" s="1375"/>
      <c r="AA58" s="1376"/>
      <c r="AB58" s="1377">
        <v>14</v>
      </c>
      <c r="AC58" s="1378"/>
      <c r="AD58" s="1379"/>
      <c r="AE58" s="1377">
        <v>15</v>
      </c>
      <c r="AF58" s="1378"/>
      <c r="AG58" s="1379"/>
      <c r="AH58" s="1377">
        <v>16</v>
      </c>
      <c r="AI58" s="1378"/>
      <c r="AJ58" s="1379"/>
      <c r="AK58" s="1377">
        <v>17</v>
      </c>
      <c r="AL58" s="1378"/>
      <c r="AM58" s="1379"/>
      <c r="AN58" s="1377">
        <v>18</v>
      </c>
      <c r="AO58" s="1378"/>
      <c r="AP58" s="1379"/>
      <c r="AQ58" s="1374">
        <v>19</v>
      </c>
      <c r="AR58" s="1375"/>
      <c r="AS58" s="1382"/>
    </row>
    <row r="59" spans="1:45" s="286" customFormat="1" ht="9.75" customHeight="1">
      <c r="A59" s="298"/>
      <c r="B59" s="1351"/>
      <c r="C59" s="1352"/>
      <c r="D59" s="1353"/>
      <c r="E59" s="1357"/>
      <c r="F59" s="1358"/>
      <c r="G59" s="1359"/>
      <c r="H59" s="1357"/>
      <c r="I59" s="1358"/>
      <c r="J59" s="1359"/>
      <c r="K59" s="1357"/>
      <c r="L59" s="1358"/>
      <c r="M59" s="1359"/>
      <c r="N59" s="1357"/>
      <c r="O59" s="1358"/>
      <c r="P59" s="1359"/>
      <c r="Q59" s="1357"/>
      <c r="R59" s="1358"/>
      <c r="S59" s="1359"/>
      <c r="T59" s="1351"/>
      <c r="U59" s="1352"/>
      <c r="V59" s="1367"/>
      <c r="W59" s="288"/>
      <c r="X59" s="304"/>
      <c r="Y59" s="1351"/>
      <c r="Z59" s="1352"/>
      <c r="AA59" s="1353"/>
      <c r="AB59" s="1357"/>
      <c r="AC59" s="1358"/>
      <c r="AD59" s="1359"/>
      <c r="AE59" s="1357"/>
      <c r="AF59" s="1358"/>
      <c r="AG59" s="1359"/>
      <c r="AH59" s="1357"/>
      <c r="AI59" s="1358"/>
      <c r="AJ59" s="1359"/>
      <c r="AK59" s="1357"/>
      <c r="AL59" s="1358"/>
      <c r="AM59" s="1359"/>
      <c r="AN59" s="1357"/>
      <c r="AO59" s="1358"/>
      <c r="AP59" s="1359"/>
      <c r="AQ59" s="1351"/>
      <c r="AR59" s="1352"/>
      <c r="AS59" s="1367"/>
    </row>
    <row r="60" spans="1:45" s="286" customFormat="1" ht="9.75" customHeight="1">
      <c r="A60" s="298" t="s">
        <v>775</v>
      </c>
      <c r="B60" s="1374">
        <v>22</v>
      </c>
      <c r="C60" s="1375"/>
      <c r="D60" s="1376"/>
      <c r="E60" s="1377">
        <v>23</v>
      </c>
      <c r="F60" s="1378"/>
      <c r="G60" s="1379"/>
      <c r="H60" s="1377">
        <v>24</v>
      </c>
      <c r="I60" s="1378"/>
      <c r="J60" s="1379"/>
      <c r="K60" s="1377">
        <v>25</v>
      </c>
      <c r="L60" s="1378"/>
      <c r="M60" s="1379"/>
      <c r="N60" s="1377">
        <v>26</v>
      </c>
      <c r="O60" s="1378"/>
      <c r="P60" s="1379"/>
      <c r="Q60" s="1377">
        <v>27</v>
      </c>
      <c r="R60" s="1378"/>
      <c r="S60" s="1379"/>
      <c r="T60" s="1374">
        <v>28</v>
      </c>
      <c r="U60" s="1375"/>
      <c r="V60" s="1382"/>
      <c r="W60" s="288"/>
      <c r="X60" s="295" t="s">
        <v>775</v>
      </c>
      <c r="Y60" s="1374">
        <v>20</v>
      </c>
      <c r="Z60" s="1375"/>
      <c r="AA60" s="1376"/>
      <c r="AB60" s="1377">
        <v>21</v>
      </c>
      <c r="AC60" s="1378"/>
      <c r="AD60" s="1379"/>
      <c r="AE60" s="1377">
        <v>22</v>
      </c>
      <c r="AF60" s="1378"/>
      <c r="AG60" s="1379"/>
      <c r="AH60" s="1377">
        <v>23</v>
      </c>
      <c r="AI60" s="1378"/>
      <c r="AJ60" s="1379"/>
      <c r="AK60" s="1377">
        <v>24</v>
      </c>
      <c r="AL60" s="1378"/>
      <c r="AM60" s="1379"/>
      <c r="AN60" s="1377">
        <v>25</v>
      </c>
      <c r="AO60" s="1378"/>
      <c r="AP60" s="1379"/>
      <c r="AQ60" s="1374">
        <v>26</v>
      </c>
      <c r="AR60" s="1375"/>
      <c r="AS60" s="1382"/>
    </row>
    <row r="61" spans="1:45" s="286" customFormat="1" ht="9.75" customHeight="1">
      <c r="A61" s="298"/>
      <c r="B61" s="1351"/>
      <c r="C61" s="1352"/>
      <c r="D61" s="1353"/>
      <c r="E61" s="1357"/>
      <c r="F61" s="1358"/>
      <c r="G61" s="1359"/>
      <c r="H61" s="1357"/>
      <c r="I61" s="1358"/>
      <c r="J61" s="1359"/>
      <c r="K61" s="1357"/>
      <c r="L61" s="1358"/>
      <c r="M61" s="1359"/>
      <c r="N61" s="1357"/>
      <c r="O61" s="1358"/>
      <c r="P61" s="1359"/>
      <c r="Q61" s="1357"/>
      <c r="R61" s="1358"/>
      <c r="S61" s="1359"/>
      <c r="T61" s="1351"/>
      <c r="U61" s="1352"/>
      <c r="V61" s="1367"/>
      <c r="W61" s="288"/>
      <c r="X61" s="295"/>
      <c r="Y61" s="1351"/>
      <c r="Z61" s="1352"/>
      <c r="AA61" s="1353"/>
      <c r="AB61" s="1357"/>
      <c r="AC61" s="1358"/>
      <c r="AD61" s="1359"/>
      <c r="AE61" s="1357"/>
      <c r="AF61" s="1358"/>
      <c r="AG61" s="1359"/>
      <c r="AH61" s="1357"/>
      <c r="AI61" s="1358"/>
      <c r="AJ61" s="1359"/>
      <c r="AK61" s="1357"/>
      <c r="AL61" s="1358"/>
      <c r="AM61" s="1359"/>
      <c r="AN61" s="1357"/>
      <c r="AO61" s="1358"/>
      <c r="AP61" s="1359"/>
      <c r="AQ61" s="1351"/>
      <c r="AR61" s="1352"/>
      <c r="AS61" s="1367"/>
    </row>
    <row r="62" spans="1:45" s="286" customFormat="1" ht="9.75" customHeight="1">
      <c r="A62" s="300" t="s">
        <v>776</v>
      </c>
      <c r="B62" s="1374">
        <v>29</v>
      </c>
      <c r="C62" s="1375"/>
      <c r="D62" s="1376"/>
      <c r="E62" s="1377">
        <v>30</v>
      </c>
      <c r="F62" s="1378"/>
      <c r="G62" s="1379"/>
      <c r="H62" s="1377">
        <v>31</v>
      </c>
      <c r="I62" s="1378"/>
      <c r="J62" s="1379"/>
      <c r="K62" s="1377"/>
      <c r="L62" s="1378"/>
      <c r="M62" s="1379"/>
      <c r="N62" s="1377"/>
      <c r="O62" s="1378"/>
      <c r="P62" s="1379"/>
      <c r="Q62" s="1377"/>
      <c r="R62" s="1378"/>
      <c r="S62" s="1379"/>
      <c r="T62" s="1390"/>
      <c r="U62" s="1391"/>
      <c r="V62" s="1392"/>
      <c r="W62" s="288"/>
      <c r="X62" s="294" t="s">
        <v>777</v>
      </c>
      <c r="Y62" s="1374">
        <v>27</v>
      </c>
      <c r="Z62" s="1375"/>
      <c r="AA62" s="1376"/>
      <c r="AB62" s="1377">
        <v>28</v>
      </c>
      <c r="AC62" s="1378"/>
      <c r="AD62" s="1379"/>
      <c r="AE62" s="1377">
        <v>29</v>
      </c>
      <c r="AF62" s="1378"/>
      <c r="AG62" s="1379"/>
      <c r="AH62" s="1377">
        <v>30</v>
      </c>
      <c r="AI62" s="1378"/>
      <c r="AJ62" s="1379"/>
      <c r="AK62" s="1377"/>
      <c r="AL62" s="1378"/>
      <c r="AM62" s="1379"/>
      <c r="AN62" s="1377"/>
      <c r="AO62" s="1378"/>
      <c r="AP62" s="1379"/>
      <c r="AQ62" s="1377"/>
      <c r="AR62" s="1378"/>
      <c r="AS62" s="1380"/>
    </row>
    <row r="63" spans="1:45" s="286" customFormat="1" ht="9.75" customHeight="1">
      <c r="A63" s="300"/>
      <c r="B63" s="1351"/>
      <c r="C63" s="1352"/>
      <c r="D63" s="1353"/>
      <c r="E63" s="1357"/>
      <c r="F63" s="1358"/>
      <c r="G63" s="1359"/>
      <c r="H63" s="1357"/>
      <c r="I63" s="1358"/>
      <c r="J63" s="1359"/>
      <c r="K63" s="1357"/>
      <c r="L63" s="1358"/>
      <c r="M63" s="1359"/>
      <c r="N63" s="1357"/>
      <c r="O63" s="1358"/>
      <c r="P63" s="1359"/>
      <c r="Q63" s="1357"/>
      <c r="R63" s="1358"/>
      <c r="S63" s="1359"/>
      <c r="T63" s="1363"/>
      <c r="U63" s="1364"/>
      <c r="V63" s="1393"/>
      <c r="W63" s="288"/>
      <c r="X63" s="294"/>
      <c r="Y63" s="1351"/>
      <c r="Z63" s="1352"/>
      <c r="AA63" s="1353"/>
      <c r="AB63" s="1357"/>
      <c r="AC63" s="1358"/>
      <c r="AD63" s="1359"/>
      <c r="AE63" s="1357"/>
      <c r="AF63" s="1358"/>
      <c r="AG63" s="1359"/>
      <c r="AH63" s="1357"/>
      <c r="AI63" s="1358"/>
      <c r="AJ63" s="1359"/>
      <c r="AK63" s="1357"/>
      <c r="AL63" s="1358"/>
      <c r="AM63" s="1359"/>
      <c r="AN63" s="1357"/>
      <c r="AO63" s="1358"/>
      <c r="AP63" s="1359"/>
      <c r="AQ63" s="1357"/>
      <c r="AR63" s="1358"/>
      <c r="AS63" s="1381"/>
    </row>
    <row r="64" spans="1:45" s="286" customFormat="1" ht="9.75" customHeight="1">
      <c r="A64" s="298"/>
      <c r="B64" s="1377"/>
      <c r="C64" s="1378"/>
      <c r="D64" s="1379"/>
      <c r="E64" s="1377"/>
      <c r="F64" s="1378"/>
      <c r="G64" s="1379"/>
      <c r="H64" s="1377"/>
      <c r="I64" s="1378"/>
      <c r="J64" s="1379"/>
      <c r="K64" s="1377"/>
      <c r="L64" s="1378"/>
      <c r="M64" s="1379"/>
      <c r="N64" s="1377"/>
      <c r="O64" s="1378"/>
      <c r="P64" s="1379"/>
      <c r="Q64" s="1377"/>
      <c r="R64" s="1378"/>
      <c r="S64" s="1379"/>
      <c r="T64" s="1377"/>
      <c r="U64" s="1378"/>
      <c r="V64" s="1380"/>
      <c r="W64" s="302"/>
      <c r="X64" s="298"/>
      <c r="Y64" s="1377"/>
      <c r="Z64" s="1378"/>
      <c r="AA64" s="1379"/>
      <c r="AB64" s="1377"/>
      <c r="AC64" s="1378"/>
      <c r="AD64" s="1379"/>
      <c r="AE64" s="1377"/>
      <c r="AF64" s="1378"/>
      <c r="AG64" s="1379"/>
      <c r="AH64" s="1377"/>
      <c r="AI64" s="1378"/>
      <c r="AJ64" s="1379"/>
      <c r="AK64" s="1377"/>
      <c r="AL64" s="1378"/>
      <c r="AM64" s="1379"/>
      <c r="AN64" s="1377"/>
      <c r="AO64" s="1378"/>
      <c r="AP64" s="1379"/>
      <c r="AQ64" s="1377"/>
      <c r="AR64" s="1378"/>
      <c r="AS64" s="1380"/>
    </row>
    <row r="65" spans="1:45" s="286" customFormat="1" ht="9.75" customHeight="1" thickBot="1">
      <c r="A65" s="298"/>
      <c r="B65" s="1386"/>
      <c r="C65" s="1387"/>
      <c r="D65" s="1388"/>
      <c r="E65" s="1386"/>
      <c r="F65" s="1387"/>
      <c r="G65" s="1388"/>
      <c r="H65" s="1386"/>
      <c r="I65" s="1387"/>
      <c r="J65" s="1388"/>
      <c r="K65" s="1386"/>
      <c r="L65" s="1387"/>
      <c r="M65" s="1388"/>
      <c r="N65" s="1386"/>
      <c r="O65" s="1387"/>
      <c r="P65" s="1388"/>
      <c r="Q65" s="1386"/>
      <c r="R65" s="1387"/>
      <c r="S65" s="1388"/>
      <c r="T65" s="1386"/>
      <c r="U65" s="1387"/>
      <c r="V65" s="1389"/>
      <c r="W65" s="302"/>
      <c r="X65" s="298"/>
      <c r="Y65" s="1386"/>
      <c r="Z65" s="1387"/>
      <c r="AA65" s="1388"/>
      <c r="AB65" s="1386"/>
      <c r="AC65" s="1387"/>
      <c r="AD65" s="1388"/>
      <c r="AE65" s="1386"/>
      <c r="AF65" s="1387"/>
      <c r="AG65" s="1388"/>
      <c r="AH65" s="1386"/>
      <c r="AI65" s="1387"/>
      <c r="AJ65" s="1388"/>
      <c r="AK65" s="1386"/>
      <c r="AL65" s="1387"/>
      <c r="AM65" s="1388"/>
      <c r="AN65" s="1386"/>
      <c r="AO65" s="1387"/>
      <c r="AP65" s="1388"/>
      <c r="AQ65" s="1386"/>
      <c r="AR65" s="1387"/>
      <c r="AS65" s="1389"/>
    </row>
    <row r="66" spans="1:45" s="286" customFormat="1" ht="9.75" customHeight="1">
      <c r="A66" s="284"/>
      <c r="B66" s="1360"/>
      <c r="C66" s="1361"/>
      <c r="D66" s="1362"/>
      <c r="E66" s="1360"/>
      <c r="F66" s="1361"/>
      <c r="G66" s="1362"/>
      <c r="H66" s="1360"/>
      <c r="I66" s="1361"/>
      <c r="J66" s="1362"/>
      <c r="K66" s="1360">
        <v>1</v>
      </c>
      <c r="L66" s="1361"/>
      <c r="M66" s="1362"/>
      <c r="N66" s="1360">
        <v>2</v>
      </c>
      <c r="O66" s="1361"/>
      <c r="P66" s="1362"/>
      <c r="Q66" s="1360">
        <v>3</v>
      </c>
      <c r="R66" s="1361"/>
      <c r="S66" s="1362"/>
      <c r="T66" s="1348">
        <v>4</v>
      </c>
      <c r="U66" s="1349"/>
      <c r="V66" s="1366"/>
      <c r="W66" s="288"/>
      <c r="X66" s="305"/>
      <c r="Y66" s="1360"/>
      <c r="Z66" s="1361"/>
      <c r="AA66" s="1362"/>
      <c r="AB66" s="1360"/>
      <c r="AC66" s="1361"/>
      <c r="AD66" s="1362"/>
      <c r="AE66" s="1360"/>
      <c r="AF66" s="1361"/>
      <c r="AG66" s="1362"/>
      <c r="AH66" s="1360"/>
      <c r="AI66" s="1361"/>
      <c r="AJ66" s="1362"/>
      <c r="AK66" s="1360">
        <v>1</v>
      </c>
      <c r="AL66" s="1361"/>
      <c r="AM66" s="1362"/>
      <c r="AN66" s="1360">
        <v>2</v>
      </c>
      <c r="AO66" s="1361"/>
      <c r="AP66" s="1362"/>
      <c r="AQ66" s="1348">
        <v>3</v>
      </c>
      <c r="AR66" s="1349"/>
      <c r="AS66" s="1366"/>
    </row>
    <row r="67" spans="1:45" s="286" customFormat="1" ht="9.75" customHeight="1">
      <c r="A67" s="298"/>
      <c r="B67" s="1363"/>
      <c r="C67" s="1364"/>
      <c r="D67" s="1365"/>
      <c r="E67" s="1363"/>
      <c r="F67" s="1364"/>
      <c r="G67" s="1365"/>
      <c r="H67" s="1363"/>
      <c r="I67" s="1364"/>
      <c r="J67" s="1365"/>
      <c r="K67" s="1363"/>
      <c r="L67" s="1364"/>
      <c r="M67" s="1365"/>
      <c r="N67" s="1363"/>
      <c r="O67" s="1364"/>
      <c r="P67" s="1365"/>
      <c r="Q67" s="1363"/>
      <c r="R67" s="1364"/>
      <c r="S67" s="1365"/>
      <c r="T67" s="1351"/>
      <c r="U67" s="1352"/>
      <c r="V67" s="1367"/>
      <c r="W67" s="288"/>
      <c r="X67" s="306"/>
      <c r="Y67" s="1363"/>
      <c r="Z67" s="1364"/>
      <c r="AA67" s="1365"/>
      <c r="AB67" s="1363"/>
      <c r="AC67" s="1364"/>
      <c r="AD67" s="1365"/>
      <c r="AE67" s="1363"/>
      <c r="AF67" s="1364"/>
      <c r="AG67" s="1365"/>
      <c r="AH67" s="1363"/>
      <c r="AI67" s="1364"/>
      <c r="AJ67" s="1365"/>
      <c r="AK67" s="1363"/>
      <c r="AL67" s="1364"/>
      <c r="AM67" s="1365"/>
      <c r="AN67" s="1363"/>
      <c r="AO67" s="1364"/>
      <c r="AP67" s="1365"/>
      <c r="AQ67" s="1351"/>
      <c r="AR67" s="1352"/>
      <c r="AS67" s="1367"/>
    </row>
    <row r="68" spans="1:45" s="286" customFormat="1" ht="9.75" customHeight="1">
      <c r="A68" s="298"/>
      <c r="B68" s="1374">
        <v>5</v>
      </c>
      <c r="C68" s="1375"/>
      <c r="D68" s="1376"/>
      <c r="E68" s="1396">
        <v>6</v>
      </c>
      <c r="F68" s="1397"/>
      <c r="G68" s="1398"/>
      <c r="H68" s="1377">
        <v>7</v>
      </c>
      <c r="I68" s="1378"/>
      <c r="J68" s="1379"/>
      <c r="K68" s="1377">
        <v>8</v>
      </c>
      <c r="L68" s="1378"/>
      <c r="M68" s="1379"/>
      <c r="N68" s="1377">
        <v>9</v>
      </c>
      <c r="O68" s="1378"/>
      <c r="P68" s="1379"/>
      <c r="Q68" s="1377">
        <v>10</v>
      </c>
      <c r="R68" s="1378"/>
      <c r="S68" s="1379"/>
      <c r="T68" s="1374">
        <v>11</v>
      </c>
      <c r="U68" s="1375"/>
      <c r="V68" s="1382"/>
      <c r="W68" s="288"/>
      <c r="X68" s="306"/>
      <c r="Y68" s="1374">
        <v>4</v>
      </c>
      <c r="Z68" s="1375"/>
      <c r="AA68" s="1376"/>
      <c r="AB68" s="1377">
        <v>5</v>
      </c>
      <c r="AC68" s="1378"/>
      <c r="AD68" s="1379"/>
      <c r="AE68" s="1377">
        <v>6</v>
      </c>
      <c r="AF68" s="1378"/>
      <c r="AG68" s="1379"/>
      <c r="AH68" s="1377">
        <v>7</v>
      </c>
      <c r="AI68" s="1378"/>
      <c r="AJ68" s="1379"/>
      <c r="AK68" s="1377">
        <v>8</v>
      </c>
      <c r="AL68" s="1378"/>
      <c r="AM68" s="1379"/>
      <c r="AN68" s="1377">
        <v>9</v>
      </c>
      <c r="AO68" s="1378"/>
      <c r="AP68" s="1379"/>
      <c r="AQ68" s="1374">
        <v>10</v>
      </c>
      <c r="AR68" s="1375"/>
      <c r="AS68" s="1382"/>
    </row>
    <row r="69" spans="1:45" s="286" customFormat="1" ht="9.75" customHeight="1">
      <c r="A69" s="298"/>
      <c r="B69" s="1351"/>
      <c r="C69" s="1352"/>
      <c r="D69" s="1353"/>
      <c r="E69" s="1371"/>
      <c r="F69" s="1372"/>
      <c r="G69" s="1395"/>
      <c r="H69" s="1357"/>
      <c r="I69" s="1358"/>
      <c r="J69" s="1359"/>
      <c r="K69" s="1357"/>
      <c r="L69" s="1358"/>
      <c r="M69" s="1359"/>
      <c r="N69" s="1357"/>
      <c r="O69" s="1358"/>
      <c r="P69" s="1359"/>
      <c r="Q69" s="1357"/>
      <c r="R69" s="1358"/>
      <c r="S69" s="1359"/>
      <c r="T69" s="1351"/>
      <c r="U69" s="1352"/>
      <c r="V69" s="1367"/>
      <c r="W69" s="288"/>
      <c r="X69" s="306"/>
      <c r="Y69" s="1351"/>
      <c r="Z69" s="1352"/>
      <c r="AA69" s="1353"/>
      <c r="AB69" s="1357"/>
      <c r="AC69" s="1358"/>
      <c r="AD69" s="1359"/>
      <c r="AE69" s="1357"/>
      <c r="AF69" s="1358"/>
      <c r="AG69" s="1359"/>
      <c r="AH69" s="1357"/>
      <c r="AI69" s="1358"/>
      <c r="AJ69" s="1359"/>
      <c r="AK69" s="1357"/>
      <c r="AL69" s="1358"/>
      <c r="AM69" s="1359"/>
      <c r="AN69" s="1357"/>
      <c r="AO69" s="1358"/>
      <c r="AP69" s="1359"/>
      <c r="AQ69" s="1351"/>
      <c r="AR69" s="1352"/>
      <c r="AS69" s="1367"/>
    </row>
    <row r="70" spans="1:45" s="286" customFormat="1" ht="9.75" customHeight="1">
      <c r="A70" s="298">
        <v>6</v>
      </c>
      <c r="B70" s="1374">
        <v>12</v>
      </c>
      <c r="C70" s="1375"/>
      <c r="D70" s="1376"/>
      <c r="E70" s="1377">
        <v>13</v>
      </c>
      <c r="F70" s="1378"/>
      <c r="G70" s="1379"/>
      <c r="H70" s="1377">
        <v>14</v>
      </c>
      <c r="I70" s="1378"/>
      <c r="J70" s="1379"/>
      <c r="K70" s="1377">
        <v>15</v>
      </c>
      <c r="L70" s="1378"/>
      <c r="M70" s="1379"/>
      <c r="N70" s="1377">
        <v>16</v>
      </c>
      <c r="O70" s="1378"/>
      <c r="P70" s="1379"/>
      <c r="Q70" s="1377">
        <v>17</v>
      </c>
      <c r="R70" s="1378"/>
      <c r="S70" s="1379"/>
      <c r="T70" s="1374">
        <v>18</v>
      </c>
      <c r="U70" s="1375"/>
      <c r="V70" s="1382"/>
      <c r="W70" s="288"/>
      <c r="X70" s="307">
        <v>12</v>
      </c>
      <c r="Y70" s="1374">
        <v>11</v>
      </c>
      <c r="Z70" s="1375"/>
      <c r="AA70" s="1376"/>
      <c r="AB70" s="1377">
        <v>12</v>
      </c>
      <c r="AC70" s="1378"/>
      <c r="AD70" s="1379"/>
      <c r="AE70" s="1377">
        <v>13</v>
      </c>
      <c r="AF70" s="1378"/>
      <c r="AG70" s="1379"/>
      <c r="AH70" s="1377">
        <v>14</v>
      </c>
      <c r="AI70" s="1378"/>
      <c r="AJ70" s="1379"/>
      <c r="AK70" s="1377">
        <v>15</v>
      </c>
      <c r="AL70" s="1378"/>
      <c r="AM70" s="1379"/>
      <c r="AN70" s="1377">
        <v>16</v>
      </c>
      <c r="AO70" s="1378"/>
      <c r="AP70" s="1379"/>
      <c r="AQ70" s="1374">
        <v>17</v>
      </c>
      <c r="AR70" s="1375"/>
      <c r="AS70" s="1382"/>
    </row>
    <row r="71" spans="1:45" s="286" customFormat="1" ht="9.75" customHeight="1">
      <c r="A71" s="298"/>
      <c r="B71" s="1351"/>
      <c r="C71" s="1352"/>
      <c r="D71" s="1353"/>
      <c r="E71" s="1357"/>
      <c r="F71" s="1358"/>
      <c r="G71" s="1359"/>
      <c r="H71" s="1357"/>
      <c r="I71" s="1358"/>
      <c r="J71" s="1359"/>
      <c r="K71" s="1357"/>
      <c r="L71" s="1358"/>
      <c r="M71" s="1359"/>
      <c r="N71" s="1357"/>
      <c r="O71" s="1358"/>
      <c r="P71" s="1359"/>
      <c r="Q71" s="1357"/>
      <c r="R71" s="1358"/>
      <c r="S71" s="1359"/>
      <c r="T71" s="1351"/>
      <c r="U71" s="1352"/>
      <c r="V71" s="1367"/>
      <c r="W71" s="288"/>
      <c r="X71" s="299"/>
      <c r="Y71" s="1351"/>
      <c r="Z71" s="1352"/>
      <c r="AA71" s="1353"/>
      <c r="AB71" s="1357"/>
      <c r="AC71" s="1358"/>
      <c r="AD71" s="1359"/>
      <c r="AE71" s="1357"/>
      <c r="AF71" s="1358"/>
      <c r="AG71" s="1359"/>
      <c r="AH71" s="1357"/>
      <c r="AI71" s="1358"/>
      <c r="AJ71" s="1359"/>
      <c r="AK71" s="1357"/>
      <c r="AL71" s="1358"/>
      <c r="AM71" s="1359"/>
      <c r="AN71" s="1357"/>
      <c r="AO71" s="1358"/>
      <c r="AP71" s="1359"/>
      <c r="AQ71" s="1351"/>
      <c r="AR71" s="1352"/>
      <c r="AS71" s="1367"/>
    </row>
    <row r="72" spans="1:45" s="286" customFormat="1" ht="9.75" customHeight="1">
      <c r="A72" s="298" t="s">
        <v>775</v>
      </c>
      <c r="B72" s="1374">
        <v>19</v>
      </c>
      <c r="C72" s="1375"/>
      <c r="D72" s="1376"/>
      <c r="E72" s="1377">
        <v>20</v>
      </c>
      <c r="F72" s="1378"/>
      <c r="G72" s="1379"/>
      <c r="H72" s="1377">
        <v>21</v>
      </c>
      <c r="I72" s="1378"/>
      <c r="J72" s="1379"/>
      <c r="K72" s="1377">
        <v>22</v>
      </c>
      <c r="L72" s="1378"/>
      <c r="M72" s="1379"/>
      <c r="N72" s="1377">
        <v>23</v>
      </c>
      <c r="O72" s="1378"/>
      <c r="P72" s="1379"/>
      <c r="Q72" s="1377">
        <v>24</v>
      </c>
      <c r="R72" s="1378"/>
      <c r="S72" s="1379"/>
      <c r="T72" s="1374">
        <v>25</v>
      </c>
      <c r="U72" s="1375"/>
      <c r="V72" s="1382"/>
      <c r="W72" s="288"/>
      <c r="X72" s="297" t="s">
        <v>775</v>
      </c>
      <c r="Y72" s="1374">
        <v>18</v>
      </c>
      <c r="Z72" s="1375"/>
      <c r="AA72" s="1376"/>
      <c r="AB72" s="1377">
        <v>19</v>
      </c>
      <c r="AC72" s="1378"/>
      <c r="AD72" s="1379"/>
      <c r="AE72" s="1377">
        <v>20</v>
      </c>
      <c r="AF72" s="1378"/>
      <c r="AG72" s="1379"/>
      <c r="AH72" s="1377">
        <v>21</v>
      </c>
      <c r="AI72" s="1378"/>
      <c r="AJ72" s="1379"/>
      <c r="AK72" s="1377">
        <v>22</v>
      </c>
      <c r="AL72" s="1378"/>
      <c r="AM72" s="1379"/>
      <c r="AN72" s="1377">
        <v>23</v>
      </c>
      <c r="AO72" s="1378"/>
      <c r="AP72" s="1379"/>
      <c r="AQ72" s="1374">
        <v>24</v>
      </c>
      <c r="AR72" s="1375"/>
      <c r="AS72" s="1382"/>
    </row>
    <row r="73" spans="1:45" s="286" customFormat="1" ht="9.75" customHeight="1">
      <c r="A73" s="298"/>
      <c r="B73" s="1351"/>
      <c r="C73" s="1352"/>
      <c r="D73" s="1353"/>
      <c r="E73" s="1357"/>
      <c r="F73" s="1358"/>
      <c r="G73" s="1359"/>
      <c r="H73" s="1357"/>
      <c r="I73" s="1358"/>
      <c r="J73" s="1359"/>
      <c r="K73" s="1357"/>
      <c r="L73" s="1358"/>
      <c r="M73" s="1359"/>
      <c r="N73" s="1357"/>
      <c r="O73" s="1358"/>
      <c r="P73" s="1359"/>
      <c r="Q73" s="1357"/>
      <c r="R73" s="1358"/>
      <c r="S73" s="1359"/>
      <c r="T73" s="1351"/>
      <c r="U73" s="1352"/>
      <c r="V73" s="1367"/>
      <c r="W73" s="288"/>
      <c r="X73" s="297"/>
      <c r="Y73" s="1351"/>
      <c r="Z73" s="1352"/>
      <c r="AA73" s="1353"/>
      <c r="AB73" s="1357"/>
      <c r="AC73" s="1358"/>
      <c r="AD73" s="1359"/>
      <c r="AE73" s="1357"/>
      <c r="AF73" s="1358"/>
      <c r="AG73" s="1359"/>
      <c r="AH73" s="1357"/>
      <c r="AI73" s="1358"/>
      <c r="AJ73" s="1359"/>
      <c r="AK73" s="1357"/>
      <c r="AL73" s="1358"/>
      <c r="AM73" s="1359"/>
      <c r="AN73" s="1357"/>
      <c r="AO73" s="1358"/>
      <c r="AP73" s="1359"/>
      <c r="AQ73" s="1351"/>
      <c r="AR73" s="1352"/>
      <c r="AS73" s="1367"/>
    </row>
    <row r="74" spans="1:45" s="286" customFormat="1" ht="9.75" customHeight="1">
      <c r="A74" s="300" t="s">
        <v>776</v>
      </c>
      <c r="B74" s="1374">
        <v>26</v>
      </c>
      <c r="C74" s="1375"/>
      <c r="D74" s="1376"/>
      <c r="E74" s="1377">
        <v>27</v>
      </c>
      <c r="F74" s="1378"/>
      <c r="G74" s="1379"/>
      <c r="H74" s="1377">
        <v>28</v>
      </c>
      <c r="I74" s="1378"/>
      <c r="J74" s="1379"/>
      <c r="K74" s="1377">
        <v>29</v>
      </c>
      <c r="L74" s="1378"/>
      <c r="M74" s="1379"/>
      <c r="N74" s="1377">
        <v>30</v>
      </c>
      <c r="O74" s="1378"/>
      <c r="P74" s="1379"/>
      <c r="Q74" s="1377"/>
      <c r="R74" s="1378"/>
      <c r="S74" s="1379"/>
      <c r="T74" s="1377"/>
      <c r="U74" s="1378"/>
      <c r="V74" s="1380"/>
      <c r="W74" s="288"/>
      <c r="X74" s="308" t="s">
        <v>777</v>
      </c>
      <c r="Y74" s="1374">
        <v>25</v>
      </c>
      <c r="Z74" s="1375"/>
      <c r="AA74" s="1376"/>
      <c r="AB74" s="1377">
        <v>26</v>
      </c>
      <c r="AC74" s="1378"/>
      <c r="AD74" s="1379"/>
      <c r="AE74" s="1377">
        <v>27</v>
      </c>
      <c r="AF74" s="1378"/>
      <c r="AG74" s="1379"/>
      <c r="AH74" s="1377">
        <v>28</v>
      </c>
      <c r="AI74" s="1378"/>
      <c r="AJ74" s="1379"/>
      <c r="AK74" s="1377">
        <v>29</v>
      </c>
      <c r="AL74" s="1378"/>
      <c r="AM74" s="1379"/>
      <c r="AN74" s="1377">
        <v>30</v>
      </c>
      <c r="AO74" s="1378"/>
      <c r="AP74" s="1379"/>
      <c r="AQ74" s="1374">
        <v>31</v>
      </c>
      <c r="AR74" s="1375"/>
      <c r="AS74" s="1382"/>
    </row>
    <row r="75" spans="1:45" s="286" customFormat="1" ht="9.75" customHeight="1">
      <c r="A75" s="293"/>
      <c r="B75" s="1351"/>
      <c r="C75" s="1352"/>
      <c r="D75" s="1353"/>
      <c r="E75" s="1357"/>
      <c r="F75" s="1358"/>
      <c r="G75" s="1359"/>
      <c r="H75" s="1357"/>
      <c r="I75" s="1358"/>
      <c r="J75" s="1359"/>
      <c r="K75" s="1357"/>
      <c r="L75" s="1358"/>
      <c r="M75" s="1359"/>
      <c r="N75" s="1357"/>
      <c r="O75" s="1358"/>
      <c r="P75" s="1359"/>
      <c r="Q75" s="1357"/>
      <c r="R75" s="1358"/>
      <c r="S75" s="1359"/>
      <c r="T75" s="1357"/>
      <c r="U75" s="1358"/>
      <c r="V75" s="1381"/>
      <c r="W75" s="288"/>
      <c r="X75" s="308"/>
      <c r="Y75" s="1351"/>
      <c r="Z75" s="1352"/>
      <c r="AA75" s="1353"/>
      <c r="AB75" s="1357"/>
      <c r="AC75" s="1358"/>
      <c r="AD75" s="1359"/>
      <c r="AE75" s="1357"/>
      <c r="AF75" s="1358"/>
      <c r="AG75" s="1359"/>
      <c r="AH75" s="1357"/>
      <c r="AI75" s="1358"/>
      <c r="AJ75" s="1359"/>
      <c r="AK75" s="1357"/>
      <c r="AL75" s="1358"/>
      <c r="AM75" s="1359"/>
      <c r="AN75" s="1357"/>
      <c r="AO75" s="1358"/>
      <c r="AP75" s="1359"/>
      <c r="AQ75" s="1351"/>
      <c r="AR75" s="1352"/>
      <c r="AS75" s="1367"/>
    </row>
    <row r="76" spans="1:45" s="309" customFormat="1" ht="9.75" customHeight="1">
      <c r="A76" s="306"/>
      <c r="B76" s="1377"/>
      <c r="C76" s="1378"/>
      <c r="D76" s="1379"/>
      <c r="E76" s="1377"/>
      <c r="F76" s="1378"/>
      <c r="G76" s="1379"/>
      <c r="H76" s="1377"/>
      <c r="I76" s="1378"/>
      <c r="J76" s="1379"/>
      <c r="K76" s="1377"/>
      <c r="L76" s="1378"/>
      <c r="M76" s="1379"/>
      <c r="N76" s="1377"/>
      <c r="O76" s="1378"/>
      <c r="P76" s="1379"/>
      <c r="Q76" s="1377"/>
      <c r="R76" s="1378"/>
      <c r="S76" s="1379"/>
      <c r="T76" s="1377"/>
      <c r="U76" s="1378"/>
      <c r="V76" s="1380"/>
      <c r="W76" s="302"/>
      <c r="X76" s="306"/>
      <c r="Y76" s="1377"/>
      <c r="Z76" s="1378"/>
      <c r="AA76" s="1379"/>
      <c r="AB76" s="1377"/>
      <c r="AC76" s="1378"/>
      <c r="AD76" s="1379"/>
      <c r="AE76" s="1377"/>
      <c r="AF76" s="1378"/>
      <c r="AG76" s="1379"/>
      <c r="AH76" s="1377"/>
      <c r="AI76" s="1378"/>
      <c r="AJ76" s="1379"/>
      <c r="AK76" s="1377"/>
      <c r="AL76" s="1378"/>
      <c r="AM76" s="1379"/>
      <c r="AN76" s="1377"/>
      <c r="AO76" s="1378"/>
      <c r="AP76" s="1379"/>
      <c r="AQ76" s="1377"/>
      <c r="AR76" s="1378"/>
      <c r="AS76" s="1380"/>
    </row>
    <row r="77" spans="1:45" s="309" customFormat="1" ht="9.75" customHeight="1" thickBot="1">
      <c r="A77" s="310"/>
      <c r="B77" s="1386"/>
      <c r="C77" s="1387"/>
      <c r="D77" s="1388"/>
      <c r="E77" s="1386"/>
      <c r="F77" s="1387"/>
      <c r="G77" s="1388"/>
      <c r="H77" s="1386"/>
      <c r="I77" s="1387"/>
      <c r="J77" s="1388"/>
      <c r="K77" s="1386"/>
      <c r="L77" s="1387"/>
      <c r="M77" s="1388"/>
      <c r="N77" s="1386"/>
      <c r="O77" s="1387"/>
      <c r="P77" s="1388"/>
      <c r="Q77" s="1386"/>
      <c r="R77" s="1387"/>
      <c r="S77" s="1388"/>
      <c r="T77" s="1386"/>
      <c r="U77" s="1387"/>
      <c r="V77" s="1389"/>
      <c r="W77" s="311"/>
      <c r="X77" s="310"/>
      <c r="Y77" s="1386"/>
      <c r="Z77" s="1387"/>
      <c r="AA77" s="1388"/>
      <c r="AB77" s="1386"/>
      <c r="AC77" s="1387"/>
      <c r="AD77" s="1388"/>
      <c r="AE77" s="1386"/>
      <c r="AF77" s="1387"/>
      <c r="AG77" s="1388"/>
      <c r="AH77" s="1386"/>
      <c r="AI77" s="1387"/>
      <c r="AJ77" s="1388"/>
      <c r="AK77" s="1386"/>
      <c r="AL77" s="1387"/>
      <c r="AM77" s="1388"/>
      <c r="AN77" s="1386"/>
      <c r="AO77" s="1387"/>
      <c r="AP77" s="1388"/>
      <c r="AQ77" s="1386"/>
      <c r="AR77" s="1387"/>
      <c r="AS77" s="1389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402" t="s">
        <v>782</v>
      </c>
      <c r="B79" s="1403"/>
      <c r="C79" s="1403"/>
      <c r="D79" s="1404">
        <v>1</v>
      </c>
      <c r="E79" s="1405"/>
      <c r="F79" s="1404">
        <v>2</v>
      </c>
      <c r="G79" s="1405"/>
      <c r="H79" s="1404">
        <v>3</v>
      </c>
      <c r="I79" s="1405"/>
      <c r="J79" s="1404">
        <v>4</v>
      </c>
      <c r="K79" s="1405"/>
      <c r="L79" s="1404">
        <v>5</v>
      </c>
      <c r="M79" s="1405"/>
      <c r="N79" s="1404">
        <v>6</v>
      </c>
      <c r="O79" s="1405"/>
      <c r="P79" s="1404">
        <v>7</v>
      </c>
      <c r="Q79" s="1405"/>
      <c r="R79" s="1404">
        <v>8</v>
      </c>
      <c r="S79" s="1405"/>
      <c r="T79" s="1404">
        <v>9</v>
      </c>
      <c r="U79" s="1405"/>
      <c r="V79" s="1404">
        <v>10</v>
      </c>
      <c r="W79" s="1405"/>
      <c r="X79" s="316">
        <v>11</v>
      </c>
      <c r="Y79" s="1404">
        <v>12</v>
      </c>
      <c r="Z79" s="1405"/>
      <c r="AA79" s="1404" t="s">
        <v>783</v>
      </c>
      <c r="AB79" s="1405"/>
      <c r="AC79" s="1404" t="s">
        <v>784</v>
      </c>
      <c r="AD79" s="1405"/>
      <c r="AE79" s="1404" t="s">
        <v>785</v>
      </c>
      <c r="AF79" s="1403"/>
      <c r="AG79" s="1406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417" t="s">
        <v>786</v>
      </c>
      <c r="B80" s="1418"/>
      <c r="C80" s="1418"/>
      <c r="D80" s="1400">
        <v>20</v>
      </c>
      <c r="E80" s="1401"/>
      <c r="F80" s="1400">
        <v>18</v>
      </c>
      <c r="G80" s="1401"/>
      <c r="H80" s="1400">
        <v>23</v>
      </c>
      <c r="I80" s="1401"/>
      <c r="J80" s="1400">
        <v>21</v>
      </c>
      <c r="K80" s="1401"/>
      <c r="L80" s="1400">
        <v>20</v>
      </c>
      <c r="M80" s="1401"/>
      <c r="N80" s="1419">
        <v>21</v>
      </c>
      <c r="O80" s="1420"/>
      <c r="P80" s="1400">
        <v>22</v>
      </c>
      <c r="Q80" s="1401"/>
      <c r="R80" s="1400">
        <v>20</v>
      </c>
      <c r="S80" s="1401"/>
      <c r="T80" s="1400">
        <v>21</v>
      </c>
      <c r="U80" s="1401"/>
      <c r="V80" s="1400">
        <v>20</v>
      </c>
      <c r="W80" s="1401"/>
      <c r="X80" s="317">
        <v>22</v>
      </c>
      <c r="Y80" s="1400">
        <v>22</v>
      </c>
      <c r="Z80" s="1401"/>
      <c r="AA80" s="1400">
        <f>SUM(D80:Z80)</f>
        <v>250</v>
      </c>
      <c r="AB80" s="1401"/>
      <c r="AC80" s="1400">
        <v>8</v>
      </c>
      <c r="AD80" s="1401"/>
      <c r="AE80" s="1400">
        <f>AC80*AA80</f>
        <v>2000</v>
      </c>
      <c r="AF80" s="1411"/>
      <c r="AG80" s="1412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413" t="s">
        <v>787</v>
      </c>
      <c r="B81" s="1414"/>
      <c r="C81" s="1414"/>
      <c r="D81" s="1409">
        <v>21</v>
      </c>
      <c r="E81" s="1410"/>
      <c r="F81" s="1409">
        <v>16</v>
      </c>
      <c r="G81" s="1410"/>
      <c r="H81" s="1409">
        <v>23</v>
      </c>
      <c r="I81" s="1410"/>
      <c r="J81" s="1409">
        <v>20</v>
      </c>
      <c r="K81" s="1410"/>
      <c r="L81" s="1409">
        <v>21</v>
      </c>
      <c r="M81" s="1410"/>
      <c r="N81" s="1409">
        <v>21</v>
      </c>
      <c r="O81" s="1410"/>
      <c r="P81" s="1409">
        <v>22</v>
      </c>
      <c r="Q81" s="1410"/>
      <c r="R81" s="1409">
        <v>21</v>
      </c>
      <c r="S81" s="1410"/>
      <c r="T81" s="1409">
        <v>21</v>
      </c>
      <c r="U81" s="1410"/>
      <c r="V81" s="1409">
        <v>19</v>
      </c>
      <c r="W81" s="1410"/>
      <c r="X81" s="318">
        <v>22</v>
      </c>
      <c r="Y81" s="1409">
        <v>22</v>
      </c>
      <c r="Z81" s="1410"/>
      <c r="AA81" s="1409">
        <f>SUM(D81:Z81)</f>
        <v>249</v>
      </c>
      <c r="AB81" s="1410"/>
      <c r="AC81" s="1409">
        <v>8</v>
      </c>
      <c r="AD81" s="1410"/>
      <c r="AE81" s="1409">
        <f>AC81*AA81</f>
        <v>1992</v>
      </c>
      <c r="AF81" s="1415"/>
      <c r="AG81" s="1416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425" t="s">
        <v>788</v>
      </c>
      <c r="B82" s="1426"/>
      <c r="C82" s="1426"/>
      <c r="D82" s="1407">
        <v>11</v>
      </c>
      <c r="E82" s="1408"/>
      <c r="F82" s="1407">
        <v>10</v>
      </c>
      <c r="G82" s="1408"/>
      <c r="H82" s="1407">
        <v>8</v>
      </c>
      <c r="I82" s="1408"/>
      <c r="J82" s="1407">
        <v>9</v>
      </c>
      <c r="K82" s="1408"/>
      <c r="L82" s="1407">
        <v>11</v>
      </c>
      <c r="M82" s="1408"/>
      <c r="N82" s="1407">
        <v>9</v>
      </c>
      <c r="O82" s="1408"/>
      <c r="P82" s="1407">
        <v>9</v>
      </c>
      <c r="Q82" s="1408"/>
      <c r="R82" s="1407">
        <v>11</v>
      </c>
      <c r="S82" s="1408"/>
      <c r="T82" s="1407">
        <v>9</v>
      </c>
      <c r="U82" s="1408"/>
      <c r="V82" s="1407">
        <v>11</v>
      </c>
      <c r="W82" s="1408"/>
      <c r="X82" s="319">
        <v>8</v>
      </c>
      <c r="Y82" s="1407">
        <v>9</v>
      </c>
      <c r="Z82" s="1408"/>
      <c r="AA82" s="1407">
        <f>SUM(D82:Z82)</f>
        <v>115</v>
      </c>
      <c r="AB82" s="1408"/>
      <c r="AC82" s="1407" t="s">
        <v>789</v>
      </c>
      <c r="AD82" s="1408"/>
      <c r="AE82" s="1407" t="s">
        <v>789</v>
      </c>
      <c r="AF82" s="1421"/>
      <c r="AG82" s="1422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413" t="s">
        <v>790</v>
      </c>
      <c r="B83" s="1414"/>
      <c r="C83" s="1414"/>
      <c r="D83" s="1409">
        <f>D84-D81</f>
        <v>10</v>
      </c>
      <c r="E83" s="1410"/>
      <c r="F83" s="1409">
        <f>F84-F81</f>
        <v>12</v>
      </c>
      <c r="G83" s="1410"/>
      <c r="H83" s="1409">
        <f>H84-H81</f>
        <v>8</v>
      </c>
      <c r="I83" s="1410"/>
      <c r="J83" s="1409">
        <f>J84-J81</f>
        <v>10</v>
      </c>
      <c r="K83" s="1410"/>
      <c r="L83" s="1409">
        <f>L84-L81</f>
        <v>10</v>
      </c>
      <c r="M83" s="1410"/>
      <c r="N83" s="1409">
        <f>N84-N81</f>
        <v>9</v>
      </c>
      <c r="O83" s="1410"/>
      <c r="P83" s="1409">
        <f>P84-P81</f>
        <v>9</v>
      </c>
      <c r="Q83" s="1410"/>
      <c r="R83" s="1409">
        <f>R84-R81</f>
        <v>10</v>
      </c>
      <c r="S83" s="1410"/>
      <c r="T83" s="1409">
        <f>T84-T81</f>
        <v>9</v>
      </c>
      <c r="U83" s="1410"/>
      <c r="V83" s="1409">
        <f>V84-V81</f>
        <v>12</v>
      </c>
      <c r="W83" s="1410"/>
      <c r="X83" s="318">
        <f>X84-X81</f>
        <v>8</v>
      </c>
      <c r="Y83" s="1409">
        <f>Y84-Y81</f>
        <v>9</v>
      </c>
      <c r="Z83" s="1410"/>
      <c r="AA83" s="1409">
        <f>SUM(D83:Z83)</f>
        <v>116</v>
      </c>
      <c r="AB83" s="1410"/>
      <c r="AC83" s="1409" t="s">
        <v>789</v>
      </c>
      <c r="AD83" s="1410"/>
      <c r="AE83" s="1409" t="s">
        <v>789</v>
      </c>
      <c r="AF83" s="1415"/>
      <c r="AG83" s="1416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427" t="s">
        <v>791</v>
      </c>
      <c r="B84" s="1428"/>
      <c r="C84" s="1428"/>
      <c r="D84" s="1423">
        <v>31</v>
      </c>
      <c r="E84" s="1424"/>
      <c r="F84" s="1423">
        <v>28</v>
      </c>
      <c r="G84" s="1424"/>
      <c r="H84" s="1423">
        <v>31</v>
      </c>
      <c r="I84" s="1424"/>
      <c r="J84" s="1423">
        <v>30</v>
      </c>
      <c r="K84" s="1424"/>
      <c r="L84" s="1423">
        <v>31</v>
      </c>
      <c r="M84" s="1424"/>
      <c r="N84" s="1423">
        <v>30</v>
      </c>
      <c r="O84" s="1424"/>
      <c r="P84" s="1423">
        <v>31</v>
      </c>
      <c r="Q84" s="1424"/>
      <c r="R84" s="1423">
        <v>31</v>
      </c>
      <c r="S84" s="1424"/>
      <c r="T84" s="1423">
        <v>30</v>
      </c>
      <c r="U84" s="1424"/>
      <c r="V84" s="1423">
        <v>31</v>
      </c>
      <c r="W84" s="1424"/>
      <c r="X84" s="320">
        <v>30</v>
      </c>
      <c r="Y84" s="1423">
        <v>31</v>
      </c>
      <c r="Z84" s="1424"/>
      <c r="AA84" s="1423">
        <f>SUM(D84:Z84)</f>
        <v>365</v>
      </c>
      <c r="AB84" s="1424"/>
      <c r="AC84" s="1423" t="s">
        <v>789</v>
      </c>
      <c r="AD84" s="1424"/>
      <c r="AE84" s="1423" t="s">
        <v>789</v>
      </c>
      <c r="AF84" s="1429"/>
      <c r="AG84" s="1430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R83:S83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705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 thickBot="1">
      <c r="A3" s="114"/>
      <c r="B3" s="1184" t="s">
        <v>400</v>
      </c>
      <c r="C3" s="1184"/>
      <c r="D3" s="1184"/>
      <c r="E3" s="115"/>
      <c r="F3" s="1431"/>
      <c r="G3" s="1431"/>
      <c r="H3" s="1186" t="s">
        <v>401</v>
      </c>
      <c r="I3" s="1186"/>
      <c r="J3" s="1186"/>
      <c r="K3" s="117"/>
      <c r="L3" s="118"/>
      <c r="M3" s="118"/>
      <c r="N3" s="119"/>
      <c r="O3" s="119"/>
      <c r="P3" s="119"/>
      <c r="R3" s="1187" t="s">
        <v>402</v>
      </c>
      <c r="S3" s="1187"/>
      <c r="T3" s="1187"/>
      <c r="U3" s="1187"/>
      <c r="V3" s="1187"/>
      <c r="W3" s="1187"/>
      <c r="X3" s="1187"/>
      <c r="Y3" s="1187"/>
      <c r="Z3" s="1187"/>
      <c r="AA3" s="1187"/>
      <c r="AB3" s="1187"/>
      <c r="AC3" s="1187"/>
      <c r="AD3" s="1187"/>
      <c r="AE3" s="1187"/>
      <c r="AF3" s="120"/>
      <c r="AG3" s="110"/>
    </row>
    <row r="4" spans="1:33" s="125" customFormat="1" ht="14.25" customHeight="1">
      <c r="A4" s="121" t="s">
        <v>403</v>
      </c>
      <c r="B4" s="1179" t="s">
        <v>404</v>
      </c>
      <c r="C4" s="1181"/>
      <c r="D4" s="1179" t="s">
        <v>405</v>
      </c>
      <c r="E4" s="1181"/>
      <c r="F4" s="1179" t="s">
        <v>406</v>
      </c>
      <c r="G4" s="1181"/>
      <c r="H4" s="1179" t="s">
        <v>407</v>
      </c>
      <c r="I4" s="1181"/>
      <c r="J4" s="1179" t="s">
        <v>408</v>
      </c>
      <c r="K4" s="1181"/>
      <c r="L4" s="1179" t="s">
        <v>409</v>
      </c>
      <c r="M4" s="1181"/>
      <c r="N4" s="1179" t="s">
        <v>410</v>
      </c>
      <c r="O4" s="1180"/>
      <c r="P4" s="122"/>
      <c r="Q4" s="123" t="s">
        <v>403</v>
      </c>
      <c r="R4" s="1179" t="s">
        <v>404</v>
      </c>
      <c r="S4" s="1181"/>
      <c r="T4" s="1179" t="s">
        <v>405</v>
      </c>
      <c r="U4" s="1181"/>
      <c r="V4" s="1179" t="s">
        <v>406</v>
      </c>
      <c r="W4" s="1181"/>
      <c r="X4" s="1179" t="s">
        <v>407</v>
      </c>
      <c r="Y4" s="1181"/>
      <c r="Z4" s="1179" t="s">
        <v>408</v>
      </c>
      <c r="AA4" s="1181"/>
      <c r="AB4" s="1179" t="s">
        <v>409</v>
      </c>
      <c r="AC4" s="1181"/>
      <c r="AD4" s="1179" t="s">
        <v>410</v>
      </c>
      <c r="AE4" s="1180"/>
      <c r="AF4" s="124"/>
      <c r="AG4" s="124"/>
    </row>
    <row r="5" spans="1:33" s="125" customFormat="1" ht="14.25" customHeight="1" thickBot="1">
      <c r="A5" s="126"/>
      <c r="B5" s="1188" t="s">
        <v>404</v>
      </c>
      <c r="C5" s="1189"/>
      <c r="D5" s="1188" t="s">
        <v>411</v>
      </c>
      <c r="E5" s="1189"/>
      <c r="F5" s="1188" t="s">
        <v>412</v>
      </c>
      <c r="G5" s="1189"/>
      <c r="H5" s="1188" t="s">
        <v>413</v>
      </c>
      <c r="I5" s="1189"/>
      <c r="J5" s="1188" t="s">
        <v>414</v>
      </c>
      <c r="K5" s="1189"/>
      <c r="L5" s="1188" t="s">
        <v>415</v>
      </c>
      <c r="M5" s="1189"/>
      <c r="N5" s="1188" t="s">
        <v>416</v>
      </c>
      <c r="O5" s="1190"/>
      <c r="P5" s="122"/>
      <c r="Q5" s="127"/>
      <c r="R5" s="1188" t="s">
        <v>404</v>
      </c>
      <c r="S5" s="1189"/>
      <c r="T5" s="1188" t="s">
        <v>411</v>
      </c>
      <c r="U5" s="1189"/>
      <c r="V5" s="1188" t="s">
        <v>412</v>
      </c>
      <c r="W5" s="1189"/>
      <c r="X5" s="1188" t="s">
        <v>413</v>
      </c>
      <c r="Y5" s="1189"/>
      <c r="Z5" s="1188" t="s">
        <v>414</v>
      </c>
      <c r="AA5" s="1189"/>
      <c r="AB5" s="1188" t="s">
        <v>415</v>
      </c>
      <c r="AC5" s="1189"/>
      <c r="AD5" s="1188" t="s">
        <v>416</v>
      </c>
      <c r="AE5" s="1190"/>
      <c r="AF5" s="124"/>
      <c r="AG5" s="124"/>
    </row>
    <row r="6" spans="1:33" s="125" customFormat="1" ht="14.25" customHeight="1">
      <c r="A6" s="128"/>
      <c r="B6" s="1196"/>
      <c r="C6" s="1197"/>
      <c r="D6" s="1196"/>
      <c r="E6" s="1197"/>
      <c r="F6" s="1196"/>
      <c r="G6" s="1197"/>
      <c r="H6" s="1196"/>
      <c r="I6" s="1197"/>
      <c r="J6" s="1196"/>
      <c r="K6" s="1197"/>
      <c r="L6" s="1432">
        <v>1</v>
      </c>
      <c r="M6" s="1433"/>
      <c r="N6" s="1198">
        <v>2</v>
      </c>
      <c r="O6" s="1213"/>
      <c r="P6" s="129"/>
      <c r="Q6" s="130"/>
      <c r="R6" s="1196"/>
      <c r="S6" s="1197"/>
      <c r="T6" s="1196"/>
      <c r="U6" s="1197"/>
      <c r="V6" s="1196"/>
      <c r="W6" s="1197"/>
      <c r="X6" s="1196"/>
      <c r="Y6" s="1197"/>
      <c r="Z6" s="1196">
        <v>1</v>
      </c>
      <c r="AA6" s="1197"/>
      <c r="AB6" s="1196">
        <v>2</v>
      </c>
      <c r="AC6" s="1197"/>
      <c r="AD6" s="1198">
        <v>3</v>
      </c>
      <c r="AE6" s="1213"/>
      <c r="AG6" s="124"/>
    </row>
    <row r="7" spans="1:33" s="125" customFormat="1" ht="14.25" customHeight="1">
      <c r="A7" s="131"/>
      <c r="B7" s="1194">
        <v>3</v>
      </c>
      <c r="C7" s="1195"/>
      <c r="D7" s="1194">
        <v>4</v>
      </c>
      <c r="E7" s="1195"/>
      <c r="F7" s="1191">
        <v>5</v>
      </c>
      <c r="G7" s="1192"/>
      <c r="H7" s="1191">
        <v>6</v>
      </c>
      <c r="I7" s="1192"/>
      <c r="J7" s="1191">
        <v>7</v>
      </c>
      <c r="K7" s="1192"/>
      <c r="L7" s="1191">
        <v>8</v>
      </c>
      <c r="M7" s="1192"/>
      <c r="N7" s="1191">
        <v>9</v>
      </c>
      <c r="O7" s="1193"/>
      <c r="P7" s="129"/>
      <c r="Q7" s="132"/>
      <c r="R7" s="1194">
        <v>4</v>
      </c>
      <c r="S7" s="1195"/>
      <c r="T7" s="1191">
        <v>5</v>
      </c>
      <c r="U7" s="1192"/>
      <c r="V7" s="1191">
        <v>6</v>
      </c>
      <c r="W7" s="1192"/>
      <c r="X7" s="1191">
        <v>7</v>
      </c>
      <c r="Y7" s="1192"/>
      <c r="Z7" s="1191">
        <v>8</v>
      </c>
      <c r="AA7" s="1192"/>
      <c r="AB7" s="1191">
        <v>9</v>
      </c>
      <c r="AC7" s="1192"/>
      <c r="AD7" s="1194">
        <v>10</v>
      </c>
      <c r="AE7" s="1206"/>
      <c r="AG7" s="124"/>
    </row>
    <row r="8" spans="1:33" s="125" customFormat="1" ht="14.25" customHeight="1">
      <c r="A8" s="131">
        <v>1</v>
      </c>
      <c r="B8" s="1194">
        <v>10</v>
      </c>
      <c r="C8" s="1195"/>
      <c r="D8" s="1191">
        <v>11</v>
      </c>
      <c r="E8" s="1192"/>
      <c r="F8" s="1191">
        <v>12</v>
      </c>
      <c r="G8" s="1192"/>
      <c r="H8" s="1191">
        <v>13</v>
      </c>
      <c r="I8" s="1192"/>
      <c r="J8" s="1191">
        <v>14</v>
      </c>
      <c r="K8" s="1192"/>
      <c r="L8" s="1191">
        <v>15</v>
      </c>
      <c r="M8" s="1192"/>
      <c r="N8" s="1194">
        <v>16</v>
      </c>
      <c r="O8" s="1206"/>
      <c r="P8" s="129"/>
      <c r="Q8" s="133">
        <v>7</v>
      </c>
      <c r="R8" s="1194">
        <v>11</v>
      </c>
      <c r="S8" s="1195"/>
      <c r="T8" s="1191">
        <v>12</v>
      </c>
      <c r="U8" s="1192"/>
      <c r="V8" s="1191">
        <v>13</v>
      </c>
      <c r="W8" s="1192"/>
      <c r="X8" s="1191">
        <v>14</v>
      </c>
      <c r="Y8" s="1192"/>
      <c r="Z8" s="1191">
        <v>15</v>
      </c>
      <c r="AA8" s="1192"/>
      <c r="AB8" s="1191">
        <v>16</v>
      </c>
      <c r="AC8" s="1192"/>
      <c r="AD8" s="1194">
        <v>17</v>
      </c>
      <c r="AE8" s="1206"/>
      <c r="AG8" s="124"/>
    </row>
    <row r="9" spans="1:33" s="125" customFormat="1" ht="14.25" customHeight="1">
      <c r="A9" s="131" t="s">
        <v>417</v>
      </c>
      <c r="B9" s="1194">
        <v>17</v>
      </c>
      <c r="C9" s="1195"/>
      <c r="D9" s="1191">
        <v>18</v>
      </c>
      <c r="E9" s="1192"/>
      <c r="F9" s="1191">
        <v>19</v>
      </c>
      <c r="G9" s="1192"/>
      <c r="H9" s="1191">
        <v>20</v>
      </c>
      <c r="I9" s="1192"/>
      <c r="J9" s="1191">
        <v>21</v>
      </c>
      <c r="K9" s="1192"/>
      <c r="L9" s="1191">
        <v>22</v>
      </c>
      <c r="M9" s="1192"/>
      <c r="N9" s="1194">
        <v>23</v>
      </c>
      <c r="O9" s="1206"/>
      <c r="P9" s="129"/>
      <c r="Q9" s="132" t="s">
        <v>706</v>
      </c>
      <c r="R9" s="1194">
        <v>18</v>
      </c>
      <c r="S9" s="1195"/>
      <c r="T9" s="1200">
        <v>19</v>
      </c>
      <c r="U9" s="1201"/>
      <c r="V9" s="1191">
        <v>20</v>
      </c>
      <c r="W9" s="1192"/>
      <c r="X9" s="1191">
        <v>21</v>
      </c>
      <c r="Y9" s="1192"/>
      <c r="Z9" s="1191">
        <v>22</v>
      </c>
      <c r="AA9" s="1192"/>
      <c r="AB9" s="1191">
        <v>23</v>
      </c>
      <c r="AC9" s="1192"/>
      <c r="AD9" s="1194">
        <v>24</v>
      </c>
      <c r="AE9" s="1206"/>
      <c r="AG9" s="124"/>
    </row>
    <row r="10" spans="1:33" s="125" customFormat="1" ht="14.25" customHeight="1">
      <c r="A10" s="131"/>
      <c r="B10" s="1194">
        <v>24</v>
      </c>
      <c r="C10" s="1195"/>
      <c r="D10" s="1191">
        <v>25</v>
      </c>
      <c r="E10" s="1192"/>
      <c r="F10" s="1191">
        <v>26</v>
      </c>
      <c r="G10" s="1192"/>
      <c r="H10" s="1191">
        <v>27</v>
      </c>
      <c r="I10" s="1192"/>
      <c r="J10" s="1191">
        <v>28</v>
      </c>
      <c r="K10" s="1192"/>
      <c r="L10" s="1191">
        <v>29</v>
      </c>
      <c r="M10" s="1192"/>
      <c r="N10" s="1194">
        <v>30</v>
      </c>
      <c r="O10" s="1206"/>
      <c r="P10" s="129"/>
      <c r="Q10" s="132"/>
      <c r="R10" s="1194">
        <v>25</v>
      </c>
      <c r="S10" s="1195"/>
      <c r="T10" s="1191">
        <v>26</v>
      </c>
      <c r="U10" s="1192"/>
      <c r="V10" s="1191">
        <v>27</v>
      </c>
      <c r="W10" s="1192"/>
      <c r="X10" s="1191">
        <v>28</v>
      </c>
      <c r="Y10" s="1192"/>
      <c r="Z10" s="1191">
        <v>29</v>
      </c>
      <c r="AA10" s="1192"/>
      <c r="AB10" s="1191">
        <v>30</v>
      </c>
      <c r="AC10" s="1192"/>
      <c r="AD10" s="1194">
        <v>31</v>
      </c>
      <c r="AE10" s="1206"/>
      <c r="AG10" s="124"/>
    </row>
    <row r="11" spans="1:33" s="125" customFormat="1" ht="14.25" customHeight="1" thickBot="1">
      <c r="A11" s="131"/>
      <c r="B11" s="1222">
        <v>31</v>
      </c>
      <c r="C11" s="1223"/>
      <c r="D11" s="1209"/>
      <c r="E11" s="1210"/>
      <c r="F11" s="1209"/>
      <c r="G11" s="1210"/>
      <c r="H11" s="1209"/>
      <c r="I11" s="1210"/>
      <c r="J11" s="1209"/>
      <c r="K11" s="1210"/>
      <c r="L11" s="1209"/>
      <c r="M11" s="1210"/>
      <c r="N11" s="1209"/>
      <c r="O11" s="1211"/>
      <c r="P11" s="129"/>
      <c r="Q11" s="134"/>
      <c r="R11" s="1191"/>
      <c r="S11" s="1192"/>
      <c r="T11" s="1191"/>
      <c r="U11" s="1192"/>
      <c r="V11" s="1191"/>
      <c r="W11" s="1192"/>
      <c r="X11" s="1191"/>
      <c r="Y11" s="1192"/>
      <c r="Z11" s="1191"/>
      <c r="AA11" s="1192"/>
      <c r="AB11" s="1191"/>
      <c r="AC11" s="1192"/>
      <c r="AD11" s="1209"/>
      <c r="AE11" s="1211"/>
      <c r="AG11" s="124"/>
    </row>
    <row r="12" spans="1:33" s="125" customFormat="1" ht="14.25" customHeight="1">
      <c r="A12" s="135"/>
      <c r="B12" s="1196"/>
      <c r="C12" s="1197"/>
      <c r="D12" s="1196">
        <v>1</v>
      </c>
      <c r="E12" s="1197"/>
      <c r="F12" s="1196">
        <v>2</v>
      </c>
      <c r="G12" s="1197"/>
      <c r="H12" s="1196">
        <v>3</v>
      </c>
      <c r="I12" s="1197"/>
      <c r="J12" s="1196">
        <v>4</v>
      </c>
      <c r="K12" s="1197"/>
      <c r="L12" s="1196">
        <v>5</v>
      </c>
      <c r="M12" s="1197"/>
      <c r="N12" s="1204">
        <v>6</v>
      </c>
      <c r="O12" s="1205"/>
      <c r="P12" s="129"/>
      <c r="Q12" s="136"/>
      <c r="R12" s="1198">
        <v>1</v>
      </c>
      <c r="S12" s="1199"/>
      <c r="T12" s="1196">
        <v>2</v>
      </c>
      <c r="U12" s="1197"/>
      <c r="V12" s="1196">
        <v>3</v>
      </c>
      <c r="W12" s="1197"/>
      <c r="X12" s="1196">
        <v>4</v>
      </c>
      <c r="Y12" s="1197"/>
      <c r="Z12" s="1196">
        <v>5</v>
      </c>
      <c r="AA12" s="1197"/>
      <c r="AB12" s="1196">
        <v>6</v>
      </c>
      <c r="AC12" s="1197"/>
      <c r="AD12" s="1194">
        <v>7</v>
      </c>
      <c r="AE12" s="1206"/>
      <c r="AG12" s="124"/>
    </row>
    <row r="13" spans="1:33" s="125" customFormat="1" ht="14.25" customHeight="1">
      <c r="A13" s="131"/>
      <c r="B13" s="1194">
        <v>7</v>
      </c>
      <c r="C13" s="1195"/>
      <c r="D13" s="1191">
        <v>8</v>
      </c>
      <c r="E13" s="1192"/>
      <c r="F13" s="1191">
        <v>9</v>
      </c>
      <c r="G13" s="1192"/>
      <c r="H13" s="1191">
        <v>10</v>
      </c>
      <c r="I13" s="1192"/>
      <c r="J13" s="1191">
        <v>11</v>
      </c>
      <c r="K13" s="1192"/>
      <c r="L13" s="1194">
        <v>12</v>
      </c>
      <c r="M13" s="1195"/>
      <c r="N13" s="1434">
        <v>13</v>
      </c>
      <c r="O13" s="1435"/>
      <c r="P13" s="129"/>
      <c r="Q13" s="137"/>
      <c r="R13" s="1194">
        <v>8</v>
      </c>
      <c r="S13" s="1195"/>
      <c r="T13" s="1191">
        <v>9</v>
      </c>
      <c r="U13" s="1192"/>
      <c r="V13" s="1191">
        <v>10</v>
      </c>
      <c r="W13" s="1192"/>
      <c r="X13" s="1191">
        <v>11</v>
      </c>
      <c r="Y13" s="1192"/>
      <c r="Z13" s="1191">
        <v>12</v>
      </c>
      <c r="AA13" s="1192"/>
      <c r="AB13" s="1194">
        <v>13</v>
      </c>
      <c r="AC13" s="1195"/>
      <c r="AD13" s="1194">
        <v>14</v>
      </c>
      <c r="AE13" s="1206"/>
      <c r="AG13" s="124"/>
    </row>
    <row r="14" spans="1:33" s="125" customFormat="1" ht="14.25" customHeight="1">
      <c r="A14" s="138">
        <v>2</v>
      </c>
      <c r="B14" s="1434">
        <v>14</v>
      </c>
      <c r="C14" s="1435"/>
      <c r="D14" s="1434">
        <v>15</v>
      </c>
      <c r="E14" s="1435"/>
      <c r="F14" s="1194">
        <v>16</v>
      </c>
      <c r="G14" s="1195"/>
      <c r="H14" s="1194">
        <v>17</v>
      </c>
      <c r="I14" s="1195"/>
      <c r="J14" s="1194">
        <v>18</v>
      </c>
      <c r="K14" s="1195"/>
      <c r="L14" s="1191">
        <v>19</v>
      </c>
      <c r="M14" s="1192"/>
      <c r="N14" s="1191">
        <v>20</v>
      </c>
      <c r="O14" s="1192"/>
      <c r="P14" s="129"/>
      <c r="Q14" s="139">
        <v>8</v>
      </c>
      <c r="R14" s="1194">
        <v>15</v>
      </c>
      <c r="S14" s="1195"/>
      <c r="T14" s="1194">
        <v>16</v>
      </c>
      <c r="U14" s="1195"/>
      <c r="V14" s="1194">
        <v>17</v>
      </c>
      <c r="W14" s="1195"/>
      <c r="X14" s="1191">
        <v>18</v>
      </c>
      <c r="Y14" s="1192"/>
      <c r="Z14" s="1191">
        <v>19</v>
      </c>
      <c r="AA14" s="1192"/>
      <c r="AB14" s="1200">
        <v>20</v>
      </c>
      <c r="AC14" s="1201"/>
      <c r="AD14" s="1191">
        <v>21</v>
      </c>
      <c r="AE14" s="1193"/>
      <c r="AG14" s="124"/>
    </row>
    <row r="15" spans="1:33" s="125" customFormat="1" ht="14.25" customHeight="1">
      <c r="A15" s="138" t="s">
        <v>706</v>
      </c>
      <c r="B15" s="1194">
        <v>21</v>
      </c>
      <c r="C15" s="1195"/>
      <c r="D15" s="1191">
        <v>22</v>
      </c>
      <c r="E15" s="1192"/>
      <c r="F15" s="1191">
        <v>23</v>
      </c>
      <c r="G15" s="1192"/>
      <c r="H15" s="1191">
        <v>24</v>
      </c>
      <c r="I15" s="1192"/>
      <c r="J15" s="1191">
        <v>25</v>
      </c>
      <c r="K15" s="1192"/>
      <c r="L15" s="1191">
        <v>26</v>
      </c>
      <c r="M15" s="1192"/>
      <c r="N15" s="1191">
        <v>27</v>
      </c>
      <c r="O15" s="1193"/>
      <c r="P15" s="129"/>
      <c r="Q15" s="137" t="s">
        <v>706</v>
      </c>
      <c r="R15" s="1194">
        <v>22</v>
      </c>
      <c r="S15" s="1195"/>
      <c r="T15" s="1191">
        <v>23</v>
      </c>
      <c r="U15" s="1192"/>
      <c r="V15" s="1191">
        <v>24</v>
      </c>
      <c r="W15" s="1192"/>
      <c r="X15" s="1191">
        <v>25</v>
      </c>
      <c r="Y15" s="1192"/>
      <c r="Z15" s="1191">
        <v>26</v>
      </c>
      <c r="AA15" s="1192"/>
      <c r="AB15" s="1191">
        <v>27</v>
      </c>
      <c r="AC15" s="1192"/>
      <c r="AD15" s="1194">
        <v>28</v>
      </c>
      <c r="AE15" s="1206"/>
      <c r="AG15" s="124"/>
    </row>
    <row r="16" spans="1:33" s="125" customFormat="1" ht="14.25" customHeight="1">
      <c r="A16" s="138"/>
      <c r="B16" s="1194">
        <v>28</v>
      </c>
      <c r="C16" s="1195"/>
      <c r="D16" s="1191"/>
      <c r="E16" s="1192"/>
      <c r="F16" s="1191"/>
      <c r="G16" s="1192"/>
      <c r="H16" s="1191"/>
      <c r="I16" s="1192"/>
      <c r="J16" s="1191"/>
      <c r="K16" s="1192"/>
      <c r="L16" s="1191"/>
      <c r="M16" s="1192"/>
      <c r="N16" s="1191"/>
      <c r="O16" s="1193"/>
      <c r="P16" s="129"/>
      <c r="Q16" s="137"/>
      <c r="R16" s="1194">
        <v>29</v>
      </c>
      <c r="S16" s="1195"/>
      <c r="T16" s="1191">
        <v>30</v>
      </c>
      <c r="U16" s="1192"/>
      <c r="V16" s="1191">
        <v>31</v>
      </c>
      <c r="W16" s="1192"/>
      <c r="X16" s="1191"/>
      <c r="Y16" s="1192"/>
      <c r="Z16" s="1191"/>
      <c r="AA16" s="1192"/>
      <c r="AB16" s="1191"/>
      <c r="AC16" s="1192"/>
      <c r="AD16" s="1200"/>
      <c r="AE16" s="1212"/>
      <c r="AG16" s="124"/>
    </row>
    <row r="17" spans="1:33" s="125" customFormat="1" ht="14.25" customHeight="1" thickBot="1">
      <c r="A17" s="138"/>
      <c r="B17" s="1191"/>
      <c r="C17" s="1192"/>
      <c r="D17" s="1191"/>
      <c r="E17" s="1192"/>
      <c r="F17" s="1191"/>
      <c r="G17" s="1192"/>
      <c r="H17" s="1191"/>
      <c r="I17" s="1192"/>
      <c r="J17" s="1191"/>
      <c r="K17" s="1192"/>
      <c r="L17" s="1191"/>
      <c r="M17" s="1192"/>
      <c r="N17" s="1209"/>
      <c r="O17" s="1211"/>
      <c r="P17" s="140"/>
      <c r="Q17" s="141"/>
      <c r="R17" s="1209"/>
      <c r="S17" s="1210"/>
      <c r="T17" s="1209"/>
      <c r="U17" s="1210"/>
      <c r="V17" s="1209"/>
      <c r="W17" s="1210"/>
      <c r="X17" s="1209"/>
      <c r="Y17" s="1210"/>
      <c r="Z17" s="1209"/>
      <c r="AA17" s="1210"/>
      <c r="AB17" s="1209"/>
      <c r="AC17" s="1210"/>
      <c r="AD17" s="1209"/>
      <c r="AE17" s="1211"/>
      <c r="AG17" s="124"/>
    </row>
    <row r="18" spans="1:33" s="125" customFormat="1" ht="14.25" customHeight="1">
      <c r="A18" s="135"/>
      <c r="B18" s="1204"/>
      <c r="C18" s="1205"/>
      <c r="D18" s="1196">
        <v>1</v>
      </c>
      <c r="E18" s="1197"/>
      <c r="F18" s="1196">
        <v>2</v>
      </c>
      <c r="G18" s="1197"/>
      <c r="H18" s="1196">
        <v>3</v>
      </c>
      <c r="I18" s="1197"/>
      <c r="J18" s="1196">
        <v>4</v>
      </c>
      <c r="K18" s="1197"/>
      <c r="L18" s="1196">
        <v>5</v>
      </c>
      <c r="M18" s="1197"/>
      <c r="N18" s="1198">
        <v>6</v>
      </c>
      <c r="O18" s="1213"/>
      <c r="P18" s="129"/>
      <c r="Q18" s="132"/>
      <c r="R18" s="1196"/>
      <c r="S18" s="1197"/>
      <c r="T18" s="1196"/>
      <c r="U18" s="1197"/>
      <c r="V18" s="1196"/>
      <c r="W18" s="1197"/>
      <c r="X18" s="1196">
        <v>1</v>
      </c>
      <c r="Y18" s="1197"/>
      <c r="Z18" s="1196">
        <v>2</v>
      </c>
      <c r="AA18" s="1197"/>
      <c r="AB18" s="1196">
        <v>3</v>
      </c>
      <c r="AC18" s="1197"/>
      <c r="AD18" s="1198">
        <v>4</v>
      </c>
      <c r="AE18" s="1213"/>
      <c r="AG18" s="124"/>
    </row>
    <row r="19" spans="1:33" s="125" customFormat="1" ht="14.25" customHeight="1">
      <c r="A19" s="138"/>
      <c r="B19" s="1194">
        <v>7</v>
      </c>
      <c r="C19" s="1195"/>
      <c r="D19" s="1194">
        <v>8</v>
      </c>
      <c r="E19" s="1195"/>
      <c r="F19" s="1191">
        <v>9</v>
      </c>
      <c r="G19" s="1192"/>
      <c r="H19" s="1191">
        <v>10</v>
      </c>
      <c r="I19" s="1192"/>
      <c r="J19" s="1191">
        <v>11</v>
      </c>
      <c r="K19" s="1192"/>
      <c r="L19" s="1191">
        <v>12</v>
      </c>
      <c r="M19" s="1192"/>
      <c r="N19" s="1436">
        <v>13</v>
      </c>
      <c r="O19" s="1437"/>
      <c r="P19" s="129"/>
      <c r="Q19" s="132"/>
      <c r="R19" s="1194">
        <v>5</v>
      </c>
      <c r="S19" s="1195"/>
      <c r="T19" s="1191">
        <v>6</v>
      </c>
      <c r="U19" s="1192"/>
      <c r="V19" s="1191">
        <v>7</v>
      </c>
      <c r="W19" s="1192"/>
      <c r="X19" s="1191">
        <v>8</v>
      </c>
      <c r="Y19" s="1192"/>
      <c r="Z19" s="1191">
        <v>9</v>
      </c>
      <c r="AA19" s="1192"/>
      <c r="AB19" s="1191">
        <v>10</v>
      </c>
      <c r="AC19" s="1192"/>
      <c r="AD19" s="1194">
        <v>11</v>
      </c>
      <c r="AE19" s="1206"/>
      <c r="AG19" s="124"/>
    </row>
    <row r="20" spans="1:33" s="125" customFormat="1" ht="14.25" customHeight="1">
      <c r="A20" s="138">
        <v>3</v>
      </c>
      <c r="B20" s="1194">
        <v>14</v>
      </c>
      <c r="C20" s="1195"/>
      <c r="D20" s="1191">
        <v>15</v>
      </c>
      <c r="E20" s="1192"/>
      <c r="F20" s="1191">
        <v>16</v>
      </c>
      <c r="G20" s="1192"/>
      <c r="H20" s="1191">
        <v>17</v>
      </c>
      <c r="I20" s="1192"/>
      <c r="J20" s="1191">
        <v>18</v>
      </c>
      <c r="K20" s="1192"/>
      <c r="L20" s="1200">
        <v>19</v>
      </c>
      <c r="M20" s="1201"/>
      <c r="N20" s="1194">
        <v>20</v>
      </c>
      <c r="O20" s="1195"/>
      <c r="P20" s="129"/>
      <c r="Q20" s="133">
        <v>9</v>
      </c>
      <c r="R20" s="1194">
        <v>12</v>
      </c>
      <c r="S20" s="1195"/>
      <c r="T20" s="1191">
        <v>13</v>
      </c>
      <c r="U20" s="1192"/>
      <c r="V20" s="1191">
        <v>14</v>
      </c>
      <c r="W20" s="1192"/>
      <c r="X20" s="1191">
        <v>15</v>
      </c>
      <c r="Y20" s="1192"/>
      <c r="Z20" s="1191">
        <v>16</v>
      </c>
      <c r="AA20" s="1192"/>
      <c r="AB20" s="1191">
        <v>17</v>
      </c>
      <c r="AC20" s="1192"/>
      <c r="AD20" s="1194">
        <v>18</v>
      </c>
      <c r="AE20" s="1206"/>
      <c r="AG20" s="124"/>
    </row>
    <row r="21" spans="1:33" s="125" customFormat="1" ht="14.25" customHeight="1">
      <c r="A21" s="138" t="s">
        <v>706</v>
      </c>
      <c r="B21" s="1194">
        <v>21</v>
      </c>
      <c r="C21" s="1195"/>
      <c r="D21" s="1191">
        <v>22</v>
      </c>
      <c r="E21" s="1192"/>
      <c r="F21" s="1191">
        <v>23</v>
      </c>
      <c r="G21" s="1192"/>
      <c r="H21" s="1191">
        <v>24</v>
      </c>
      <c r="I21" s="1192"/>
      <c r="J21" s="1191">
        <v>25</v>
      </c>
      <c r="K21" s="1192"/>
      <c r="L21" s="1191">
        <v>26</v>
      </c>
      <c r="M21" s="1192"/>
      <c r="N21" s="1194">
        <v>27</v>
      </c>
      <c r="O21" s="1206"/>
      <c r="P21" s="129"/>
      <c r="Q21" s="142" t="s">
        <v>706</v>
      </c>
      <c r="R21" s="1194">
        <v>19</v>
      </c>
      <c r="S21" s="1195"/>
      <c r="T21" s="1191">
        <v>20</v>
      </c>
      <c r="U21" s="1192"/>
      <c r="V21" s="1191">
        <v>21</v>
      </c>
      <c r="W21" s="1192"/>
      <c r="X21" s="1434">
        <v>22</v>
      </c>
      <c r="Y21" s="1435"/>
      <c r="Z21" s="1191">
        <v>23</v>
      </c>
      <c r="AA21" s="1192"/>
      <c r="AB21" s="1191">
        <v>24</v>
      </c>
      <c r="AC21" s="1192"/>
      <c r="AD21" s="1194">
        <v>25</v>
      </c>
      <c r="AE21" s="1206"/>
      <c r="AG21" s="124"/>
    </row>
    <row r="22" spans="1:33" s="125" customFormat="1" ht="14.25" customHeight="1">
      <c r="A22" s="138"/>
      <c r="B22" s="1194">
        <v>28</v>
      </c>
      <c r="C22" s="1195"/>
      <c r="D22" s="1191">
        <v>29</v>
      </c>
      <c r="E22" s="1192"/>
      <c r="F22" s="1191">
        <v>30</v>
      </c>
      <c r="G22" s="1192"/>
      <c r="H22" s="1191">
        <v>31</v>
      </c>
      <c r="I22" s="1192"/>
      <c r="J22" s="1191"/>
      <c r="K22" s="1192"/>
      <c r="L22" s="1191"/>
      <c r="M22" s="1192"/>
      <c r="N22" s="1191"/>
      <c r="O22" s="1193"/>
      <c r="P22" s="129"/>
      <c r="Q22" s="132"/>
      <c r="R22" s="1194">
        <v>26</v>
      </c>
      <c r="S22" s="1195"/>
      <c r="T22" s="1191">
        <v>27</v>
      </c>
      <c r="U22" s="1192"/>
      <c r="V22" s="1191">
        <v>28</v>
      </c>
      <c r="W22" s="1192"/>
      <c r="X22" s="1200">
        <v>29</v>
      </c>
      <c r="Y22" s="1201"/>
      <c r="Z22" s="1191">
        <v>30</v>
      </c>
      <c r="AA22" s="1192"/>
      <c r="AB22" s="1191"/>
      <c r="AC22" s="1192"/>
      <c r="AD22" s="1200"/>
      <c r="AE22" s="1212"/>
      <c r="AG22" s="124"/>
    </row>
    <row r="23" spans="1:33" s="125" customFormat="1" ht="14.25" customHeight="1" thickBot="1">
      <c r="A23" s="143"/>
      <c r="B23" s="1191"/>
      <c r="C23" s="1192"/>
      <c r="D23" s="1209"/>
      <c r="E23" s="1210"/>
      <c r="F23" s="1209"/>
      <c r="G23" s="1210"/>
      <c r="H23" s="1209"/>
      <c r="I23" s="1210"/>
      <c r="J23" s="1209"/>
      <c r="K23" s="1210"/>
      <c r="L23" s="1209"/>
      <c r="M23" s="1210"/>
      <c r="N23" s="1209"/>
      <c r="O23" s="1211"/>
      <c r="P23" s="140"/>
      <c r="Q23" s="134"/>
      <c r="R23" s="1209"/>
      <c r="S23" s="1210"/>
      <c r="T23" s="1209"/>
      <c r="U23" s="1210"/>
      <c r="V23" s="1209"/>
      <c r="W23" s="1210"/>
      <c r="X23" s="1209"/>
      <c r="Y23" s="1210"/>
      <c r="Z23" s="1209"/>
      <c r="AA23" s="1210"/>
      <c r="AB23" s="1209"/>
      <c r="AC23" s="1210"/>
      <c r="AD23" s="1209"/>
      <c r="AE23" s="1211"/>
      <c r="AG23" s="124"/>
    </row>
    <row r="24" spans="1:33" s="125" customFormat="1" ht="14.25" customHeight="1">
      <c r="A24" s="135"/>
      <c r="B24" s="1196"/>
      <c r="C24" s="1197"/>
      <c r="D24" s="1196"/>
      <c r="E24" s="1197"/>
      <c r="F24" s="1196"/>
      <c r="G24" s="1197"/>
      <c r="H24" s="1196"/>
      <c r="I24" s="1197"/>
      <c r="J24" s="1196">
        <v>1</v>
      </c>
      <c r="K24" s="1197"/>
      <c r="L24" s="1196">
        <v>2</v>
      </c>
      <c r="M24" s="1197"/>
      <c r="N24" s="1438">
        <v>3</v>
      </c>
      <c r="O24" s="1439"/>
      <c r="P24" s="129"/>
      <c r="Q24" s="130"/>
      <c r="R24" s="1196"/>
      <c r="S24" s="1197"/>
      <c r="T24" s="1196"/>
      <c r="U24" s="1197"/>
      <c r="V24" s="1196"/>
      <c r="W24" s="1197"/>
      <c r="X24" s="1200"/>
      <c r="Y24" s="1201"/>
      <c r="Z24" s="1200"/>
      <c r="AA24" s="1201"/>
      <c r="AB24" s="1434">
        <v>1</v>
      </c>
      <c r="AC24" s="1435"/>
      <c r="AD24" s="1432">
        <v>2</v>
      </c>
      <c r="AE24" s="1440"/>
      <c r="AG24" s="124"/>
    </row>
    <row r="25" spans="1:33" s="125" customFormat="1" ht="14.25" customHeight="1">
      <c r="A25" s="138"/>
      <c r="B25" s="1194">
        <v>4</v>
      </c>
      <c r="C25" s="1195"/>
      <c r="D25" s="1434">
        <v>5</v>
      </c>
      <c r="E25" s="1435"/>
      <c r="F25" s="1191">
        <v>6</v>
      </c>
      <c r="G25" s="1192"/>
      <c r="H25" s="1191">
        <v>7</v>
      </c>
      <c r="I25" s="1192"/>
      <c r="J25" s="1191">
        <v>8</v>
      </c>
      <c r="K25" s="1192"/>
      <c r="L25" s="1191">
        <v>9</v>
      </c>
      <c r="M25" s="1192"/>
      <c r="N25" s="1194">
        <v>10</v>
      </c>
      <c r="O25" s="1206"/>
      <c r="P25" s="129"/>
      <c r="Q25" s="132"/>
      <c r="R25" s="1434">
        <v>3</v>
      </c>
      <c r="S25" s="1435"/>
      <c r="T25" s="1194">
        <v>4</v>
      </c>
      <c r="U25" s="1195"/>
      <c r="V25" s="1194">
        <v>5</v>
      </c>
      <c r="W25" s="1195"/>
      <c r="X25" s="1191">
        <v>6</v>
      </c>
      <c r="Y25" s="1192"/>
      <c r="Z25" s="1191">
        <v>7</v>
      </c>
      <c r="AA25" s="1192"/>
      <c r="AB25" s="1191">
        <v>8</v>
      </c>
      <c r="AC25" s="1192"/>
      <c r="AD25" s="1200">
        <v>9</v>
      </c>
      <c r="AE25" s="1212"/>
      <c r="AG25" s="124"/>
    </row>
    <row r="26" spans="1:33" s="125" customFormat="1" ht="14.25" customHeight="1">
      <c r="A26" s="138">
        <v>4</v>
      </c>
      <c r="B26" s="1194">
        <v>11</v>
      </c>
      <c r="C26" s="1195"/>
      <c r="D26" s="1191">
        <v>12</v>
      </c>
      <c r="E26" s="1192"/>
      <c r="F26" s="1191">
        <v>13</v>
      </c>
      <c r="G26" s="1192"/>
      <c r="H26" s="1191">
        <v>14</v>
      </c>
      <c r="I26" s="1192"/>
      <c r="J26" s="1191">
        <v>15</v>
      </c>
      <c r="K26" s="1192"/>
      <c r="L26" s="1191">
        <v>16</v>
      </c>
      <c r="M26" s="1192"/>
      <c r="N26" s="1194">
        <v>17</v>
      </c>
      <c r="O26" s="1206"/>
      <c r="P26" s="129"/>
      <c r="Q26" s="133">
        <v>10</v>
      </c>
      <c r="R26" s="1194">
        <v>10</v>
      </c>
      <c r="S26" s="1195"/>
      <c r="T26" s="1191">
        <v>11</v>
      </c>
      <c r="U26" s="1192"/>
      <c r="V26" s="1191">
        <v>12</v>
      </c>
      <c r="W26" s="1192"/>
      <c r="X26" s="1191">
        <v>13</v>
      </c>
      <c r="Y26" s="1192"/>
      <c r="Z26" s="1191">
        <v>14</v>
      </c>
      <c r="AA26" s="1192"/>
      <c r="AB26" s="1191">
        <v>15</v>
      </c>
      <c r="AC26" s="1192"/>
      <c r="AD26" s="1191">
        <v>16</v>
      </c>
      <c r="AE26" s="1193"/>
      <c r="AG26" s="124"/>
    </row>
    <row r="27" spans="1:33" s="125" customFormat="1" ht="14.25" customHeight="1">
      <c r="A27" s="138" t="s">
        <v>706</v>
      </c>
      <c r="B27" s="1194">
        <v>18</v>
      </c>
      <c r="C27" s="1195"/>
      <c r="D27" s="1191">
        <v>19</v>
      </c>
      <c r="E27" s="1192"/>
      <c r="F27" s="1191">
        <v>20</v>
      </c>
      <c r="G27" s="1192"/>
      <c r="H27" s="1191">
        <v>21</v>
      </c>
      <c r="I27" s="1192"/>
      <c r="J27" s="1191">
        <v>22</v>
      </c>
      <c r="K27" s="1192"/>
      <c r="L27" s="1191">
        <v>23</v>
      </c>
      <c r="M27" s="1192"/>
      <c r="N27" s="1194">
        <v>24</v>
      </c>
      <c r="O27" s="1206"/>
      <c r="P27" s="129"/>
      <c r="Q27" s="142" t="s">
        <v>706</v>
      </c>
      <c r="R27" s="1194">
        <v>17</v>
      </c>
      <c r="S27" s="1195"/>
      <c r="T27" s="1191">
        <v>18</v>
      </c>
      <c r="U27" s="1192"/>
      <c r="V27" s="1191">
        <v>19</v>
      </c>
      <c r="W27" s="1192"/>
      <c r="X27" s="1191">
        <v>20</v>
      </c>
      <c r="Y27" s="1192"/>
      <c r="Z27" s="1191">
        <v>21</v>
      </c>
      <c r="AA27" s="1192"/>
      <c r="AB27" s="1191">
        <v>22</v>
      </c>
      <c r="AC27" s="1192"/>
      <c r="AD27" s="1194">
        <v>23</v>
      </c>
      <c r="AE27" s="1206"/>
      <c r="AG27" s="124"/>
    </row>
    <row r="28" spans="1:33" s="125" customFormat="1" ht="14.25" customHeight="1">
      <c r="A28" s="138"/>
      <c r="B28" s="1194">
        <v>25</v>
      </c>
      <c r="C28" s="1195"/>
      <c r="D28" s="1191">
        <v>26</v>
      </c>
      <c r="E28" s="1192"/>
      <c r="F28" s="1191">
        <v>27</v>
      </c>
      <c r="G28" s="1192"/>
      <c r="H28" s="1191">
        <v>28</v>
      </c>
      <c r="I28" s="1192"/>
      <c r="J28" s="1200">
        <v>29</v>
      </c>
      <c r="K28" s="1201"/>
      <c r="L28" s="1191">
        <v>30</v>
      </c>
      <c r="M28" s="1192"/>
      <c r="N28" s="1441"/>
      <c r="O28" s="1193"/>
      <c r="P28" s="129"/>
      <c r="Q28" s="132"/>
      <c r="R28" s="1194">
        <v>24</v>
      </c>
      <c r="S28" s="1195"/>
      <c r="T28" s="1191">
        <v>25</v>
      </c>
      <c r="U28" s="1192"/>
      <c r="V28" s="1191">
        <v>26</v>
      </c>
      <c r="W28" s="1192"/>
      <c r="X28" s="1191">
        <v>27</v>
      </c>
      <c r="Y28" s="1192"/>
      <c r="Z28" s="1191">
        <v>28</v>
      </c>
      <c r="AA28" s="1192"/>
      <c r="AB28" s="1191">
        <v>29</v>
      </c>
      <c r="AC28" s="1192"/>
      <c r="AD28" s="1194">
        <v>30</v>
      </c>
      <c r="AE28" s="1206"/>
      <c r="AG28" s="124"/>
    </row>
    <row r="29" spans="1:33" s="125" customFormat="1" ht="14.25" customHeight="1" thickBot="1">
      <c r="A29" s="143"/>
      <c r="B29" s="1209"/>
      <c r="C29" s="1210"/>
      <c r="D29" s="1209"/>
      <c r="E29" s="1210"/>
      <c r="F29" s="1209"/>
      <c r="G29" s="1210"/>
      <c r="H29" s="1209"/>
      <c r="I29" s="1210"/>
      <c r="J29" s="1209"/>
      <c r="K29" s="1210"/>
      <c r="L29" s="1209"/>
      <c r="M29" s="1210"/>
      <c r="N29" s="1209"/>
      <c r="O29" s="1211"/>
      <c r="P29" s="140"/>
      <c r="Q29" s="134"/>
      <c r="R29" s="1222">
        <v>31</v>
      </c>
      <c r="S29" s="1223"/>
      <c r="T29" s="1209"/>
      <c r="U29" s="1210"/>
      <c r="V29" s="1209"/>
      <c r="W29" s="1210"/>
      <c r="X29" s="1209"/>
      <c r="Y29" s="1210"/>
      <c r="Z29" s="1209"/>
      <c r="AA29" s="1210"/>
      <c r="AB29" s="1209"/>
      <c r="AC29" s="1210"/>
      <c r="AD29" s="1209"/>
      <c r="AE29" s="1211"/>
      <c r="AG29" s="124"/>
    </row>
    <row r="30" spans="1:33" s="125" customFormat="1" ht="14.25" customHeight="1">
      <c r="A30" s="135"/>
      <c r="B30" s="1196"/>
      <c r="C30" s="1197"/>
      <c r="D30" s="1196"/>
      <c r="E30" s="1197"/>
      <c r="F30" s="1196"/>
      <c r="G30" s="1197"/>
      <c r="H30" s="1196"/>
      <c r="I30" s="1197"/>
      <c r="J30" s="1196"/>
      <c r="K30" s="1197"/>
      <c r="L30" s="1196"/>
      <c r="M30" s="1442"/>
      <c r="N30" s="1432">
        <v>1</v>
      </c>
      <c r="O30" s="1440"/>
      <c r="P30" s="129"/>
      <c r="Q30" s="130"/>
      <c r="R30" s="1204"/>
      <c r="S30" s="1205"/>
      <c r="T30" s="1196">
        <v>1</v>
      </c>
      <c r="U30" s="1197"/>
      <c r="V30" s="1196">
        <v>2</v>
      </c>
      <c r="W30" s="1197"/>
      <c r="X30" s="1196">
        <v>3</v>
      </c>
      <c r="Y30" s="1197"/>
      <c r="Z30" s="1196">
        <v>4</v>
      </c>
      <c r="AA30" s="1197"/>
      <c r="AB30" s="1196">
        <v>5</v>
      </c>
      <c r="AC30" s="1197"/>
      <c r="AD30" s="1198">
        <v>6</v>
      </c>
      <c r="AE30" s="1213"/>
      <c r="AG30" s="124"/>
    </row>
    <row r="31" spans="1:33" s="125" customFormat="1" ht="14.25" customHeight="1">
      <c r="A31" s="138"/>
      <c r="B31" s="1194">
        <v>2</v>
      </c>
      <c r="C31" s="1195"/>
      <c r="D31" s="1194">
        <v>3</v>
      </c>
      <c r="E31" s="1195"/>
      <c r="F31" s="1194">
        <v>4</v>
      </c>
      <c r="G31" s="1195"/>
      <c r="H31" s="1191">
        <v>5</v>
      </c>
      <c r="I31" s="1192"/>
      <c r="J31" s="1191">
        <v>6</v>
      </c>
      <c r="K31" s="1192"/>
      <c r="L31" s="1191">
        <v>7</v>
      </c>
      <c r="M31" s="1441"/>
      <c r="N31" s="1191">
        <v>8</v>
      </c>
      <c r="O31" s="1193"/>
      <c r="P31" s="129"/>
      <c r="Q31" s="132"/>
      <c r="R31" s="1194">
        <v>7</v>
      </c>
      <c r="S31" s="1195"/>
      <c r="T31" s="1191">
        <v>8</v>
      </c>
      <c r="U31" s="1192"/>
      <c r="V31" s="1191">
        <v>9</v>
      </c>
      <c r="W31" s="1192"/>
      <c r="X31" s="1191">
        <v>10</v>
      </c>
      <c r="Y31" s="1192"/>
      <c r="Z31" s="1191">
        <v>11</v>
      </c>
      <c r="AA31" s="1192"/>
      <c r="AB31" s="1191">
        <v>12</v>
      </c>
      <c r="AC31" s="1192"/>
      <c r="AD31" s="1194">
        <v>13</v>
      </c>
      <c r="AE31" s="1206"/>
      <c r="AG31" s="124"/>
    </row>
    <row r="32" spans="1:33" s="125" customFormat="1" ht="14.25" customHeight="1">
      <c r="A32" s="138">
        <v>5</v>
      </c>
      <c r="B32" s="1194">
        <v>9</v>
      </c>
      <c r="C32" s="1195"/>
      <c r="D32" s="1191">
        <v>10</v>
      </c>
      <c r="E32" s="1192"/>
      <c r="F32" s="1191">
        <v>11</v>
      </c>
      <c r="G32" s="1192"/>
      <c r="H32" s="1191">
        <v>12</v>
      </c>
      <c r="I32" s="1192"/>
      <c r="J32" s="1191">
        <v>13</v>
      </c>
      <c r="K32" s="1192"/>
      <c r="L32" s="1191">
        <v>14</v>
      </c>
      <c r="M32" s="1441"/>
      <c r="N32" s="1194">
        <v>15</v>
      </c>
      <c r="O32" s="1206"/>
      <c r="P32" s="129"/>
      <c r="Q32" s="133">
        <v>11</v>
      </c>
      <c r="R32" s="1194">
        <v>14</v>
      </c>
      <c r="S32" s="1195"/>
      <c r="T32" s="1191">
        <v>15</v>
      </c>
      <c r="U32" s="1192"/>
      <c r="V32" s="1191">
        <v>16</v>
      </c>
      <c r="W32" s="1192"/>
      <c r="X32" s="1191">
        <v>17</v>
      </c>
      <c r="Y32" s="1192"/>
      <c r="Z32" s="1191">
        <v>18</v>
      </c>
      <c r="AA32" s="1192"/>
      <c r="AB32" s="1191">
        <v>19</v>
      </c>
      <c r="AC32" s="1192"/>
      <c r="AD32" s="1194">
        <v>20</v>
      </c>
      <c r="AE32" s="1206"/>
      <c r="AG32" s="124"/>
    </row>
    <row r="33" spans="1:34" s="125" customFormat="1" ht="14.25" customHeight="1">
      <c r="A33" s="138" t="s">
        <v>706</v>
      </c>
      <c r="B33" s="1194">
        <v>16</v>
      </c>
      <c r="C33" s="1195"/>
      <c r="D33" s="1191">
        <v>17</v>
      </c>
      <c r="E33" s="1192"/>
      <c r="F33" s="1191">
        <v>18</v>
      </c>
      <c r="G33" s="1192"/>
      <c r="H33" s="1191">
        <v>19</v>
      </c>
      <c r="I33" s="1192"/>
      <c r="J33" s="1191">
        <v>20</v>
      </c>
      <c r="K33" s="1192"/>
      <c r="L33" s="1191">
        <v>21</v>
      </c>
      <c r="M33" s="1441"/>
      <c r="N33" s="1194">
        <v>22</v>
      </c>
      <c r="O33" s="1206"/>
      <c r="P33" s="129"/>
      <c r="Q33" s="142" t="s">
        <v>706</v>
      </c>
      <c r="R33" s="1194">
        <v>21</v>
      </c>
      <c r="S33" s="1195"/>
      <c r="T33" s="1191">
        <v>22</v>
      </c>
      <c r="U33" s="1192"/>
      <c r="V33" s="1191">
        <v>23</v>
      </c>
      <c r="W33" s="1192"/>
      <c r="X33" s="1191">
        <v>24</v>
      </c>
      <c r="Y33" s="1192"/>
      <c r="Z33" s="1191">
        <v>25</v>
      </c>
      <c r="AA33" s="1192"/>
      <c r="AB33" s="1191">
        <v>26</v>
      </c>
      <c r="AC33" s="1192"/>
      <c r="AD33" s="1194">
        <v>27</v>
      </c>
      <c r="AE33" s="1206"/>
      <c r="AG33" s="124"/>
    </row>
    <row r="34" spans="1:34" s="125" customFormat="1" ht="14.25" customHeight="1">
      <c r="A34" s="138"/>
      <c r="B34" s="1194">
        <v>23</v>
      </c>
      <c r="C34" s="1195"/>
      <c r="D34" s="1191">
        <v>24</v>
      </c>
      <c r="E34" s="1192"/>
      <c r="F34" s="1191">
        <v>25</v>
      </c>
      <c r="G34" s="1192"/>
      <c r="H34" s="1191">
        <v>26</v>
      </c>
      <c r="I34" s="1192"/>
      <c r="J34" s="1191">
        <v>27</v>
      </c>
      <c r="K34" s="1192"/>
      <c r="L34" s="1191">
        <v>28</v>
      </c>
      <c r="M34" s="1441"/>
      <c r="N34" s="1194">
        <v>29</v>
      </c>
      <c r="O34" s="1206"/>
      <c r="P34" s="129"/>
      <c r="Q34" s="132"/>
      <c r="R34" s="1194">
        <v>28</v>
      </c>
      <c r="S34" s="1195"/>
      <c r="T34" s="1191">
        <v>29</v>
      </c>
      <c r="U34" s="1192"/>
      <c r="V34" s="1191">
        <v>30</v>
      </c>
      <c r="W34" s="1192"/>
      <c r="X34" s="1191"/>
      <c r="Y34" s="1192"/>
      <c r="Z34" s="1191"/>
      <c r="AA34" s="1192"/>
      <c r="AB34" s="1191"/>
      <c r="AC34" s="1192"/>
      <c r="AD34" s="1200"/>
      <c r="AE34" s="1212"/>
      <c r="AG34" s="124"/>
    </row>
    <row r="35" spans="1:34" s="125" customFormat="1" ht="14.25" customHeight="1" thickBot="1">
      <c r="A35" s="143"/>
      <c r="B35" s="1222">
        <v>30</v>
      </c>
      <c r="C35" s="1223"/>
      <c r="D35" s="1209">
        <v>31</v>
      </c>
      <c r="E35" s="1210"/>
      <c r="F35" s="1209"/>
      <c r="G35" s="1210"/>
      <c r="H35" s="1209"/>
      <c r="I35" s="1210"/>
      <c r="J35" s="1209"/>
      <c r="K35" s="1210"/>
      <c r="L35" s="1209"/>
      <c r="M35" s="1210"/>
      <c r="N35" s="1209"/>
      <c r="O35" s="1211"/>
      <c r="P35" s="140"/>
      <c r="Q35" s="134"/>
      <c r="R35" s="1219"/>
      <c r="S35" s="1220"/>
      <c r="T35" s="1209"/>
      <c r="U35" s="1210"/>
      <c r="V35" s="1209"/>
      <c r="W35" s="1210"/>
      <c r="X35" s="1209"/>
      <c r="Y35" s="1210"/>
      <c r="Z35" s="1209"/>
      <c r="AA35" s="1210"/>
      <c r="AB35" s="1209"/>
      <c r="AC35" s="1210"/>
      <c r="AD35" s="1209"/>
      <c r="AE35" s="1211"/>
      <c r="AG35" s="124"/>
    </row>
    <row r="36" spans="1:34" s="125" customFormat="1" ht="14.25" customHeight="1">
      <c r="A36" s="135"/>
      <c r="B36" s="1204"/>
      <c r="C36" s="1218"/>
      <c r="D36" s="1196"/>
      <c r="E36" s="1197"/>
      <c r="F36" s="1196">
        <v>1</v>
      </c>
      <c r="G36" s="1197"/>
      <c r="H36" s="1196">
        <v>2</v>
      </c>
      <c r="I36" s="1197"/>
      <c r="J36" s="1196">
        <v>3</v>
      </c>
      <c r="K36" s="1197"/>
      <c r="L36" s="1196">
        <v>4</v>
      </c>
      <c r="M36" s="1197"/>
      <c r="N36" s="1198">
        <v>5</v>
      </c>
      <c r="O36" s="1213"/>
      <c r="P36" s="129"/>
      <c r="Q36" s="144"/>
      <c r="R36" s="1196"/>
      <c r="S36" s="1197"/>
      <c r="T36" s="1196"/>
      <c r="U36" s="1197"/>
      <c r="V36" s="1196"/>
      <c r="W36" s="1197"/>
      <c r="X36" s="1196">
        <v>1</v>
      </c>
      <c r="Y36" s="1197"/>
      <c r="Z36" s="1196">
        <v>2</v>
      </c>
      <c r="AA36" s="1197"/>
      <c r="AB36" s="1196">
        <v>3</v>
      </c>
      <c r="AC36" s="1197"/>
      <c r="AD36" s="1198">
        <v>4</v>
      </c>
      <c r="AE36" s="1213"/>
      <c r="AG36" s="124"/>
    </row>
    <row r="37" spans="1:34" s="125" customFormat="1" ht="14.25" customHeight="1">
      <c r="A37" s="138"/>
      <c r="B37" s="1194">
        <v>6</v>
      </c>
      <c r="C37" s="1195"/>
      <c r="D37" s="1191">
        <v>7</v>
      </c>
      <c r="E37" s="1192"/>
      <c r="F37" s="1191">
        <v>8</v>
      </c>
      <c r="G37" s="1192"/>
      <c r="H37" s="1191">
        <v>9</v>
      </c>
      <c r="I37" s="1192"/>
      <c r="J37" s="1191">
        <v>10</v>
      </c>
      <c r="K37" s="1192"/>
      <c r="L37" s="1191">
        <v>11</v>
      </c>
      <c r="M37" s="1192"/>
      <c r="N37" s="1194">
        <v>12</v>
      </c>
      <c r="O37" s="1206"/>
      <c r="P37" s="129"/>
      <c r="Q37" s="145"/>
      <c r="R37" s="1194">
        <v>5</v>
      </c>
      <c r="S37" s="1195"/>
      <c r="T37" s="1191">
        <v>6</v>
      </c>
      <c r="U37" s="1192"/>
      <c r="V37" s="1191">
        <v>7</v>
      </c>
      <c r="W37" s="1192"/>
      <c r="X37" s="1191">
        <v>8</v>
      </c>
      <c r="Y37" s="1192"/>
      <c r="Z37" s="1191">
        <v>9</v>
      </c>
      <c r="AA37" s="1192"/>
      <c r="AB37" s="1191">
        <v>10</v>
      </c>
      <c r="AC37" s="1192"/>
      <c r="AD37" s="1194">
        <v>11</v>
      </c>
      <c r="AE37" s="1206"/>
      <c r="AG37" s="124"/>
    </row>
    <row r="38" spans="1:34" s="125" customFormat="1" ht="14.25" customHeight="1">
      <c r="A38" s="138">
        <v>6</v>
      </c>
      <c r="B38" s="1194">
        <v>13</v>
      </c>
      <c r="C38" s="1195"/>
      <c r="D38" s="1191">
        <v>14</v>
      </c>
      <c r="E38" s="1192"/>
      <c r="F38" s="1191">
        <v>15</v>
      </c>
      <c r="G38" s="1192"/>
      <c r="H38" s="1434">
        <v>16</v>
      </c>
      <c r="I38" s="1435"/>
      <c r="J38" s="1191">
        <v>17</v>
      </c>
      <c r="K38" s="1192"/>
      <c r="L38" s="1191">
        <v>18</v>
      </c>
      <c r="M38" s="1192"/>
      <c r="N38" s="1194">
        <v>19</v>
      </c>
      <c r="O38" s="1206"/>
      <c r="P38" s="129"/>
      <c r="Q38" s="146">
        <v>12</v>
      </c>
      <c r="R38" s="1194">
        <v>12</v>
      </c>
      <c r="S38" s="1195"/>
      <c r="T38" s="1191">
        <v>13</v>
      </c>
      <c r="U38" s="1192"/>
      <c r="V38" s="1191">
        <v>14</v>
      </c>
      <c r="W38" s="1192"/>
      <c r="X38" s="1191">
        <v>15</v>
      </c>
      <c r="Y38" s="1192"/>
      <c r="Z38" s="1191">
        <v>16</v>
      </c>
      <c r="AA38" s="1192"/>
      <c r="AB38" s="1191">
        <v>17</v>
      </c>
      <c r="AC38" s="1192"/>
      <c r="AD38" s="1194">
        <v>18</v>
      </c>
      <c r="AE38" s="1206"/>
      <c r="AG38" s="124"/>
    </row>
    <row r="39" spans="1:34" s="125" customFormat="1" ht="14.25" customHeight="1">
      <c r="A39" s="138" t="s">
        <v>706</v>
      </c>
      <c r="B39" s="1194">
        <v>20</v>
      </c>
      <c r="C39" s="1195"/>
      <c r="D39" s="1191">
        <v>21</v>
      </c>
      <c r="E39" s="1192"/>
      <c r="F39" s="1191">
        <v>22</v>
      </c>
      <c r="G39" s="1192"/>
      <c r="H39" s="1191">
        <v>23</v>
      </c>
      <c r="I39" s="1192"/>
      <c r="J39" s="1191">
        <v>24</v>
      </c>
      <c r="K39" s="1192"/>
      <c r="L39" s="1191">
        <v>25</v>
      </c>
      <c r="M39" s="1192"/>
      <c r="N39" s="1194">
        <v>26</v>
      </c>
      <c r="O39" s="1206"/>
      <c r="P39" s="129"/>
      <c r="Q39" s="137" t="s">
        <v>706</v>
      </c>
      <c r="R39" s="1194">
        <v>19</v>
      </c>
      <c r="S39" s="1195"/>
      <c r="T39" s="1191">
        <v>20</v>
      </c>
      <c r="U39" s="1192"/>
      <c r="V39" s="1191">
        <v>21</v>
      </c>
      <c r="W39" s="1192"/>
      <c r="X39" s="1191">
        <v>22</v>
      </c>
      <c r="Y39" s="1192"/>
      <c r="Z39" s="1191">
        <v>23</v>
      </c>
      <c r="AA39" s="1192"/>
      <c r="AB39" s="1191">
        <v>24</v>
      </c>
      <c r="AC39" s="1192"/>
      <c r="AD39" s="1194">
        <v>25</v>
      </c>
      <c r="AE39" s="1206"/>
      <c r="AG39" s="124"/>
    </row>
    <row r="40" spans="1:34" s="125" customFormat="1" ht="14.25" customHeight="1">
      <c r="A40" s="138"/>
      <c r="B40" s="1194">
        <v>27</v>
      </c>
      <c r="C40" s="1195"/>
      <c r="D40" s="1191">
        <v>28</v>
      </c>
      <c r="E40" s="1192"/>
      <c r="F40" s="1191">
        <v>29</v>
      </c>
      <c r="G40" s="1192"/>
      <c r="H40" s="1191">
        <v>30</v>
      </c>
      <c r="I40" s="1192"/>
      <c r="J40" s="1191"/>
      <c r="K40" s="1192"/>
      <c r="L40" s="1191"/>
      <c r="M40" s="1192"/>
      <c r="N40" s="1191"/>
      <c r="O40" s="1193"/>
      <c r="P40" s="129"/>
      <c r="Q40" s="147"/>
      <c r="R40" s="1194">
        <v>26</v>
      </c>
      <c r="S40" s="1195"/>
      <c r="T40" s="1191">
        <v>27</v>
      </c>
      <c r="U40" s="1192"/>
      <c r="V40" s="1191">
        <v>28</v>
      </c>
      <c r="W40" s="1192"/>
      <c r="X40" s="1200">
        <v>29</v>
      </c>
      <c r="Y40" s="1201"/>
      <c r="Z40" s="1200">
        <v>30</v>
      </c>
      <c r="AA40" s="1201"/>
      <c r="AB40" s="1194">
        <v>31</v>
      </c>
      <c r="AC40" s="1195"/>
      <c r="AD40" s="1191"/>
      <c r="AE40" s="1193"/>
      <c r="AG40" s="124"/>
    </row>
    <row r="41" spans="1:34" s="125" customFormat="1" ht="14.25" customHeight="1" thickBot="1">
      <c r="A41" s="148"/>
      <c r="B41" s="1209"/>
      <c r="C41" s="1210"/>
      <c r="D41" s="1209"/>
      <c r="E41" s="1210"/>
      <c r="F41" s="1209"/>
      <c r="G41" s="1210"/>
      <c r="H41" s="1209"/>
      <c r="I41" s="1210"/>
      <c r="J41" s="1209"/>
      <c r="K41" s="1210"/>
      <c r="L41" s="1209"/>
      <c r="M41" s="1210"/>
      <c r="N41" s="1209"/>
      <c r="O41" s="1211"/>
      <c r="P41" s="140"/>
      <c r="Q41" s="149"/>
      <c r="R41" s="1209"/>
      <c r="S41" s="1210"/>
      <c r="T41" s="1209"/>
      <c r="U41" s="1210"/>
      <c r="V41" s="1209"/>
      <c r="W41" s="1210"/>
      <c r="X41" s="1209"/>
      <c r="Y41" s="1210"/>
      <c r="Z41" s="1209"/>
      <c r="AA41" s="1210"/>
      <c r="AB41" s="1209"/>
      <c r="AC41" s="1210"/>
      <c r="AD41" s="1209"/>
      <c r="AE41" s="1211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224" t="s">
        <v>419</v>
      </c>
      <c r="B43" s="1225"/>
      <c r="C43" s="1226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227" t="s">
        <v>707</v>
      </c>
      <c r="S43" s="1164"/>
      <c r="T43" s="1165"/>
      <c r="W43" s="111"/>
      <c r="AG43" s="110"/>
    </row>
    <row r="44" spans="1:34" ht="20.25" customHeight="1" thickTop="1">
      <c r="A44" s="1228" t="s">
        <v>424</v>
      </c>
      <c r="B44" s="1229"/>
      <c r="C44" s="1230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231">
        <f>Q44*P44</f>
        <v>2000</v>
      </c>
      <c r="S44" s="1232"/>
      <c r="T44" s="1233"/>
      <c r="W44" s="111"/>
      <c r="AG44" s="110"/>
    </row>
    <row r="45" spans="1:34" ht="20.25" customHeight="1">
      <c r="A45" s="1234" t="s">
        <v>708</v>
      </c>
      <c r="B45" s="1235"/>
      <c r="C45" s="1236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46">
        <f>Q45*P45</f>
        <v>2000</v>
      </c>
      <c r="S45" s="1247"/>
      <c r="T45" s="1248"/>
      <c r="W45" s="111"/>
      <c r="AG45" s="110"/>
    </row>
    <row r="46" spans="1:34" ht="20.25" customHeight="1">
      <c r="A46" s="1249" t="s">
        <v>427</v>
      </c>
      <c r="B46" s="1250"/>
      <c r="C46" s="1251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52" t="s">
        <v>709</v>
      </c>
      <c r="S46" s="1253"/>
      <c r="T46" s="1254"/>
      <c r="W46" s="111"/>
      <c r="AG46" s="110"/>
    </row>
    <row r="47" spans="1:34" ht="20.25" customHeight="1">
      <c r="A47" s="1234" t="s">
        <v>710</v>
      </c>
      <c r="B47" s="1235"/>
      <c r="C47" s="1236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237" t="s">
        <v>709</v>
      </c>
      <c r="S47" s="1238"/>
      <c r="T47" s="1239"/>
      <c r="W47" s="111"/>
      <c r="AG47" s="165"/>
      <c r="AH47" s="165"/>
    </row>
    <row r="48" spans="1:34" ht="20.25" customHeight="1" thickBot="1">
      <c r="A48" s="1240" t="s">
        <v>711</v>
      </c>
      <c r="B48" s="1241"/>
      <c r="C48" s="1242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243" t="s">
        <v>709</v>
      </c>
      <c r="S48" s="1244"/>
      <c r="T48" s="1245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44" t="s">
        <v>430</v>
      </c>
      <c r="B51" s="1444"/>
      <c r="C51" s="176"/>
      <c r="D51" s="125"/>
      <c r="E51" s="125"/>
      <c r="F51" s="1443" t="s">
        <v>431</v>
      </c>
      <c r="G51" s="1443"/>
      <c r="H51" s="1443"/>
      <c r="I51" s="176"/>
      <c r="J51" s="1444" t="s">
        <v>430</v>
      </c>
      <c r="K51" s="1444"/>
      <c r="L51" s="1444"/>
      <c r="M51" s="176"/>
      <c r="N51" s="125"/>
      <c r="O51" s="125"/>
      <c r="P51" s="1443" t="s">
        <v>432</v>
      </c>
      <c r="Q51" s="1443"/>
      <c r="S51" s="1444" t="s">
        <v>430</v>
      </c>
      <c r="T51" s="1444"/>
      <c r="U51" s="1444"/>
      <c r="W51" s="176"/>
      <c r="X51" s="125"/>
      <c r="Y51" s="1443" t="s">
        <v>431</v>
      </c>
      <c r="Z51" s="1443"/>
      <c r="AA51" s="1443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182" t="s">
        <v>398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09"/>
    </row>
    <row r="2" spans="1:33" ht="14.25" customHeight="1">
      <c r="A2" s="1183" t="s">
        <v>399</v>
      </c>
      <c r="B2" s="1183"/>
      <c r="C2" s="1183"/>
      <c r="D2" s="1183"/>
      <c r="E2" s="1183"/>
      <c r="F2" s="1183"/>
      <c r="G2" s="1183"/>
      <c r="H2" s="1183"/>
      <c r="I2" s="1183"/>
      <c r="J2" s="1183"/>
      <c r="K2" s="1183"/>
      <c r="L2" s="1183"/>
      <c r="M2" s="1183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3"/>
      <c r="Y2" s="1183"/>
      <c r="Z2" s="1183"/>
      <c r="AA2" s="1183"/>
      <c r="AB2" s="1183"/>
      <c r="AC2" s="1183"/>
      <c r="AD2" s="1183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184" t="s">
        <v>400</v>
      </c>
      <c r="C5" s="1184"/>
      <c r="D5" s="1184"/>
      <c r="E5" s="115"/>
      <c r="F5" s="116"/>
      <c r="G5" s="116"/>
      <c r="H5" s="1186" t="s">
        <v>401</v>
      </c>
      <c r="I5" s="1186"/>
      <c r="J5" s="1186"/>
      <c r="K5" s="117"/>
      <c r="L5" s="118"/>
      <c r="M5" s="118"/>
      <c r="N5" s="119"/>
      <c r="O5" s="119"/>
      <c r="P5" s="119"/>
      <c r="R5" s="1187" t="s">
        <v>402</v>
      </c>
      <c r="S5" s="1187"/>
      <c r="T5" s="1187"/>
      <c r="U5" s="1187"/>
      <c r="V5" s="1187"/>
      <c r="W5" s="1187"/>
      <c r="X5" s="1187"/>
      <c r="Y5" s="1187"/>
      <c r="Z5" s="1187"/>
      <c r="AA5" s="1187"/>
      <c r="AB5" s="1187"/>
      <c r="AC5" s="1187"/>
      <c r="AD5" s="1187"/>
      <c r="AE5" s="1187"/>
      <c r="AF5" s="120"/>
      <c r="AG5" s="110"/>
    </row>
    <row r="6" spans="1:33" s="125" customFormat="1" ht="14.25" customHeight="1">
      <c r="A6" s="121" t="s">
        <v>403</v>
      </c>
      <c r="B6" s="1179" t="s">
        <v>404</v>
      </c>
      <c r="C6" s="1181"/>
      <c r="D6" s="1179" t="s">
        <v>405</v>
      </c>
      <c r="E6" s="1181"/>
      <c r="F6" s="1179" t="s">
        <v>406</v>
      </c>
      <c r="G6" s="1181"/>
      <c r="H6" s="1179" t="s">
        <v>407</v>
      </c>
      <c r="I6" s="1181"/>
      <c r="J6" s="1179" t="s">
        <v>408</v>
      </c>
      <c r="K6" s="1181"/>
      <c r="L6" s="1179" t="s">
        <v>409</v>
      </c>
      <c r="M6" s="1181"/>
      <c r="N6" s="1179" t="s">
        <v>410</v>
      </c>
      <c r="O6" s="1180"/>
      <c r="P6" s="122"/>
      <c r="Q6" s="123" t="s">
        <v>403</v>
      </c>
      <c r="R6" s="1179" t="s">
        <v>404</v>
      </c>
      <c r="S6" s="1181"/>
      <c r="T6" s="1179" t="s">
        <v>405</v>
      </c>
      <c r="U6" s="1181"/>
      <c r="V6" s="1179" t="s">
        <v>406</v>
      </c>
      <c r="W6" s="1181"/>
      <c r="X6" s="1179" t="s">
        <v>407</v>
      </c>
      <c r="Y6" s="1181"/>
      <c r="Z6" s="1179" t="s">
        <v>408</v>
      </c>
      <c r="AA6" s="1181"/>
      <c r="AB6" s="1179" t="s">
        <v>409</v>
      </c>
      <c r="AC6" s="1181"/>
      <c r="AD6" s="1179" t="s">
        <v>410</v>
      </c>
      <c r="AE6" s="1180"/>
      <c r="AF6" s="124"/>
      <c r="AG6" s="124"/>
    </row>
    <row r="7" spans="1:33" s="125" customFormat="1" ht="14.25" customHeight="1" thickBot="1">
      <c r="A7" s="126"/>
      <c r="B7" s="1188" t="s">
        <v>404</v>
      </c>
      <c r="C7" s="1189"/>
      <c r="D7" s="1188" t="s">
        <v>411</v>
      </c>
      <c r="E7" s="1189"/>
      <c r="F7" s="1188" t="s">
        <v>412</v>
      </c>
      <c r="G7" s="1189"/>
      <c r="H7" s="1188" t="s">
        <v>413</v>
      </c>
      <c r="I7" s="1189"/>
      <c r="J7" s="1188" t="s">
        <v>414</v>
      </c>
      <c r="K7" s="1189"/>
      <c r="L7" s="1188" t="s">
        <v>415</v>
      </c>
      <c r="M7" s="1189"/>
      <c r="N7" s="1188" t="s">
        <v>416</v>
      </c>
      <c r="O7" s="1190"/>
      <c r="P7" s="122"/>
      <c r="Q7" s="127"/>
      <c r="R7" s="1188" t="s">
        <v>404</v>
      </c>
      <c r="S7" s="1189"/>
      <c r="T7" s="1188" t="s">
        <v>411</v>
      </c>
      <c r="U7" s="1189"/>
      <c r="V7" s="1188" t="s">
        <v>412</v>
      </c>
      <c r="W7" s="1189"/>
      <c r="X7" s="1188" t="s">
        <v>413</v>
      </c>
      <c r="Y7" s="1189"/>
      <c r="Z7" s="1188" t="s">
        <v>414</v>
      </c>
      <c r="AA7" s="1189"/>
      <c r="AB7" s="1188" t="s">
        <v>415</v>
      </c>
      <c r="AC7" s="1189"/>
      <c r="AD7" s="1188" t="s">
        <v>416</v>
      </c>
      <c r="AE7" s="1190"/>
      <c r="AF7" s="124"/>
      <c r="AG7" s="124"/>
    </row>
    <row r="8" spans="1:33" s="125" customFormat="1" ht="14.25" customHeight="1">
      <c r="A8" s="128"/>
      <c r="B8" s="1196"/>
      <c r="C8" s="1197"/>
      <c r="D8" s="1196"/>
      <c r="E8" s="1197"/>
      <c r="F8" s="1196"/>
      <c r="G8" s="1197"/>
      <c r="H8" s="1196"/>
      <c r="I8" s="1197"/>
      <c r="J8" s="1432">
        <v>1</v>
      </c>
      <c r="K8" s="1433"/>
      <c r="L8" s="1196">
        <v>2</v>
      </c>
      <c r="M8" s="1197"/>
      <c r="N8" s="1196">
        <v>3</v>
      </c>
      <c r="O8" s="1449"/>
      <c r="P8" s="129"/>
      <c r="Q8" s="130"/>
      <c r="R8" s="1196"/>
      <c r="S8" s="1197"/>
      <c r="T8" s="1196"/>
      <c r="U8" s="1197"/>
      <c r="V8" s="1196"/>
      <c r="W8" s="1197"/>
      <c r="X8" s="1196">
        <v>1</v>
      </c>
      <c r="Y8" s="1197"/>
      <c r="Z8" s="1196">
        <v>2</v>
      </c>
      <c r="AA8" s="1197"/>
      <c r="AB8" s="1196">
        <v>3</v>
      </c>
      <c r="AC8" s="1197"/>
      <c r="AD8" s="1198">
        <v>4</v>
      </c>
      <c r="AE8" s="1213"/>
      <c r="AG8" s="124"/>
    </row>
    <row r="9" spans="1:33" s="125" customFormat="1" ht="14.25" customHeight="1">
      <c r="A9" s="131"/>
      <c r="B9" s="1194">
        <v>4</v>
      </c>
      <c r="C9" s="1195"/>
      <c r="D9" s="1191">
        <v>5</v>
      </c>
      <c r="E9" s="1192"/>
      <c r="F9" s="1191">
        <v>6</v>
      </c>
      <c r="G9" s="1192"/>
      <c r="H9" s="1191">
        <v>7</v>
      </c>
      <c r="I9" s="1192"/>
      <c r="J9" s="1191">
        <v>8</v>
      </c>
      <c r="K9" s="1192"/>
      <c r="L9" s="1191">
        <v>9</v>
      </c>
      <c r="M9" s="1192"/>
      <c r="N9" s="1191">
        <v>10</v>
      </c>
      <c r="O9" s="1193"/>
      <c r="P9" s="129"/>
      <c r="Q9" s="132"/>
      <c r="R9" s="1194">
        <v>5</v>
      </c>
      <c r="S9" s="1195"/>
      <c r="T9" s="1191">
        <v>6</v>
      </c>
      <c r="U9" s="1192"/>
      <c r="V9" s="1191">
        <v>7</v>
      </c>
      <c r="W9" s="1192"/>
      <c r="X9" s="1191">
        <v>8</v>
      </c>
      <c r="Y9" s="1192"/>
      <c r="Z9" s="1191">
        <v>9</v>
      </c>
      <c r="AA9" s="1192"/>
      <c r="AB9" s="1191">
        <v>10</v>
      </c>
      <c r="AC9" s="1192"/>
      <c r="AD9" s="1194">
        <v>11</v>
      </c>
      <c r="AE9" s="1206"/>
      <c r="AG9" s="124"/>
    </row>
    <row r="10" spans="1:33" s="125" customFormat="1" ht="14.25" customHeight="1">
      <c r="A10" s="131">
        <v>1</v>
      </c>
      <c r="B10" s="1194">
        <v>11</v>
      </c>
      <c r="C10" s="1195"/>
      <c r="D10" s="1191">
        <v>12</v>
      </c>
      <c r="E10" s="1192"/>
      <c r="F10" s="1191">
        <v>13</v>
      </c>
      <c r="G10" s="1192"/>
      <c r="H10" s="1191">
        <v>14</v>
      </c>
      <c r="I10" s="1192"/>
      <c r="J10" s="1191">
        <v>15</v>
      </c>
      <c r="K10" s="1192"/>
      <c r="L10" s="1191">
        <v>16</v>
      </c>
      <c r="M10" s="1192"/>
      <c r="N10" s="1191">
        <v>17</v>
      </c>
      <c r="O10" s="1193"/>
      <c r="P10" s="129"/>
      <c r="Q10" s="133">
        <v>7</v>
      </c>
      <c r="R10" s="1194">
        <v>12</v>
      </c>
      <c r="S10" s="1195"/>
      <c r="T10" s="1191">
        <v>13</v>
      </c>
      <c r="U10" s="1192"/>
      <c r="V10" s="1191">
        <v>14</v>
      </c>
      <c r="W10" s="1192"/>
      <c r="X10" s="1191">
        <v>15</v>
      </c>
      <c r="Y10" s="1192"/>
      <c r="Z10" s="1191">
        <v>16</v>
      </c>
      <c r="AA10" s="1192"/>
      <c r="AB10" s="1191">
        <v>17</v>
      </c>
      <c r="AC10" s="1192"/>
      <c r="AD10" s="1194">
        <v>18</v>
      </c>
      <c r="AE10" s="1206"/>
      <c r="AG10" s="124"/>
    </row>
    <row r="11" spans="1:33" s="125" customFormat="1" ht="14.25" customHeight="1">
      <c r="A11" s="131" t="s">
        <v>417</v>
      </c>
      <c r="B11" s="1194">
        <v>18</v>
      </c>
      <c r="C11" s="1195"/>
      <c r="D11" s="1191">
        <v>19</v>
      </c>
      <c r="E11" s="1192"/>
      <c r="F11" s="1191">
        <v>20</v>
      </c>
      <c r="G11" s="1192"/>
      <c r="H11" s="1191">
        <v>21</v>
      </c>
      <c r="I11" s="1192"/>
      <c r="J11" s="1191">
        <v>22</v>
      </c>
      <c r="K11" s="1192"/>
      <c r="L11" s="1191">
        <v>23</v>
      </c>
      <c r="M11" s="1192"/>
      <c r="N11" s="1191">
        <v>24</v>
      </c>
      <c r="O11" s="1193"/>
      <c r="P11" s="129"/>
      <c r="Q11" s="132" t="s">
        <v>418</v>
      </c>
      <c r="R11" s="1194">
        <v>19</v>
      </c>
      <c r="S11" s="1195"/>
      <c r="T11" s="1194">
        <v>20</v>
      </c>
      <c r="U11" s="1195"/>
      <c r="V11" s="1191">
        <v>21</v>
      </c>
      <c r="W11" s="1192"/>
      <c r="X11" s="1191">
        <v>22</v>
      </c>
      <c r="Y11" s="1192"/>
      <c r="Z11" s="1191">
        <v>23</v>
      </c>
      <c r="AA11" s="1192"/>
      <c r="AB11" s="1191">
        <v>24</v>
      </c>
      <c r="AC11" s="1192"/>
      <c r="AD11" s="1194">
        <v>25</v>
      </c>
      <c r="AE11" s="1206"/>
      <c r="AG11" s="124"/>
    </row>
    <row r="12" spans="1:33" s="125" customFormat="1" ht="14.25" customHeight="1">
      <c r="A12" s="131"/>
      <c r="B12" s="1434">
        <v>25</v>
      </c>
      <c r="C12" s="1435"/>
      <c r="D12" s="1434">
        <v>26</v>
      </c>
      <c r="E12" s="1435"/>
      <c r="F12" s="1434">
        <v>27</v>
      </c>
      <c r="G12" s="1435"/>
      <c r="H12" s="1194">
        <v>28</v>
      </c>
      <c r="I12" s="1195"/>
      <c r="J12" s="1194">
        <v>29</v>
      </c>
      <c r="K12" s="1195"/>
      <c r="L12" s="1194">
        <v>30</v>
      </c>
      <c r="M12" s="1195"/>
      <c r="N12" s="1194">
        <v>31</v>
      </c>
      <c r="O12" s="1206"/>
      <c r="P12" s="129"/>
      <c r="Q12" s="132"/>
      <c r="R12" s="1194">
        <v>26</v>
      </c>
      <c r="S12" s="1195"/>
      <c r="T12" s="1191">
        <v>27</v>
      </c>
      <c r="U12" s="1192"/>
      <c r="V12" s="1191">
        <v>28</v>
      </c>
      <c r="W12" s="1192"/>
      <c r="X12" s="1191">
        <v>29</v>
      </c>
      <c r="Y12" s="1192"/>
      <c r="Z12" s="1191">
        <v>30</v>
      </c>
      <c r="AA12" s="1192"/>
      <c r="AB12" s="1191">
        <v>31</v>
      </c>
      <c r="AC12" s="1192"/>
      <c r="AD12" s="1191"/>
      <c r="AE12" s="1193"/>
      <c r="AG12" s="124"/>
    </row>
    <row r="13" spans="1:33" s="125" customFormat="1" ht="14.25" customHeight="1" thickBot="1">
      <c r="A13" s="131"/>
      <c r="B13" s="1209"/>
      <c r="C13" s="1210"/>
      <c r="D13" s="1209"/>
      <c r="E13" s="1210"/>
      <c r="F13" s="1209"/>
      <c r="G13" s="1210"/>
      <c r="H13" s="1209"/>
      <c r="I13" s="1210"/>
      <c r="J13" s="1209"/>
      <c r="K13" s="1210"/>
      <c r="L13" s="1209"/>
      <c r="M13" s="1210"/>
      <c r="N13" s="1209"/>
      <c r="O13" s="1211"/>
      <c r="P13" s="129"/>
      <c r="Q13" s="134"/>
      <c r="R13" s="1191"/>
      <c r="S13" s="1192"/>
      <c r="T13" s="1191"/>
      <c r="U13" s="1192"/>
      <c r="V13" s="1191"/>
      <c r="W13" s="1192"/>
      <c r="X13" s="1191"/>
      <c r="Y13" s="1192"/>
      <c r="Z13" s="1191"/>
      <c r="AA13" s="1192"/>
      <c r="AB13" s="1191"/>
      <c r="AC13" s="1192"/>
      <c r="AD13" s="1209"/>
      <c r="AE13" s="1211"/>
      <c r="AG13" s="124"/>
    </row>
    <row r="14" spans="1:33" s="125" customFormat="1" ht="14.25" customHeight="1">
      <c r="A14" s="135"/>
      <c r="B14" s="1196">
        <v>1</v>
      </c>
      <c r="C14" s="1197"/>
      <c r="D14" s="1196">
        <v>2</v>
      </c>
      <c r="E14" s="1197"/>
      <c r="F14" s="1196">
        <v>3</v>
      </c>
      <c r="G14" s="1197"/>
      <c r="H14" s="1196">
        <v>4</v>
      </c>
      <c r="I14" s="1197"/>
      <c r="J14" s="1196">
        <v>5</v>
      </c>
      <c r="K14" s="1197"/>
      <c r="L14" s="1196">
        <v>6</v>
      </c>
      <c r="M14" s="1197"/>
      <c r="N14" s="1198">
        <v>7</v>
      </c>
      <c r="O14" s="1199"/>
      <c r="P14" s="129"/>
      <c r="Q14" s="136"/>
      <c r="R14" s="1196"/>
      <c r="S14" s="1197"/>
      <c r="T14" s="1196"/>
      <c r="U14" s="1197"/>
      <c r="V14" s="1196"/>
      <c r="W14" s="1197"/>
      <c r="X14" s="1196"/>
      <c r="Y14" s="1197"/>
      <c r="Z14" s="1196"/>
      <c r="AA14" s="1197"/>
      <c r="AB14" s="1196"/>
      <c r="AC14" s="1197"/>
      <c r="AD14" s="1198">
        <v>1</v>
      </c>
      <c r="AE14" s="1213"/>
      <c r="AG14" s="124"/>
    </row>
    <row r="15" spans="1:33" s="125" customFormat="1" ht="14.25" customHeight="1">
      <c r="A15" s="131"/>
      <c r="B15" s="1194">
        <v>8</v>
      </c>
      <c r="C15" s="1195"/>
      <c r="D15" s="1194">
        <v>9</v>
      </c>
      <c r="E15" s="1195"/>
      <c r="F15" s="1191">
        <v>10</v>
      </c>
      <c r="G15" s="1192"/>
      <c r="H15" s="1191">
        <v>11</v>
      </c>
      <c r="I15" s="1192"/>
      <c r="J15" s="1191">
        <v>12</v>
      </c>
      <c r="K15" s="1192"/>
      <c r="L15" s="1191">
        <v>13</v>
      </c>
      <c r="M15" s="1192"/>
      <c r="N15" s="1194">
        <v>14</v>
      </c>
      <c r="O15" s="1195"/>
      <c r="P15" s="129"/>
      <c r="Q15" s="137"/>
      <c r="R15" s="1194">
        <v>2</v>
      </c>
      <c r="S15" s="1195"/>
      <c r="T15" s="1191">
        <v>3</v>
      </c>
      <c r="U15" s="1192"/>
      <c r="V15" s="1191">
        <v>4</v>
      </c>
      <c r="W15" s="1192"/>
      <c r="X15" s="1191">
        <v>5</v>
      </c>
      <c r="Y15" s="1192"/>
      <c r="Z15" s="1191">
        <v>6</v>
      </c>
      <c r="AA15" s="1192"/>
      <c r="AB15" s="1191">
        <v>7</v>
      </c>
      <c r="AC15" s="1192"/>
      <c r="AD15" s="1194">
        <v>8</v>
      </c>
      <c r="AE15" s="1206"/>
      <c r="AG15" s="124"/>
    </row>
    <row r="16" spans="1:33" s="125" customFormat="1" ht="14.25" customHeight="1">
      <c r="A16" s="138">
        <v>2</v>
      </c>
      <c r="B16" s="1194">
        <v>15</v>
      </c>
      <c r="C16" s="1195"/>
      <c r="D16" s="1191">
        <v>16</v>
      </c>
      <c r="E16" s="1192"/>
      <c r="F16" s="1191">
        <v>17</v>
      </c>
      <c r="G16" s="1192"/>
      <c r="H16" s="1191">
        <v>18</v>
      </c>
      <c r="I16" s="1192"/>
      <c r="J16" s="1191">
        <v>19</v>
      </c>
      <c r="K16" s="1192"/>
      <c r="L16" s="1191">
        <v>20</v>
      </c>
      <c r="M16" s="1192"/>
      <c r="N16" s="1194">
        <v>21</v>
      </c>
      <c r="O16" s="1195"/>
      <c r="P16" s="129"/>
      <c r="Q16" s="139">
        <v>8</v>
      </c>
      <c r="R16" s="1194">
        <v>9</v>
      </c>
      <c r="S16" s="1195"/>
      <c r="T16" s="1191">
        <v>10</v>
      </c>
      <c r="U16" s="1192"/>
      <c r="V16" s="1191">
        <v>11</v>
      </c>
      <c r="W16" s="1192"/>
      <c r="X16" s="1191">
        <v>12</v>
      </c>
      <c r="Y16" s="1192"/>
      <c r="Z16" s="1191">
        <v>13</v>
      </c>
      <c r="AA16" s="1192"/>
      <c r="AB16" s="1194">
        <v>14</v>
      </c>
      <c r="AC16" s="1195"/>
      <c r="AD16" s="1214">
        <v>15</v>
      </c>
      <c r="AE16" s="1206"/>
      <c r="AG16" s="124"/>
    </row>
    <row r="17" spans="1:33" s="125" customFormat="1" ht="14.25" customHeight="1">
      <c r="A17" s="138" t="s">
        <v>418</v>
      </c>
      <c r="B17" s="1194">
        <v>22</v>
      </c>
      <c r="C17" s="1195"/>
      <c r="D17" s="1191">
        <v>23</v>
      </c>
      <c r="E17" s="1192"/>
      <c r="F17" s="1191">
        <v>24</v>
      </c>
      <c r="G17" s="1192"/>
      <c r="H17" s="1191">
        <v>25</v>
      </c>
      <c r="I17" s="1192"/>
      <c r="J17" s="1191">
        <v>26</v>
      </c>
      <c r="K17" s="1192"/>
      <c r="L17" s="1191">
        <v>27</v>
      </c>
      <c r="M17" s="1192"/>
      <c r="N17" s="1194">
        <v>28</v>
      </c>
      <c r="O17" s="1206"/>
      <c r="P17" s="129"/>
      <c r="Q17" s="137" t="s">
        <v>418</v>
      </c>
      <c r="R17" s="1194">
        <v>16</v>
      </c>
      <c r="S17" s="1195"/>
      <c r="T17" s="1191">
        <v>17</v>
      </c>
      <c r="U17" s="1192"/>
      <c r="V17" s="1191">
        <v>18</v>
      </c>
      <c r="W17" s="1192"/>
      <c r="X17" s="1191">
        <v>19</v>
      </c>
      <c r="Y17" s="1192"/>
      <c r="Z17" s="1191">
        <v>20</v>
      </c>
      <c r="AA17" s="1192"/>
      <c r="AB17" s="1191">
        <v>21</v>
      </c>
      <c r="AC17" s="1192"/>
      <c r="AD17" s="1194">
        <v>22</v>
      </c>
      <c r="AE17" s="1206"/>
      <c r="AG17" s="124"/>
    </row>
    <row r="18" spans="1:33" s="125" customFormat="1" ht="14.25" customHeight="1">
      <c r="A18" s="138"/>
      <c r="B18" s="1191"/>
      <c r="C18" s="1192"/>
      <c r="D18" s="1191"/>
      <c r="E18" s="1192"/>
      <c r="F18" s="1191"/>
      <c r="G18" s="1192"/>
      <c r="H18" s="1191"/>
      <c r="I18" s="1192"/>
      <c r="J18" s="1191"/>
      <c r="K18" s="1192"/>
      <c r="L18" s="1191"/>
      <c r="M18" s="1192"/>
      <c r="N18" s="1191"/>
      <c r="O18" s="1193"/>
      <c r="P18" s="129"/>
      <c r="Q18" s="137"/>
      <c r="R18" s="1194">
        <v>23</v>
      </c>
      <c r="S18" s="1195"/>
      <c r="T18" s="1191">
        <v>24</v>
      </c>
      <c r="U18" s="1192"/>
      <c r="V18" s="1191">
        <v>25</v>
      </c>
      <c r="W18" s="1192"/>
      <c r="X18" s="1191">
        <v>26</v>
      </c>
      <c r="Y18" s="1192"/>
      <c r="Z18" s="1191">
        <v>27</v>
      </c>
      <c r="AA18" s="1192"/>
      <c r="AB18" s="1191">
        <v>28</v>
      </c>
      <c r="AC18" s="1192"/>
      <c r="AD18" s="1194">
        <v>29</v>
      </c>
      <c r="AE18" s="1206"/>
      <c r="AG18" s="124"/>
    </row>
    <row r="19" spans="1:33" s="125" customFormat="1" ht="14.25" customHeight="1" thickBot="1">
      <c r="A19" s="138"/>
      <c r="B19" s="1191"/>
      <c r="C19" s="1192"/>
      <c r="D19" s="1191"/>
      <c r="E19" s="1192"/>
      <c r="F19" s="1191"/>
      <c r="G19" s="1192"/>
      <c r="H19" s="1191"/>
      <c r="I19" s="1192"/>
      <c r="J19" s="1191"/>
      <c r="K19" s="1192"/>
      <c r="L19" s="1191"/>
      <c r="M19" s="1192"/>
      <c r="N19" s="1209"/>
      <c r="O19" s="1211"/>
      <c r="P19" s="140"/>
      <c r="Q19" s="141"/>
      <c r="R19" s="1222">
        <v>30</v>
      </c>
      <c r="S19" s="1223"/>
      <c r="T19" s="1209">
        <v>31</v>
      </c>
      <c r="U19" s="1210"/>
      <c r="V19" s="1209"/>
      <c r="W19" s="1210"/>
      <c r="X19" s="1209"/>
      <c r="Y19" s="1210"/>
      <c r="Z19" s="1209"/>
      <c r="AA19" s="1210"/>
      <c r="AB19" s="1209"/>
      <c r="AC19" s="1210"/>
      <c r="AD19" s="1209"/>
      <c r="AE19" s="1211"/>
      <c r="AG19" s="124"/>
    </row>
    <row r="20" spans="1:33" s="125" customFormat="1" ht="14.25" customHeight="1">
      <c r="A20" s="135"/>
      <c r="B20" s="1198">
        <v>1</v>
      </c>
      <c r="C20" s="1199"/>
      <c r="D20" s="1196">
        <v>2</v>
      </c>
      <c r="E20" s="1197"/>
      <c r="F20" s="1196">
        <v>3</v>
      </c>
      <c r="G20" s="1197"/>
      <c r="H20" s="1196">
        <v>4</v>
      </c>
      <c r="I20" s="1197"/>
      <c r="J20" s="1196">
        <v>5</v>
      </c>
      <c r="K20" s="1197"/>
      <c r="L20" s="1196">
        <v>6</v>
      </c>
      <c r="M20" s="1197"/>
      <c r="N20" s="1198">
        <v>7</v>
      </c>
      <c r="O20" s="1199"/>
      <c r="P20" s="129"/>
      <c r="Q20" s="132"/>
      <c r="R20" s="1196"/>
      <c r="S20" s="1197"/>
      <c r="T20" s="1196"/>
      <c r="U20" s="1197"/>
      <c r="V20" s="1196">
        <v>1</v>
      </c>
      <c r="W20" s="1197"/>
      <c r="X20" s="1196">
        <v>2</v>
      </c>
      <c r="Y20" s="1197"/>
      <c r="Z20" s="1196">
        <v>3</v>
      </c>
      <c r="AA20" s="1197"/>
      <c r="AB20" s="1196">
        <v>4</v>
      </c>
      <c r="AC20" s="1197"/>
      <c r="AD20" s="1198">
        <v>5</v>
      </c>
      <c r="AE20" s="1213"/>
      <c r="AG20" s="124"/>
    </row>
    <row r="21" spans="1:33" s="125" customFormat="1" ht="14.25" customHeight="1">
      <c r="A21" s="138"/>
      <c r="B21" s="1194">
        <v>8</v>
      </c>
      <c r="C21" s="1195"/>
      <c r="D21" s="1191">
        <v>9</v>
      </c>
      <c r="E21" s="1192"/>
      <c r="F21" s="1191">
        <v>10</v>
      </c>
      <c r="G21" s="1192"/>
      <c r="H21" s="1191">
        <v>11</v>
      </c>
      <c r="I21" s="1192"/>
      <c r="J21" s="1191">
        <v>12</v>
      </c>
      <c r="K21" s="1192"/>
      <c r="L21" s="1191">
        <v>13</v>
      </c>
      <c r="M21" s="1192"/>
      <c r="N21" s="1194">
        <v>14</v>
      </c>
      <c r="O21" s="1195"/>
      <c r="P21" s="129"/>
      <c r="Q21" s="132"/>
      <c r="R21" s="1194">
        <v>6</v>
      </c>
      <c r="S21" s="1195"/>
      <c r="T21" s="1191">
        <v>7</v>
      </c>
      <c r="U21" s="1192"/>
      <c r="V21" s="1191">
        <v>8</v>
      </c>
      <c r="W21" s="1192"/>
      <c r="X21" s="1191">
        <v>9</v>
      </c>
      <c r="Y21" s="1192"/>
      <c r="Z21" s="1191">
        <v>10</v>
      </c>
      <c r="AA21" s="1192"/>
      <c r="AB21" s="1191">
        <v>11</v>
      </c>
      <c r="AC21" s="1192"/>
      <c r="AD21" s="1194">
        <v>12</v>
      </c>
      <c r="AE21" s="1206"/>
      <c r="AG21" s="124"/>
    </row>
    <row r="22" spans="1:33" s="125" customFormat="1" ht="14.25" customHeight="1">
      <c r="A22" s="138">
        <v>3</v>
      </c>
      <c r="B22" s="1194">
        <v>15</v>
      </c>
      <c r="C22" s="1195"/>
      <c r="D22" s="1191">
        <v>16</v>
      </c>
      <c r="E22" s="1192"/>
      <c r="F22" s="1191">
        <v>17</v>
      </c>
      <c r="G22" s="1192"/>
      <c r="H22" s="1191">
        <v>18</v>
      </c>
      <c r="I22" s="1192"/>
      <c r="J22" s="1191">
        <v>19</v>
      </c>
      <c r="K22" s="1192"/>
      <c r="L22" s="1194">
        <v>20</v>
      </c>
      <c r="M22" s="1195"/>
      <c r="N22" s="1194">
        <v>21</v>
      </c>
      <c r="O22" s="1195"/>
      <c r="P22" s="129"/>
      <c r="Q22" s="133">
        <v>9</v>
      </c>
      <c r="R22" s="1194">
        <v>13</v>
      </c>
      <c r="S22" s="1195"/>
      <c r="T22" s="1191">
        <v>14</v>
      </c>
      <c r="U22" s="1192"/>
      <c r="V22" s="1191">
        <v>15</v>
      </c>
      <c r="W22" s="1192"/>
      <c r="X22" s="1191">
        <v>16</v>
      </c>
      <c r="Y22" s="1192"/>
      <c r="Z22" s="1191">
        <v>17</v>
      </c>
      <c r="AA22" s="1192"/>
      <c r="AB22" s="1191">
        <v>18</v>
      </c>
      <c r="AC22" s="1192"/>
      <c r="AD22" s="1194">
        <v>19</v>
      </c>
      <c r="AE22" s="1206"/>
      <c r="AG22" s="124"/>
    </row>
    <row r="23" spans="1:33" s="125" customFormat="1" ht="14.25" customHeight="1">
      <c r="A23" s="138" t="s">
        <v>418</v>
      </c>
      <c r="B23" s="1194">
        <v>22</v>
      </c>
      <c r="C23" s="1195"/>
      <c r="D23" s="1191">
        <v>23</v>
      </c>
      <c r="E23" s="1192"/>
      <c r="F23" s="1191">
        <v>24</v>
      </c>
      <c r="G23" s="1192"/>
      <c r="H23" s="1191">
        <v>25</v>
      </c>
      <c r="I23" s="1192"/>
      <c r="J23" s="1191">
        <v>26</v>
      </c>
      <c r="K23" s="1192"/>
      <c r="L23" s="1191">
        <v>27</v>
      </c>
      <c r="M23" s="1192"/>
      <c r="N23" s="1194">
        <v>28</v>
      </c>
      <c r="O23" s="1206"/>
      <c r="P23" s="129"/>
      <c r="Q23" s="142" t="s">
        <v>418</v>
      </c>
      <c r="R23" s="1194">
        <v>20</v>
      </c>
      <c r="S23" s="1195"/>
      <c r="T23" s="1191">
        <v>21</v>
      </c>
      <c r="U23" s="1192"/>
      <c r="V23" s="1191">
        <v>22</v>
      </c>
      <c r="W23" s="1192"/>
      <c r="X23" s="1191">
        <v>23</v>
      </c>
      <c r="Y23" s="1192"/>
      <c r="Z23" s="1191">
        <v>24</v>
      </c>
      <c r="AA23" s="1192"/>
      <c r="AB23" s="1191">
        <v>25</v>
      </c>
      <c r="AC23" s="1192"/>
      <c r="AD23" s="1194">
        <v>26</v>
      </c>
      <c r="AE23" s="1206"/>
      <c r="AG23" s="124"/>
    </row>
    <row r="24" spans="1:33" s="125" customFormat="1" ht="14.25" customHeight="1">
      <c r="A24" s="138"/>
      <c r="B24" s="1194">
        <v>29</v>
      </c>
      <c r="C24" s="1195"/>
      <c r="D24" s="1191">
        <v>30</v>
      </c>
      <c r="E24" s="1192"/>
      <c r="F24" s="1191">
        <v>31</v>
      </c>
      <c r="G24" s="1192"/>
      <c r="H24" s="1191"/>
      <c r="I24" s="1192"/>
      <c r="J24" s="1191"/>
      <c r="K24" s="1192"/>
      <c r="L24" s="1191"/>
      <c r="M24" s="1192"/>
      <c r="N24" s="1436"/>
      <c r="O24" s="1448"/>
      <c r="P24" s="129"/>
      <c r="Q24" s="132"/>
      <c r="R24" s="1194">
        <v>27</v>
      </c>
      <c r="S24" s="1195"/>
      <c r="T24" s="1191">
        <v>28</v>
      </c>
      <c r="U24" s="1192"/>
      <c r="V24" s="1191">
        <v>29</v>
      </c>
      <c r="W24" s="1192"/>
      <c r="X24" s="1194">
        <v>30</v>
      </c>
      <c r="Y24" s="1195"/>
      <c r="Z24" s="1191"/>
      <c r="AA24" s="1192"/>
      <c r="AB24" s="1191"/>
      <c r="AC24" s="1192"/>
      <c r="AD24" s="1200"/>
      <c r="AE24" s="1212"/>
      <c r="AG24" s="124"/>
    </row>
    <row r="25" spans="1:33" s="125" customFormat="1" ht="14.25" customHeight="1" thickBot="1">
      <c r="A25" s="143"/>
      <c r="B25" s="1191"/>
      <c r="C25" s="1192"/>
      <c r="D25" s="1209"/>
      <c r="E25" s="1210"/>
      <c r="F25" s="1209"/>
      <c r="G25" s="1210"/>
      <c r="H25" s="1209"/>
      <c r="I25" s="1210"/>
      <c r="J25" s="1209"/>
      <c r="K25" s="1210"/>
      <c r="L25" s="1209"/>
      <c r="M25" s="1210"/>
      <c r="N25" s="1209"/>
      <c r="O25" s="1211"/>
      <c r="P25" s="140"/>
      <c r="Q25" s="134"/>
      <c r="R25" s="1209"/>
      <c r="S25" s="1210"/>
      <c r="T25" s="1209"/>
      <c r="U25" s="1210"/>
      <c r="V25" s="1209"/>
      <c r="W25" s="1210"/>
      <c r="X25" s="1209"/>
      <c r="Y25" s="1210"/>
      <c r="Z25" s="1209"/>
      <c r="AA25" s="1210"/>
      <c r="AB25" s="1209"/>
      <c r="AC25" s="1210"/>
      <c r="AD25" s="1209"/>
      <c r="AE25" s="1211"/>
      <c r="AG25" s="124"/>
    </row>
    <row r="26" spans="1:33" s="125" customFormat="1" ht="14.25" customHeight="1">
      <c r="A26" s="135"/>
      <c r="B26" s="1196"/>
      <c r="C26" s="1197"/>
      <c r="D26" s="1196"/>
      <c r="E26" s="1197"/>
      <c r="F26" s="1196"/>
      <c r="G26" s="1197"/>
      <c r="H26" s="1196">
        <v>1</v>
      </c>
      <c r="I26" s="1197"/>
      <c r="J26" s="1196">
        <v>2</v>
      </c>
      <c r="K26" s="1197"/>
      <c r="L26" s="1196">
        <v>3</v>
      </c>
      <c r="M26" s="1197"/>
      <c r="N26" s="1446">
        <v>4</v>
      </c>
      <c r="O26" s="1447"/>
      <c r="P26" s="129"/>
      <c r="Q26" s="130"/>
      <c r="R26" s="1196"/>
      <c r="S26" s="1197"/>
      <c r="T26" s="1196"/>
      <c r="U26" s="1197"/>
      <c r="V26" s="1196"/>
      <c r="W26" s="1197"/>
      <c r="X26" s="1200"/>
      <c r="Y26" s="1201"/>
      <c r="Z26" s="1434">
        <v>1</v>
      </c>
      <c r="AA26" s="1435"/>
      <c r="AB26" s="1434">
        <v>2</v>
      </c>
      <c r="AC26" s="1435"/>
      <c r="AD26" s="1432">
        <v>3</v>
      </c>
      <c r="AE26" s="1440"/>
      <c r="AG26" s="124"/>
    </row>
    <row r="27" spans="1:33" s="125" customFormat="1" ht="14.25" customHeight="1">
      <c r="A27" s="138"/>
      <c r="B27" s="1194">
        <v>5</v>
      </c>
      <c r="C27" s="1195"/>
      <c r="D27" s="1191">
        <v>6</v>
      </c>
      <c r="E27" s="1192"/>
      <c r="F27" s="1191">
        <v>7</v>
      </c>
      <c r="G27" s="1192"/>
      <c r="H27" s="1191">
        <v>8</v>
      </c>
      <c r="I27" s="1192"/>
      <c r="J27" s="1191">
        <v>9</v>
      </c>
      <c r="K27" s="1192"/>
      <c r="L27" s="1191">
        <v>10</v>
      </c>
      <c r="M27" s="1192"/>
      <c r="N27" s="1194">
        <v>11</v>
      </c>
      <c r="O27" s="1206"/>
      <c r="P27" s="129"/>
      <c r="Q27" s="132"/>
      <c r="R27" s="1194">
        <v>4</v>
      </c>
      <c r="S27" s="1195"/>
      <c r="T27" s="1191">
        <v>5</v>
      </c>
      <c r="U27" s="1192"/>
      <c r="V27" s="1191">
        <v>6</v>
      </c>
      <c r="W27" s="1192"/>
      <c r="X27" s="1191">
        <v>7</v>
      </c>
      <c r="Y27" s="1192"/>
      <c r="Z27" s="1191">
        <v>8</v>
      </c>
      <c r="AA27" s="1192"/>
      <c r="AB27" s="1191">
        <v>9</v>
      </c>
      <c r="AC27" s="1192"/>
      <c r="AD27" s="1194">
        <v>10</v>
      </c>
      <c r="AE27" s="1206"/>
      <c r="AG27" s="124"/>
    </row>
    <row r="28" spans="1:33" s="125" customFormat="1" ht="14.25" customHeight="1">
      <c r="A28" s="138">
        <v>4</v>
      </c>
      <c r="B28" s="1194">
        <v>12</v>
      </c>
      <c r="C28" s="1195"/>
      <c r="D28" s="1191">
        <v>13</v>
      </c>
      <c r="E28" s="1192"/>
      <c r="F28" s="1191">
        <v>14</v>
      </c>
      <c r="G28" s="1192"/>
      <c r="H28" s="1191">
        <v>15</v>
      </c>
      <c r="I28" s="1192"/>
      <c r="J28" s="1191">
        <v>16</v>
      </c>
      <c r="K28" s="1192"/>
      <c r="L28" s="1191">
        <v>17</v>
      </c>
      <c r="M28" s="1192"/>
      <c r="N28" s="1194">
        <v>18</v>
      </c>
      <c r="O28" s="1206"/>
      <c r="P28" s="129"/>
      <c r="Q28" s="133">
        <v>10</v>
      </c>
      <c r="R28" s="1194">
        <v>11</v>
      </c>
      <c r="S28" s="1195"/>
      <c r="T28" s="1191">
        <v>12</v>
      </c>
      <c r="U28" s="1192"/>
      <c r="V28" s="1191">
        <v>13</v>
      </c>
      <c r="W28" s="1192"/>
      <c r="X28" s="1191">
        <v>14</v>
      </c>
      <c r="Y28" s="1192"/>
      <c r="Z28" s="1191">
        <v>15</v>
      </c>
      <c r="AA28" s="1192"/>
      <c r="AB28" s="1191">
        <v>16</v>
      </c>
      <c r="AC28" s="1192"/>
      <c r="AD28" s="1194">
        <v>17</v>
      </c>
      <c r="AE28" s="1206"/>
      <c r="AG28" s="124"/>
    </row>
    <row r="29" spans="1:33" s="125" customFormat="1" ht="14.25" customHeight="1">
      <c r="A29" s="138" t="s">
        <v>418</v>
      </c>
      <c r="B29" s="1194">
        <v>19</v>
      </c>
      <c r="C29" s="1195"/>
      <c r="D29" s="1191">
        <v>20</v>
      </c>
      <c r="E29" s="1192"/>
      <c r="F29" s="1191">
        <v>21</v>
      </c>
      <c r="G29" s="1192"/>
      <c r="H29" s="1191">
        <v>22</v>
      </c>
      <c r="I29" s="1192"/>
      <c r="J29" s="1191">
        <v>23</v>
      </c>
      <c r="K29" s="1192"/>
      <c r="L29" s="1191">
        <v>24</v>
      </c>
      <c r="M29" s="1192"/>
      <c r="N29" s="1194">
        <v>25</v>
      </c>
      <c r="O29" s="1206"/>
      <c r="P29" s="129"/>
      <c r="Q29" s="142" t="s">
        <v>418</v>
      </c>
      <c r="R29" s="1194">
        <v>18</v>
      </c>
      <c r="S29" s="1195"/>
      <c r="T29" s="1191">
        <v>19</v>
      </c>
      <c r="U29" s="1192"/>
      <c r="V29" s="1191">
        <v>20</v>
      </c>
      <c r="W29" s="1192"/>
      <c r="X29" s="1191">
        <v>21</v>
      </c>
      <c r="Y29" s="1192"/>
      <c r="Z29" s="1191">
        <v>22</v>
      </c>
      <c r="AA29" s="1192"/>
      <c r="AB29" s="1191">
        <v>23</v>
      </c>
      <c r="AC29" s="1192"/>
      <c r="AD29" s="1194">
        <v>24</v>
      </c>
      <c r="AE29" s="1206"/>
      <c r="AG29" s="124"/>
    </row>
    <row r="30" spans="1:33" s="125" customFormat="1" ht="14.25" customHeight="1">
      <c r="A30" s="138"/>
      <c r="B30" s="1194">
        <v>26</v>
      </c>
      <c r="C30" s="1195"/>
      <c r="D30" s="1191">
        <v>27</v>
      </c>
      <c r="E30" s="1192"/>
      <c r="F30" s="1191">
        <v>28</v>
      </c>
      <c r="G30" s="1192"/>
      <c r="H30" s="1191">
        <v>29</v>
      </c>
      <c r="I30" s="1192"/>
      <c r="J30" s="1194">
        <v>30</v>
      </c>
      <c r="K30" s="1195"/>
      <c r="L30" s="1191"/>
      <c r="M30" s="1192"/>
      <c r="N30" s="1191"/>
      <c r="O30" s="1193"/>
      <c r="P30" s="129"/>
      <c r="Q30" s="132"/>
      <c r="R30" s="1194">
        <v>25</v>
      </c>
      <c r="S30" s="1195"/>
      <c r="T30" s="1191">
        <v>26</v>
      </c>
      <c r="U30" s="1192"/>
      <c r="V30" s="1191">
        <v>27</v>
      </c>
      <c r="W30" s="1192"/>
      <c r="X30" s="1191">
        <v>28</v>
      </c>
      <c r="Y30" s="1192"/>
      <c r="Z30" s="1191">
        <v>29</v>
      </c>
      <c r="AA30" s="1192"/>
      <c r="AB30" s="1191">
        <v>30</v>
      </c>
      <c r="AC30" s="1192"/>
      <c r="AD30" s="1194">
        <v>31</v>
      </c>
      <c r="AE30" s="1206"/>
      <c r="AG30" s="124"/>
    </row>
    <row r="31" spans="1:33" s="125" customFormat="1" ht="14.25" customHeight="1" thickBot="1">
      <c r="A31" s="143"/>
      <c r="B31" s="1209"/>
      <c r="C31" s="1210"/>
      <c r="D31" s="1209"/>
      <c r="E31" s="1210"/>
      <c r="F31" s="1209"/>
      <c r="G31" s="1210"/>
      <c r="H31" s="1209"/>
      <c r="I31" s="1210"/>
      <c r="J31" s="1209"/>
      <c r="K31" s="1210"/>
      <c r="L31" s="1209"/>
      <c r="M31" s="1210"/>
      <c r="N31" s="1209"/>
      <c r="O31" s="1211"/>
      <c r="P31" s="140"/>
      <c r="Q31" s="134"/>
      <c r="R31" s="1209"/>
      <c r="S31" s="1210"/>
      <c r="T31" s="1209"/>
      <c r="U31" s="1210"/>
      <c r="V31" s="1209"/>
      <c r="W31" s="1210"/>
      <c r="X31" s="1209"/>
      <c r="Y31" s="1210"/>
      <c r="Z31" s="1209"/>
      <c r="AA31" s="1210"/>
      <c r="AB31" s="1209"/>
      <c r="AC31" s="1210"/>
      <c r="AD31" s="1209"/>
      <c r="AE31" s="1211"/>
      <c r="AG31" s="124"/>
    </row>
    <row r="32" spans="1:33" s="125" customFormat="1" ht="14.25" customHeight="1">
      <c r="A32" s="135"/>
      <c r="B32" s="1196"/>
      <c r="C32" s="1197"/>
      <c r="D32" s="1196"/>
      <c r="E32" s="1197"/>
      <c r="F32" s="1196"/>
      <c r="G32" s="1197"/>
      <c r="H32" s="1196"/>
      <c r="I32" s="1197"/>
      <c r="J32" s="1196"/>
      <c r="K32" s="1197"/>
      <c r="L32" s="1432">
        <v>1</v>
      </c>
      <c r="M32" s="1445"/>
      <c r="N32" s="1198">
        <v>2</v>
      </c>
      <c r="O32" s="1213"/>
      <c r="P32" s="129"/>
      <c r="Q32" s="130"/>
      <c r="R32" s="1198">
        <v>1</v>
      </c>
      <c r="S32" s="1199"/>
      <c r="T32" s="1196">
        <v>2</v>
      </c>
      <c r="U32" s="1197"/>
      <c r="V32" s="1196">
        <v>3</v>
      </c>
      <c r="W32" s="1197"/>
      <c r="X32" s="1196">
        <v>4</v>
      </c>
      <c r="Y32" s="1197"/>
      <c r="Z32" s="1196">
        <v>5</v>
      </c>
      <c r="AA32" s="1197"/>
      <c r="AB32" s="1196">
        <v>6</v>
      </c>
      <c r="AC32" s="1197"/>
      <c r="AD32" s="1198">
        <v>7</v>
      </c>
      <c r="AE32" s="1213"/>
      <c r="AG32" s="124"/>
    </row>
    <row r="33" spans="1:33" s="125" customFormat="1" ht="14.25" customHeight="1">
      <c r="A33" s="138"/>
      <c r="B33" s="1194">
        <v>3</v>
      </c>
      <c r="C33" s="1195"/>
      <c r="D33" s="1191">
        <v>4</v>
      </c>
      <c r="E33" s="1192"/>
      <c r="F33" s="1191">
        <v>5</v>
      </c>
      <c r="G33" s="1192"/>
      <c r="H33" s="1191">
        <v>6</v>
      </c>
      <c r="I33" s="1192"/>
      <c r="J33" s="1191">
        <v>7</v>
      </c>
      <c r="K33" s="1192"/>
      <c r="L33" s="1191">
        <v>8</v>
      </c>
      <c r="M33" s="1441"/>
      <c r="N33" s="1194">
        <v>9</v>
      </c>
      <c r="O33" s="1206"/>
      <c r="P33" s="129"/>
      <c r="Q33" s="132"/>
      <c r="R33" s="1194">
        <v>8</v>
      </c>
      <c r="S33" s="1195"/>
      <c r="T33" s="1191">
        <v>9</v>
      </c>
      <c r="U33" s="1192"/>
      <c r="V33" s="1191">
        <v>10</v>
      </c>
      <c r="W33" s="1192"/>
      <c r="X33" s="1191">
        <v>11</v>
      </c>
      <c r="Y33" s="1192"/>
      <c r="Z33" s="1191">
        <v>12</v>
      </c>
      <c r="AA33" s="1192"/>
      <c r="AB33" s="1191">
        <v>13</v>
      </c>
      <c r="AC33" s="1192"/>
      <c r="AD33" s="1194">
        <v>14</v>
      </c>
      <c r="AE33" s="1206"/>
      <c r="AG33" s="124"/>
    </row>
    <row r="34" spans="1:33" s="125" customFormat="1" ht="14.25" customHeight="1">
      <c r="A34" s="138">
        <v>5</v>
      </c>
      <c r="B34" s="1194">
        <v>10</v>
      </c>
      <c r="C34" s="1195"/>
      <c r="D34" s="1191">
        <v>11</v>
      </c>
      <c r="E34" s="1192"/>
      <c r="F34" s="1191">
        <v>12</v>
      </c>
      <c r="G34" s="1192"/>
      <c r="H34" s="1191">
        <v>13</v>
      </c>
      <c r="I34" s="1192"/>
      <c r="J34" s="1191">
        <v>14</v>
      </c>
      <c r="K34" s="1192"/>
      <c r="L34" s="1191">
        <v>15</v>
      </c>
      <c r="M34" s="1441"/>
      <c r="N34" s="1194">
        <v>16</v>
      </c>
      <c r="O34" s="1206"/>
      <c r="P34" s="129"/>
      <c r="Q34" s="133">
        <v>11</v>
      </c>
      <c r="R34" s="1194">
        <v>15</v>
      </c>
      <c r="S34" s="1195"/>
      <c r="T34" s="1191">
        <v>16</v>
      </c>
      <c r="U34" s="1192"/>
      <c r="V34" s="1191">
        <v>17</v>
      </c>
      <c r="W34" s="1192"/>
      <c r="X34" s="1191">
        <v>18</v>
      </c>
      <c r="Y34" s="1192"/>
      <c r="Z34" s="1191">
        <v>19</v>
      </c>
      <c r="AA34" s="1192"/>
      <c r="AB34" s="1191">
        <v>20</v>
      </c>
      <c r="AC34" s="1192"/>
      <c r="AD34" s="1194">
        <v>21</v>
      </c>
      <c r="AE34" s="1206"/>
      <c r="AG34" s="124"/>
    </row>
    <row r="35" spans="1:33" s="125" customFormat="1" ht="14.25" customHeight="1">
      <c r="A35" s="138" t="s">
        <v>418</v>
      </c>
      <c r="B35" s="1194">
        <v>17</v>
      </c>
      <c r="C35" s="1195"/>
      <c r="D35" s="1191">
        <v>18</v>
      </c>
      <c r="E35" s="1192"/>
      <c r="F35" s="1191">
        <v>19</v>
      </c>
      <c r="G35" s="1192"/>
      <c r="H35" s="1191">
        <v>20</v>
      </c>
      <c r="I35" s="1192"/>
      <c r="J35" s="1191">
        <v>21</v>
      </c>
      <c r="K35" s="1192"/>
      <c r="L35" s="1191">
        <v>22</v>
      </c>
      <c r="M35" s="1441"/>
      <c r="N35" s="1194">
        <v>23</v>
      </c>
      <c r="O35" s="1206"/>
      <c r="P35" s="129"/>
      <c r="Q35" s="142" t="s">
        <v>418</v>
      </c>
      <c r="R35" s="1194">
        <v>22</v>
      </c>
      <c r="S35" s="1195"/>
      <c r="T35" s="1191">
        <v>23</v>
      </c>
      <c r="U35" s="1192"/>
      <c r="V35" s="1191">
        <v>24</v>
      </c>
      <c r="W35" s="1192"/>
      <c r="X35" s="1191">
        <v>25</v>
      </c>
      <c r="Y35" s="1192"/>
      <c r="Z35" s="1191">
        <v>26</v>
      </c>
      <c r="AA35" s="1192"/>
      <c r="AB35" s="1191">
        <v>27</v>
      </c>
      <c r="AC35" s="1192"/>
      <c r="AD35" s="1194">
        <v>28</v>
      </c>
      <c r="AE35" s="1206"/>
      <c r="AG35" s="124"/>
    </row>
    <row r="36" spans="1:33" s="125" customFormat="1" ht="14.25" customHeight="1">
      <c r="A36" s="138"/>
      <c r="B36" s="1194">
        <v>24</v>
      </c>
      <c r="C36" s="1195"/>
      <c r="D36" s="1191">
        <v>25</v>
      </c>
      <c r="E36" s="1192"/>
      <c r="F36" s="1191">
        <v>26</v>
      </c>
      <c r="G36" s="1192"/>
      <c r="H36" s="1191">
        <v>27</v>
      </c>
      <c r="I36" s="1192"/>
      <c r="J36" s="1434">
        <v>28</v>
      </c>
      <c r="K36" s="1435"/>
      <c r="L36" s="1191">
        <v>29</v>
      </c>
      <c r="M36" s="1441"/>
      <c r="N36" s="1191">
        <v>30</v>
      </c>
      <c r="O36" s="1193"/>
      <c r="P36" s="129"/>
      <c r="Q36" s="132"/>
      <c r="R36" s="1194">
        <v>29</v>
      </c>
      <c r="S36" s="1195"/>
      <c r="T36" s="1191">
        <v>30</v>
      </c>
      <c r="U36" s="1192"/>
      <c r="V36" s="1191"/>
      <c r="W36" s="1192"/>
      <c r="X36" s="1191"/>
      <c r="Y36" s="1192"/>
      <c r="Z36" s="1191"/>
      <c r="AA36" s="1192"/>
      <c r="AB36" s="1191"/>
      <c r="AC36" s="1192"/>
      <c r="AD36" s="1200"/>
      <c r="AE36" s="1212"/>
      <c r="AG36" s="124"/>
    </row>
    <row r="37" spans="1:33" s="125" customFormat="1" ht="14.25" customHeight="1" thickBot="1">
      <c r="A37" s="143"/>
      <c r="B37" s="1222">
        <v>31</v>
      </c>
      <c r="C37" s="1223"/>
      <c r="D37" s="1209"/>
      <c r="E37" s="1210"/>
      <c r="F37" s="1209"/>
      <c r="G37" s="1210"/>
      <c r="H37" s="1209"/>
      <c r="I37" s="1210"/>
      <c r="J37" s="1209"/>
      <c r="K37" s="1210"/>
      <c r="L37" s="1209"/>
      <c r="M37" s="1210"/>
      <c r="N37" s="1209"/>
      <c r="O37" s="1211"/>
      <c r="P37" s="140"/>
      <c r="Q37" s="134"/>
      <c r="R37" s="1219"/>
      <c r="S37" s="1220"/>
      <c r="T37" s="1209"/>
      <c r="U37" s="1210"/>
      <c r="V37" s="1209"/>
      <c r="W37" s="1210"/>
      <c r="X37" s="1209"/>
      <c r="Y37" s="1210"/>
      <c r="Z37" s="1209"/>
      <c r="AA37" s="1210"/>
      <c r="AB37" s="1209"/>
      <c r="AC37" s="1210"/>
      <c r="AD37" s="1209"/>
      <c r="AE37" s="1211"/>
      <c r="AG37" s="124"/>
    </row>
    <row r="38" spans="1:33" s="125" customFormat="1" ht="14.25" customHeight="1">
      <c r="A38" s="135"/>
      <c r="B38" s="1204"/>
      <c r="C38" s="1218"/>
      <c r="D38" s="1196">
        <v>1</v>
      </c>
      <c r="E38" s="1197"/>
      <c r="F38" s="1196">
        <v>2</v>
      </c>
      <c r="G38" s="1197"/>
      <c r="H38" s="1196">
        <v>3</v>
      </c>
      <c r="I38" s="1197"/>
      <c r="J38" s="1196">
        <v>4</v>
      </c>
      <c r="K38" s="1197"/>
      <c r="L38" s="1196">
        <v>5</v>
      </c>
      <c r="M38" s="1197"/>
      <c r="N38" s="1198">
        <v>6</v>
      </c>
      <c r="O38" s="1213"/>
      <c r="P38" s="129"/>
      <c r="Q38" s="144"/>
      <c r="R38" s="1196"/>
      <c r="S38" s="1197"/>
      <c r="T38" s="1196"/>
      <c r="U38" s="1197"/>
      <c r="V38" s="1196">
        <v>1</v>
      </c>
      <c r="W38" s="1197"/>
      <c r="X38" s="1196">
        <v>2</v>
      </c>
      <c r="Y38" s="1197"/>
      <c r="Z38" s="1196">
        <v>3</v>
      </c>
      <c r="AA38" s="1197"/>
      <c r="AB38" s="1196">
        <v>4</v>
      </c>
      <c r="AC38" s="1197"/>
      <c r="AD38" s="1198">
        <v>5</v>
      </c>
      <c r="AE38" s="1213"/>
      <c r="AG38" s="124"/>
    </row>
    <row r="39" spans="1:33" s="125" customFormat="1" ht="14.25" customHeight="1">
      <c r="A39" s="138"/>
      <c r="B39" s="1194">
        <v>7</v>
      </c>
      <c r="C39" s="1195"/>
      <c r="D39" s="1191">
        <v>8</v>
      </c>
      <c r="E39" s="1192"/>
      <c r="F39" s="1191">
        <v>9</v>
      </c>
      <c r="G39" s="1192"/>
      <c r="H39" s="1191">
        <v>10</v>
      </c>
      <c r="I39" s="1192"/>
      <c r="J39" s="1191">
        <v>11</v>
      </c>
      <c r="K39" s="1192"/>
      <c r="L39" s="1191">
        <v>12</v>
      </c>
      <c r="M39" s="1192"/>
      <c r="N39" s="1194">
        <v>13</v>
      </c>
      <c r="O39" s="1206"/>
      <c r="P39" s="129"/>
      <c r="Q39" s="145"/>
      <c r="R39" s="1194">
        <v>6</v>
      </c>
      <c r="S39" s="1195"/>
      <c r="T39" s="1191">
        <v>7</v>
      </c>
      <c r="U39" s="1192"/>
      <c r="V39" s="1191">
        <v>8</v>
      </c>
      <c r="W39" s="1192"/>
      <c r="X39" s="1191">
        <v>9</v>
      </c>
      <c r="Y39" s="1192"/>
      <c r="Z39" s="1191">
        <v>10</v>
      </c>
      <c r="AA39" s="1192"/>
      <c r="AB39" s="1191">
        <v>11</v>
      </c>
      <c r="AC39" s="1192"/>
      <c r="AD39" s="1194">
        <v>12</v>
      </c>
      <c r="AE39" s="1206"/>
      <c r="AG39" s="124"/>
    </row>
    <row r="40" spans="1:33" s="125" customFormat="1" ht="14.25" customHeight="1">
      <c r="A40" s="138">
        <v>6</v>
      </c>
      <c r="B40" s="1194">
        <v>14</v>
      </c>
      <c r="C40" s="1195"/>
      <c r="D40" s="1191">
        <v>15</v>
      </c>
      <c r="E40" s="1192"/>
      <c r="F40" s="1191">
        <v>16</v>
      </c>
      <c r="G40" s="1192"/>
      <c r="H40" s="1191">
        <v>17</v>
      </c>
      <c r="I40" s="1192"/>
      <c r="J40" s="1191">
        <v>18</v>
      </c>
      <c r="K40" s="1192"/>
      <c r="L40" s="1191">
        <v>19</v>
      </c>
      <c r="M40" s="1192"/>
      <c r="N40" s="1194">
        <v>20</v>
      </c>
      <c r="O40" s="1206"/>
      <c r="P40" s="129"/>
      <c r="Q40" s="146">
        <v>12</v>
      </c>
      <c r="R40" s="1194">
        <v>13</v>
      </c>
      <c r="S40" s="1195"/>
      <c r="T40" s="1191">
        <v>14</v>
      </c>
      <c r="U40" s="1192"/>
      <c r="V40" s="1191">
        <v>15</v>
      </c>
      <c r="W40" s="1192"/>
      <c r="X40" s="1191">
        <v>16</v>
      </c>
      <c r="Y40" s="1192"/>
      <c r="Z40" s="1191">
        <v>17</v>
      </c>
      <c r="AA40" s="1192"/>
      <c r="AB40" s="1191">
        <v>18</v>
      </c>
      <c r="AC40" s="1192"/>
      <c r="AD40" s="1194">
        <v>19</v>
      </c>
      <c r="AE40" s="1206"/>
      <c r="AG40" s="124"/>
    </row>
    <row r="41" spans="1:33" s="125" customFormat="1" ht="14.25" customHeight="1">
      <c r="A41" s="138" t="s">
        <v>418</v>
      </c>
      <c r="B41" s="1194">
        <v>21</v>
      </c>
      <c r="C41" s="1195"/>
      <c r="D41" s="1191">
        <v>22</v>
      </c>
      <c r="E41" s="1192"/>
      <c r="F41" s="1191">
        <v>23</v>
      </c>
      <c r="G41" s="1192"/>
      <c r="H41" s="1191">
        <v>24</v>
      </c>
      <c r="I41" s="1192"/>
      <c r="J41" s="1191">
        <v>25</v>
      </c>
      <c r="K41" s="1192"/>
      <c r="L41" s="1191">
        <v>26</v>
      </c>
      <c r="M41" s="1192"/>
      <c r="N41" s="1194">
        <v>27</v>
      </c>
      <c r="O41" s="1206"/>
      <c r="P41" s="129"/>
      <c r="Q41" s="137" t="s">
        <v>418</v>
      </c>
      <c r="R41" s="1194">
        <v>20</v>
      </c>
      <c r="S41" s="1195"/>
      <c r="T41" s="1191">
        <v>21</v>
      </c>
      <c r="U41" s="1192"/>
      <c r="V41" s="1191">
        <v>22</v>
      </c>
      <c r="W41" s="1192"/>
      <c r="X41" s="1191">
        <v>23</v>
      </c>
      <c r="Y41" s="1192"/>
      <c r="Z41" s="1191">
        <v>24</v>
      </c>
      <c r="AA41" s="1192"/>
      <c r="AB41" s="1191">
        <v>25</v>
      </c>
      <c r="AC41" s="1192"/>
      <c r="AD41" s="1194">
        <v>26</v>
      </c>
      <c r="AE41" s="1206"/>
      <c r="AG41" s="124"/>
    </row>
    <row r="42" spans="1:33" s="125" customFormat="1" ht="14.25" customHeight="1">
      <c r="A42" s="138"/>
      <c r="B42" s="1194">
        <v>28</v>
      </c>
      <c r="C42" s="1195"/>
      <c r="D42" s="1191">
        <v>29</v>
      </c>
      <c r="E42" s="1192"/>
      <c r="F42" s="1191">
        <v>30</v>
      </c>
      <c r="G42" s="1192"/>
      <c r="H42" s="1191"/>
      <c r="I42" s="1192"/>
      <c r="J42" s="1191"/>
      <c r="K42" s="1192"/>
      <c r="L42" s="1191"/>
      <c r="M42" s="1192"/>
      <c r="N42" s="1191"/>
      <c r="O42" s="1193"/>
      <c r="P42" s="129"/>
      <c r="Q42" s="147"/>
      <c r="R42" s="1194">
        <v>27</v>
      </c>
      <c r="S42" s="1195"/>
      <c r="T42" s="1191">
        <v>28</v>
      </c>
      <c r="U42" s="1192"/>
      <c r="V42" s="1191">
        <v>29</v>
      </c>
      <c r="W42" s="1192"/>
      <c r="X42" s="1200">
        <v>30</v>
      </c>
      <c r="Y42" s="1201"/>
      <c r="Z42" s="1194">
        <v>31</v>
      </c>
      <c r="AA42" s="1195"/>
      <c r="AB42" s="1191"/>
      <c r="AC42" s="1192"/>
      <c r="AD42" s="1191"/>
      <c r="AE42" s="1193"/>
      <c r="AG42" s="124"/>
    </row>
    <row r="43" spans="1:33" s="125" customFormat="1" ht="14.25" customHeight="1" thickBot="1">
      <c r="A43" s="148"/>
      <c r="B43" s="1209"/>
      <c r="C43" s="1210"/>
      <c r="D43" s="1209"/>
      <c r="E43" s="1210"/>
      <c r="F43" s="1209"/>
      <c r="G43" s="1210"/>
      <c r="H43" s="1209"/>
      <c r="I43" s="1210"/>
      <c r="J43" s="1209"/>
      <c r="K43" s="1210"/>
      <c r="L43" s="1209"/>
      <c r="M43" s="1210"/>
      <c r="N43" s="1209"/>
      <c r="O43" s="1211"/>
      <c r="P43" s="140"/>
      <c r="Q43" s="149"/>
      <c r="R43" s="1209"/>
      <c r="S43" s="1210"/>
      <c r="T43" s="1209"/>
      <c r="U43" s="1210"/>
      <c r="V43" s="1209"/>
      <c r="W43" s="1210"/>
      <c r="X43" s="1209"/>
      <c r="Y43" s="1210"/>
      <c r="Z43" s="1209"/>
      <c r="AA43" s="1210"/>
      <c r="AB43" s="1209"/>
      <c r="AC43" s="1210"/>
      <c r="AD43" s="1209"/>
      <c r="AE43" s="1211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224" t="s">
        <v>419</v>
      </c>
      <c r="B45" s="1225"/>
      <c r="C45" s="1226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227" t="s">
        <v>422</v>
      </c>
      <c r="S45" s="1164"/>
      <c r="T45" s="1165"/>
      <c r="W45" s="111"/>
      <c r="AG45" s="110"/>
    </row>
    <row r="46" spans="1:33" ht="20.25" customHeight="1" thickTop="1">
      <c r="A46" s="1228" t="s">
        <v>423</v>
      </c>
      <c r="B46" s="1229"/>
      <c r="C46" s="1230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231">
        <f>Q46*P46</f>
        <v>2000</v>
      </c>
      <c r="S46" s="1232"/>
      <c r="T46" s="1233"/>
      <c r="W46" s="111"/>
      <c r="AG46" s="110"/>
    </row>
    <row r="47" spans="1:33" ht="20.25" customHeight="1">
      <c r="A47" s="1234" t="s">
        <v>424</v>
      </c>
      <c r="B47" s="1235"/>
      <c r="C47" s="1236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46">
        <f>Q47*P47</f>
        <v>2000</v>
      </c>
      <c r="S47" s="1247"/>
      <c r="T47" s="1248"/>
      <c r="W47" s="111"/>
      <c r="AG47" s="110"/>
    </row>
    <row r="48" spans="1:33" ht="20.25" customHeight="1">
      <c r="A48" s="1249" t="s">
        <v>425</v>
      </c>
      <c r="B48" s="1250"/>
      <c r="C48" s="1251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52" t="s">
        <v>426</v>
      </c>
      <c r="S48" s="1253"/>
      <c r="T48" s="1254"/>
      <c r="W48" s="111"/>
      <c r="AG48" s="110"/>
    </row>
    <row r="49" spans="1:34" ht="20.25" customHeight="1">
      <c r="A49" s="1234" t="s">
        <v>427</v>
      </c>
      <c r="B49" s="1235"/>
      <c r="C49" s="1236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237" t="s">
        <v>426</v>
      </c>
      <c r="S49" s="1238"/>
      <c r="T49" s="1239"/>
      <c r="W49" s="111"/>
      <c r="AG49" s="165"/>
      <c r="AH49" s="165"/>
    </row>
    <row r="50" spans="1:34" ht="20.25" customHeight="1" thickBot="1">
      <c r="A50" s="1240" t="s">
        <v>428</v>
      </c>
      <c r="B50" s="1241"/>
      <c r="C50" s="1242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243" t="s">
        <v>426</v>
      </c>
      <c r="S50" s="1244"/>
      <c r="T50" s="1245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44" t="s">
        <v>430</v>
      </c>
      <c r="B53" s="1444"/>
      <c r="C53" s="176"/>
      <c r="D53" s="125"/>
      <c r="E53" s="125"/>
      <c r="F53" s="1443" t="s">
        <v>431</v>
      </c>
      <c r="G53" s="1443"/>
      <c r="H53" s="1443"/>
      <c r="I53" s="176"/>
      <c r="J53" s="1444" t="s">
        <v>430</v>
      </c>
      <c r="K53" s="1444"/>
      <c r="L53" s="1444"/>
      <c r="M53" s="176"/>
      <c r="N53" s="125"/>
      <c r="O53" s="125"/>
      <c r="P53" s="1443" t="s">
        <v>432</v>
      </c>
      <c r="Q53" s="1443"/>
      <c r="S53" s="1444" t="s">
        <v>430</v>
      </c>
      <c r="T53" s="1444"/>
      <c r="U53" s="1444"/>
      <c r="W53" s="176"/>
      <c r="X53" s="125"/>
      <c r="Y53" s="1443" t="s">
        <v>431</v>
      </c>
      <c r="Z53" s="1443"/>
      <c r="AA53" s="1443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2.7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23">
        <v>2016</v>
      </c>
      <c r="CS33" s="826" t="s">
        <v>1134</v>
      </c>
      <c r="CT33" s="827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32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24"/>
      <c r="CS34" s="828"/>
      <c r="CT34" s="829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33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24"/>
      <c r="CS35" s="830"/>
      <c r="CT35" s="831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4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24"/>
      <c r="CS36" s="835" t="s">
        <v>1019</v>
      </c>
      <c r="CT36" s="838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40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24"/>
      <c r="CS37" s="836"/>
      <c r="CT37" s="839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41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24"/>
      <c r="CS38" s="836"/>
      <c r="CT38" s="839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41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24"/>
      <c r="CS39" s="836"/>
      <c r="CT39" s="843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41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24"/>
      <c r="CS40" s="836"/>
      <c r="CT40" s="844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41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24"/>
      <c r="CS41" s="836"/>
      <c r="CT41" s="844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41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24"/>
      <c r="CS42" s="837"/>
      <c r="CT42" s="845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42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24"/>
      <c r="CS43" s="846" t="s">
        <v>1138</v>
      </c>
      <c r="CT43" s="847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52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24"/>
      <c r="CS44" s="848"/>
      <c r="CT44" s="849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41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25"/>
      <c r="CS45" s="850"/>
      <c r="CT45" s="851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53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DE23:DE29"/>
    <mergeCell ref="DE30:DE32"/>
    <mergeCell ref="DE7:DE9"/>
    <mergeCell ref="DE10:DE16"/>
    <mergeCell ref="DE17:DE19"/>
    <mergeCell ref="DE20:DE22"/>
    <mergeCell ref="CS6:CU6"/>
    <mergeCell ref="CR7:CR19"/>
    <mergeCell ref="CS7:CT9"/>
    <mergeCell ref="CS10:CS16"/>
    <mergeCell ref="CT10:CT12"/>
    <mergeCell ref="CT13:CT16"/>
    <mergeCell ref="CS17:CT19"/>
    <mergeCell ref="CS30:CT32"/>
    <mergeCell ref="CR20:CR32"/>
    <mergeCell ref="CS20:CT22"/>
    <mergeCell ref="CS23:CS29"/>
    <mergeCell ref="CT23:CT25"/>
    <mergeCell ref="CT26:CT29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75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76"/>
      <c r="B2" s="216" t="s">
        <v>749</v>
      </c>
      <c r="G2" s="60"/>
    </row>
    <row r="3" spans="1:24" ht="17.25" customHeight="1">
      <c r="A3" s="1476"/>
      <c r="B3" s="60" t="s">
        <v>240</v>
      </c>
      <c r="G3" s="60"/>
    </row>
    <row r="4" spans="1:24" ht="15.75" customHeight="1">
      <c r="A4" s="1483" t="s">
        <v>209</v>
      </c>
      <c r="B4" s="1483"/>
      <c r="C4" s="1483"/>
      <c r="D4" s="1483"/>
      <c r="E4" s="1483"/>
      <c r="F4" s="1484">
        <f>日历!$B$1</f>
        <v>2016</v>
      </c>
      <c r="G4" s="1485">
        <v>12</v>
      </c>
      <c r="H4" s="1485"/>
      <c r="I4" s="1486" t="str">
        <f>VLOOKUP($G4,日历!$A$1:$AH$13,2)</f>
        <v>11月16日——12月15日</v>
      </c>
      <c r="J4" s="1486"/>
      <c r="K4" s="1450">
        <f>VLOOKUP($G4,日历!$A$1:$AH$13,3)</f>
        <v>22</v>
      </c>
      <c r="L4" s="1450"/>
      <c r="M4" s="259"/>
      <c r="N4" s="1452" t="s">
        <v>751</v>
      </c>
      <c r="O4" s="1453"/>
      <c r="P4" s="1451" t="s">
        <v>752</v>
      </c>
      <c r="Q4" s="794"/>
      <c r="R4" s="1451" t="s">
        <v>753</v>
      </c>
      <c r="S4" s="794"/>
      <c r="X4" s="26"/>
    </row>
    <row r="5" spans="1:24" ht="15" customHeight="1">
      <c r="A5" s="1483"/>
      <c r="B5" s="1483"/>
      <c r="C5" s="1483"/>
      <c r="D5" s="1483"/>
      <c r="E5" s="1483"/>
      <c r="F5" s="1484"/>
      <c r="G5" s="1485"/>
      <c r="H5" s="1485"/>
      <c r="I5" s="1486"/>
      <c r="J5" s="1486"/>
      <c r="K5" s="1450"/>
      <c r="L5" s="1450"/>
      <c r="M5" s="260"/>
      <c r="N5" s="1458"/>
      <c r="O5" s="1458"/>
      <c r="P5" s="1456"/>
      <c r="Q5" s="1456"/>
      <c r="R5" s="1454"/>
      <c r="S5" s="1454"/>
      <c r="X5" s="26"/>
    </row>
    <row r="6" spans="1:24" ht="28.5" customHeight="1">
      <c r="A6" s="270" t="s">
        <v>210</v>
      </c>
      <c r="B6" s="1477" t="str">
        <f>IF(ISERROR(VLOOKUP($F$6,日历!$A$17:$C$60000,3,))=TRUE,"",VLOOKUP($F$6,日历!$A$17:$C$60000,3,))</f>
        <v/>
      </c>
      <c r="C6" s="1477"/>
      <c r="D6" s="1477"/>
      <c r="E6" s="271" t="s">
        <v>754</v>
      </c>
      <c r="F6" s="263"/>
      <c r="G6" s="270" t="s">
        <v>212</v>
      </c>
      <c r="H6" s="1477" t="str">
        <f>IF(ISERROR(VLOOKUP($F$6,日历!$A$17:$C$60000,2,))=TRUE,"",VLOOKUP($F$6,日历!$A$17:$C$60000,2,))</f>
        <v/>
      </c>
      <c r="I6" s="1477"/>
      <c r="L6" s="40"/>
      <c r="N6" s="1458"/>
      <c r="O6" s="1458"/>
      <c r="P6" s="1456"/>
      <c r="Q6" s="1456"/>
      <c r="R6" s="1454"/>
      <c r="S6" s="1454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59"/>
      <c r="O7" s="1459"/>
      <c r="P7" s="1457"/>
      <c r="Q7" s="1457"/>
      <c r="R7" s="1455"/>
      <c r="S7" s="1455"/>
    </row>
    <row r="8" spans="1:24" s="4" customFormat="1" ht="11.25" customHeight="1">
      <c r="A8" s="1487" t="s">
        <v>213</v>
      </c>
      <c r="B8" s="1480" t="s">
        <v>750</v>
      </c>
      <c r="C8" s="1481"/>
      <c r="D8" s="1481"/>
      <c r="E8" s="1481"/>
      <c r="F8" s="1481"/>
      <c r="G8" s="1481"/>
      <c r="H8" s="1481"/>
      <c r="I8" s="1481"/>
      <c r="J8" s="1482"/>
      <c r="K8" s="1490" t="s">
        <v>215</v>
      </c>
      <c r="L8" s="1491"/>
      <c r="M8" s="1491"/>
      <c r="N8" s="1492"/>
      <c r="O8" s="1492"/>
      <c r="P8" s="1492"/>
      <c r="Q8" s="1492"/>
      <c r="R8" s="1492"/>
      <c r="S8" s="1493"/>
    </row>
    <row r="9" spans="1:24" s="4" customFormat="1" ht="11.25" customHeight="1">
      <c r="A9" s="1488"/>
      <c r="B9" s="1462" t="s">
        <v>758</v>
      </c>
      <c r="C9" s="1463"/>
      <c r="D9" s="1463"/>
      <c r="E9" s="1463"/>
      <c r="F9" s="1463"/>
      <c r="G9" s="1467" t="s">
        <v>757</v>
      </c>
      <c r="H9" s="1463"/>
      <c r="I9" s="1463"/>
      <c r="J9" s="1498"/>
      <c r="K9" s="1462" t="s">
        <v>756</v>
      </c>
      <c r="L9" s="1466"/>
      <c r="M9" s="1467" t="s">
        <v>759</v>
      </c>
      <c r="N9" s="1466"/>
      <c r="O9" s="1472" t="s">
        <v>220</v>
      </c>
      <c r="P9" s="1473"/>
      <c r="Q9" s="1473"/>
      <c r="R9" s="1474"/>
      <c r="S9" s="1460" t="s">
        <v>755</v>
      </c>
    </row>
    <row r="10" spans="1:24" ht="12.75" customHeight="1" thickBot="1">
      <c r="A10" s="1489"/>
      <c r="B10" s="228" t="s">
        <v>224</v>
      </c>
      <c r="C10" s="229" t="s">
        <v>225</v>
      </c>
      <c r="D10" s="229" t="s">
        <v>226</v>
      </c>
      <c r="E10" s="1470" t="s">
        <v>218</v>
      </c>
      <c r="F10" s="1471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61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68"/>
      <c r="F11" s="1469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78"/>
      <c r="F12" s="1479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64"/>
      <c r="F13" s="1465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64"/>
      <c r="F14" s="1465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64"/>
      <c r="F15" s="1465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64"/>
      <c r="F16" s="1465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64"/>
      <c r="F17" s="1465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64"/>
      <c r="F18" s="1465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64"/>
      <c r="F19" s="1465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64"/>
      <c r="F20" s="1465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64"/>
      <c r="F21" s="1465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64"/>
      <c r="F22" s="1465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64"/>
      <c r="F23" s="1465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64"/>
      <c r="F24" s="1465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64"/>
      <c r="F25" s="1465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64"/>
      <c r="F26" s="1465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64"/>
      <c r="F27" s="1465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64"/>
      <c r="F28" s="1465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64"/>
      <c r="F29" s="1465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64"/>
      <c r="F30" s="1465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64"/>
      <c r="F31" s="1465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64"/>
      <c r="F32" s="1465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64"/>
      <c r="F33" s="1465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64"/>
      <c r="F34" s="1465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64"/>
      <c r="F35" s="1465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64"/>
      <c r="F36" s="1465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64"/>
      <c r="F37" s="1465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64"/>
      <c r="F38" s="1465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64"/>
      <c r="F39" s="1465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64"/>
      <c r="F40" s="1465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64"/>
      <c r="F41" s="1465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96"/>
      <c r="F42" s="1497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94"/>
      <c r="F43" s="1495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E28:F28"/>
    <mergeCell ref="E36:F36"/>
    <mergeCell ref="E35:F35"/>
    <mergeCell ref="E33:F33"/>
    <mergeCell ref="E20:F20"/>
    <mergeCell ref="E25:F25"/>
    <mergeCell ref="E32:F32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K4:L5"/>
    <mergeCell ref="R4:S4"/>
    <mergeCell ref="P4:Q4"/>
    <mergeCell ref="N4:O4"/>
    <mergeCell ref="R5:S7"/>
    <mergeCell ref="P5:Q7"/>
    <mergeCell ref="N5:O7"/>
  </mergeCells>
  <phoneticPr fontId="2" type="noConversion"/>
  <conditionalFormatting sqref="A11:E41 F12:F41 G11:S41">
    <cfRule type="expression" dxfId="3" priority="2" stopIfTrue="1">
      <formula>OR($T11="休",$T11="节")</formula>
    </cfRule>
  </conditionalFormatting>
  <conditionalFormatting sqref="B43:S43">
    <cfRule type="cellIs" dxfId="2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14" t="s">
        <v>235</v>
      </c>
      <c r="B1" s="59" t="s">
        <v>233</v>
      </c>
      <c r="C1" s="58"/>
      <c r="D1" s="58"/>
      <c r="E1" s="58"/>
    </row>
    <row r="2" spans="1:20" ht="17.25" customHeight="1">
      <c r="A2" s="1515"/>
      <c r="B2" s="60" t="s">
        <v>234</v>
      </c>
    </row>
    <row r="3" spans="1:20" ht="17.25" customHeight="1">
      <c r="A3" s="1515"/>
      <c r="B3" s="60" t="s">
        <v>240</v>
      </c>
    </row>
    <row r="4" spans="1:20" ht="22.9" customHeight="1">
      <c r="A4" s="1" t="s">
        <v>209</v>
      </c>
      <c r="E4" s="1522">
        <f>日历!$B$1</f>
        <v>2016</v>
      </c>
      <c r="F4" s="1522"/>
      <c r="G4" s="82">
        <v>1</v>
      </c>
      <c r="I4" s="3" t="str">
        <f>VLOOKUP($G4,日历!$A$1:$AH$13,2)</f>
        <v>12月16日——1月15日</v>
      </c>
      <c r="K4" s="4"/>
      <c r="N4" s="1499">
        <f>VLOOKUP($G4,日历!$A$1:$AH$13,3)</f>
        <v>22</v>
      </c>
      <c r="O4" s="1499"/>
      <c r="T4" s="26"/>
    </row>
    <row r="5" spans="1:20" ht="22.5" customHeight="1" thickBot="1">
      <c r="A5" s="4"/>
      <c r="G5" s="40" t="s">
        <v>210</v>
      </c>
      <c r="H5" s="1500" t="str">
        <f>IF(ISERROR(VLOOKUP($L$5,日历!$A$17:$C$60000,3,))=TRUE,"",VLOOKUP($L$5,日历!$A$17:$C$60000,3,))</f>
        <v/>
      </c>
      <c r="I5" s="1500"/>
      <c r="J5" s="1500"/>
      <c r="K5" s="4" t="s">
        <v>211</v>
      </c>
      <c r="L5" s="1501"/>
      <c r="M5" s="1501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16" t="s">
        <v>213</v>
      </c>
      <c r="B6" s="1490" t="s">
        <v>214</v>
      </c>
      <c r="C6" s="1519"/>
      <c r="D6" s="1491"/>
      <c r="E6" s="1491"/>
      <c r="F6" s="1490" t="s">
        <v>215</v>
      </c>
      <c r="G6" s="1491"/>
      <c r="H6" s="1491"/>
      <c r="I6" s="1491"/>
      <c r="J6" s="1491"/>
      <c r="K6" s="1491"/>
      <c r="L6" s="1491"/>
      <c r="M6" s="1491"/>
      <c r="N6" s="1510"/>
      <c r="O6" s="1487" t="s">
        <v>216</v>
      </c>
    </row>
    <row r="7" spans="1:20" ht="12.75" customHeight="1">
      <c r="A7" s="1517"/>
      <c r="B7" s="1511" t="s">
        <v>217</v>
      </c>
      <c r="C7" s="1512"/>
      <c r="D7" s="1513"/>
      <c r="E7" s="1520" t="s">
        <v>218</v>
      </c>
      <c r="F7" s="1502" t="s">
        <v>219</v>
      </c>
      <c r="G7" s="1503"/>
      <c r="H7" s="1504" t="s">
        <v>220</v>
      </c>
      <c r="I7" s="1505"/>
      <c r="J7" s="1505"/>
      <c r="K7" s="1505"/>
      <c r="L7" s="1506" t="s">
        <v>221</v>
      </c>
      <c r="M7" s="5" t="s">
        <v>222</v>
      </c>
      <c r="N7" s="6" t="s">
        <v>223</v>
      </c>
      <c r="O7" s="1508"/>
    </row>
    <row r="8" spans="1:20" ht="12" customHeight="1" thickBot="1">
      <c r="A8" s="1518"/>
      <c r="B8" s="7" t="s">
        <v>224</v>
      </c>
      <c r="C8" s="8" t="s">
        <v>225</v>
      </c>
      <c r="D8" s="9" t="s">
        <v>226</v>
      </c>
      <c r="E8" s="1521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07"/>
      <c r="M8" s="10" t="s">
        <v>231</v>
      </c>
      <c r="N8" s="11" t="s">
        <v>231</v>
      </c>
      <c r="O8" s="1509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B7:D7"/>
    <mergeCell ref="A1:A3"/>
    <mergeCell ref="A6:A8"/>
    <mergeCell ref="B6:E6"/>
    <mergeCell ref="E7:E8"/>
    <mergeCell ref="E4:F4"/>
    <mergeCell ref="N4:O4"/>
    <mergeCell ref="H5:J5"/>
    <mergeCell ref="L5:M5"/>
    <mergeCell ref="F7:G7"/>
    <mergeCell ref="H7:K7"/>
    <mergeCell ref="L7:L8"/>
    <mergeCell ref="O6:O8"/>
    <mergeCell ref="F6:N6"/>
  </mergeCells>
  <phoneticPr fontId="2" type="noConversion"/>
  <conditionalFormatting sqref="A9:O39">
    <cfRule type="expression" dxfId="1" priority="6" stopIfTrue="1">
      <formula>OR($P9="休",$P9="节")</formula>
    </cfRule>
  </conditionalFormatting>
  <conditionalFormatting sqref="B42:O42">
    <cfRule type="cellIs" dxfId="0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54" t="s">
        <v>1139</v>
      </c>
      <c r="CT6" s="855"/>
      <c r="CU6" s="856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23">
        <v>2014</v>
      </c>
      <c r="CS7" s="826" t="s">
        <v>1134</v>
      </c>
      <c r="CT7" s="827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32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24"/>
      <c r="CS8" s="828"/>
      <c r="CT8" s="829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33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24"/>
      <c r="CS9" s="830"/>
      <c r="CT9" s="831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4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24"/>
      <c r="CS10" s="835" t="s">
        <v>1019</v>
      </c>
      <c r="CT10" s="838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57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24"/>
      <c r="CS11" s="836"/>
      <c r="CT11" s="839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41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24"/>
      <c r="CS12" s="836"/>
      <c r="CT12" s="839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41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24"/>
      <c r="CS13" s="836"/>
      <c r="CT13" s="843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41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24"/>
      <c r="CS14" s="836"/>
      <c r="CT14" s="844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41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24"/>
      <c r="CS15" s="836"/>
      <c r="CT15" s="844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41"/>
    </row>
    <row r="16" spans="1:109" ht="15" customHeight="1" thickBot="1">
      <c r="CR16" s="824"/>
      <c r="CS16" s="837"/>
      <c r="CT16" s="845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42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24"/>
      <c r="CS17" s="846" t="s">
        <v>1138</v>
      </c>
      <c r="CT17" s="847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52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24"/>
      <c r="CS18" s="848"/>
      <c r="CT18" s="849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41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25"/>
      <c r="CS19" s="850"/>
      <c r="CT19" s="851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53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23">
        <v>2015</v>
      </c>
      <c r="CS20" s="826" t="s">
        <v>1134</v>
      </c>
      <c r="CT20" s="827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32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24"/>
      <c r="CS21" s="828"/>
      <c r="CT21" s="829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33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24"/>
      <c r="CS22" s="830"/>
      <c r="CT22" s="831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4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24"/>
      <c r="CS23" s="835" t="s">
        <v>1019</v>
      </c>
      <c r="CT23" s="838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57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24"/>
      <c r="CS24" s="836"/>
      <c r="CT24" s="839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41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24"/>
      <c r="CS25" s="836"/>
      <c r="CT25" s="839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41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24"/>
      <c r="CS26" s="836"/>
      <c r="CT26" s="843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41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24"/>
      <c r="CS27" s="836"/>
      <c r="CT27" s="844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41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24"/>
      <c r="CS28" s="836"/>
      <c r="CT28" s="844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41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24"/>
      <c r="CS29" s="837"/>
      <c r="CT29" s="845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42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24"/>
      <c r="CS30" s="846" t="s">
        <v>1138</v>
      </c>
      <c r="CT30" s="847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52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24"/>
      <c r="CS31" s="848"/>
      <c r="CT31" s="849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41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25"/>
      <c r="CS32" s="850"/>
      <c r="CT32" s="851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53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CR20:CR32"/>
    <mergeCell ref="CS6:CU6"/>
    <mergeCell ref="CR7:CR19"/>
    <mergeCell ref="CS7:CT9"/>
    <mergeCell ref="CS17:CT19"/>
    <mergeCell ref="DE7:DE9"/>
    <mergeCell ref="CS10:CS16"/>
    <mergeCell ref="CT10:CT12"/>
    <mergeCell ref="DE10:DE16"/>
    <mergeCell ref="CT13:CT16"/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1154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 t="s">
        <v>1109</v>
      </c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965" t="s">
        <v>1111</v>
      </c>
      <c r="N7" s="965"/>
      <c r="O7" s="966" t="s">
        <v>1112</v>
      </c>
      <c r="P7" s="966"/>
      <c r="Q7" s="966"/>
      <c r="R7" s="966"/>
      <c r="S7" s="967" t="s">
        <v>1111</v>
      </c>
      <c r="T7" s="967"/>
      <c r="U7" s="968" t="s">
        <v>1157</v>
      </c>
      <c r="V7" s="968"/>
      <c r="W7" s="968"/>
      <c r="X7" s="968"/>
      <c r="Y7" s="968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63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17">
        <v>27</v>
      </c>
      <c r="D10" s="921"/>
      <c r="E10" s="917">
        <v>28</v>
      </c>
      <c r="F10" s="921"/>
      <c r="G10" s="917">
        <v>29</v>
      </c>
      <c r="H10" s="921"/>
      <c r="I10" s="919">
        <v>30</v>
      </c>
      <c r="J10" s="920"/>
      <c r="K10" s="910">
        <v>31</v>
      </c>
      <c r="L10" s="911"/>
      <c r="M10" s="942" t="s">
        <v>1158</v>
      </c>
      <c r="N10" s="943"/>
      <c r="O10" s="928">
        <v>2</v>
      </c>
      <c r="P10" s="929"/>
      <c r="Q10" s="733"/>
      <c r="R10" s="734">
        <v>22</v>
      </c>
      <c r="S10" s="917"/>
      <c r="T10" s="921"/>
      <c r="U10" s="917"/>
      <c r="V10" s="921"/>
      <c r="W10" s="917"/>
      <c r="X10" s="921"/>
      <c r="Y10" s="919"/>
      <c r="Z10" s="920"/>
      <c r="AA10" s="919"/>
      <c r="AB10" s="920"/>
      <c r="AC10" s="919">
        <v>1</v>
      </c>
      <c r="AD10" s="920"/>
      <c r="AE10" s="928">
        <v>2</v>
      </c>
      <c r="AF10" s="929"/>
      <c r="AG10" s="635"/>
      <c r="AH10" s="617"/>
    </row>
    <row r="11" spans="1:34" s="590" customFormat="1" ht="14.25" customHeight="1">
      <c r="A11" s="634"/>
      <c r="B11" s="735" t="s">
        <v>1159</v>
      </c>
      <c r="C11" s="910">
        <v>3</v>
      </c>
      <c r="D11" s="911"/>
      <c r="E11" s="919">
        <v>4</v>
      </c>
      <c r="F11" s="920"/>
      <c r="G11" s="919">
        <v>5</v>
      </c>
      <c r="H11" s="920"/>
      <c r="I11" s="919">
        <v>6</v>
      </c>
      <c r="J11" s="920"/>
      <c r="K11" s="919">
        <v>7</v>
      </c>
      <c r="L11" s="920"/>
      <c r="M11" s="919">
        <v>8</v>
      </c>
      <c r="N11" s="920"/>
      <c r="O11" s="910">
        <v>9</v>
      </c>
      <c r="P11" s="912"/>
      <c r="Q11" s="733"/>
      <c r="R11" s="735" t="s">
        <v>1159</v>
      </c>
      <c r="S11" s="910">
        <v>3</v>
      </c>
      <c r="T11" s="911"/>
      <c r="U11" s="917">
        <v>4</v>
      </c>
      <c r="V11" s="921"/>
      <c r="W11" s="919">
        <v>5</v>
      </c>
      <c r="X11" s="920"/>
      <c r="Y11" s="919">
        <v>6</v>
      </c>
      <c r="Z11" s="920"/>
      <c r="AA11" s="919">
        <v>7</v>
      </c>
      <c r="AB11" s="920"/>
      <c r="AC11" s="919">
        <v>8</v>
      </c>
      <c r="AD11" s="920"/>
      <c r="AE11" s="910">
        <v>9</v>
      </c>
      <c r="AF11" s="912"/>
      <c r="AG11" s="635"/>
    </row>
    <row r="12" spans="1:34" s="590" customFormat="1" ht="14.25" customHeight="1">
      <c r="A12" s="634"/>
      <c r="B12" s="736">
        <v>1</v>
      </c>
      <c r="C12" s="910">
        <v>10</v>
      </c>
      <c r="D12" s="911"/>
      <c r="E12" s="919">
        <v>11</v>
      </c>
      <c r="F12" s="920"/>
      <c r="G12" s="919">
        <v>12</v>
      </c>
      <c r="H12" s="920"/>
      <c r="I12" s="919">
        <v>13</v>
      </c>
      <c r="J12" s="920"/>
      <c r="K12" s="919">
        <v>14</v>
      </c>
      <c r="L12" s="920"/>
      <c r="M12" s="919">
        <v>15</v>
      </c>
      <c r="N12" s="920"/>
      <c r="O12" s="919">
        <v>16</v>
      </c>
      <c r="P12" s="939"/>
      <c r="Q12" s="733"/>
      <c r="R12" s="737">
        <v>7</v>
      </c>
      <c r="S12" s="910">
        <v>10</v>
      </c>
      <c r="T12" s="911"/>
      <c r="U12" s="919">
        <v>11</v>
      </c>
      <c r="V12" s="920"/>
      <c r="W12" s="919">
        <v>12</v>
      </c>
      <c r="X12" s="920"/>
      <c r="Y12" s="919">
        <v>13</v>
      </c>
      <c r="Z12" s="920"/>
      <c r="AA12" s="919">
        <v>14</v>
      </c>
      <c r="AB12" s="920"/>
      <c r="AC12" s="919">
        <v>15</v>
      </c>
      <c r="AD12" s="920"/>
      <c r="AE12" s="910">
        <v>16</v>
      </c>
      <c r="AF12" s="912"/>
      <c r="AG12" s="635"/>
    </row>
    <row r="13" spans="1:34" s="590" customFormat="1" ht="14.25" customHeight="1">
      <c r="A13" s="634"/>
      <c r="B13" s="736" t="s">
        <v>417</v>
      </c>
      <c r="C13" s="910">
        <v>17</v>
      </c>
      <c r="D13" s="911"/>
      <c r="E13" s="919">
        <v>18</v>
      </c>
      <c r="F13" s="920"/>
      <c r="G13" s="919">
        <v>19</v>
      </c>
      <c r="H13" s="920"/>
      <c r="I13" s="919">
        <v>20</v>
      </c>
      <c r="J13" s="920"/>
      <c r="K13" s="919">
        <v>21</v>
      </c>
      <c r="L13" s="920"/>
      <c r="M13" s="919">
        <v>22</v>
      </c>
      <c r="N13" s="920"/>
      <c r="O13" s="910">
        <v>23</v>
      </c>
      <c r="P13" s="912"/>
      <c r="Q13" s="733"/>
      <c r="R13" s="738" t="s">
        <v>1160</v>
      </c>
      <c r="S13" s="910">
        <v>17</v>
      </c>
      <c r="T13" s="911"/>
      <c r="U13" s="919">
        <v>18</v>
      </c>
      <c r="V13" s="920"/>
      <c r="W13" s="919">
        <v>19</v>
      </c>
      <c r="X13" s="920"/>
      <c r="Y13" s="917">
        <v>20</v>
      </c>
      <c r="Z13" s="921"/>
      <c r="AA13" s="919">
        <v>21</v>
      </c>
      <c r="AB13" s="920"/>
      <c r="AC13" s="919">
        <v>22</v>
      </c>
      <c r="AD13" s="920"/>
      <c r="AE13" s="910">
        <v>23</v>
      </c>
      <c r="AF13" s="912"/>
      <c r="AG13" s="635"/>
    </row>
    <row r="14" spans="1:34" s="590" customFormat="1" ht="14.25" customHeight="1">
      <c r="A14" s="634"/>
      <c r="B14" s="739">
        <v>22</v>
      </c>
      <c r="C14" s="910">
        <v>24</v>
      </c>
      <c r="D14" s="911"/>
      <c r="E14" s="919">
        <v>25</v>
      </c>
      <c r="F14" s="920"/>
      <c r="G14" s="919">
        <v>26</v>
      </c>
      <c r="H14" s="920"/>
      <c r="I14" s="919">
        <v>27</v>
      </c>
      <c r="J14" s="920"/>
      <c r="K14" s="919">
        <v>28</v>
      </c>
      <c r="L14" s="920"/>
      <c r="M14" s="919">
        <v>29</v>
      </c>
      <c r="N14" s="920"/>
      <c r="O14" s="919">
        <v>30</v>
      </c>
      <c r="P14" s="939"/>
      <c r="Q14" s="733"/>
      <c r="R14" s="740">
        <v>21</v>
      </c>
      <c r="S14" s="910">
        <v>24</v>
      </c>
      <c r="T14" s="911"/>
      <c r="U14" s="919">
        <v>25</v>
      </c>
      <c r="V14" s="920"/>
      <c r="W14" s="919">
        <v>26</v>
      </c>
      <c r="X14" s="920"/>
      <c r="Y14" s="917">
        <v>27</v>
      </c>
      <c r="Z14" s="921"/>
      <c r="AA14" s="917">
        <v>28</v>
      </c>
      <c r="AB14" s="921"/>
      <c r="AC14" s="919">
        <v>29</v>
      </c>
      <c r="AD14" s="920"/>
      <c r="AE14" s="910">
        <v>30</v>
      </c>
      <c r="AF14" s="912"/>
      <c r="AG14" s="635"/>
      <c r="AH14" s="617"/>
    </row>
    <row r="15" spans="1:34" s="590" customFormat="1" ht="14.25" customHeight="1" thickBot="1">
      <c r="A15" s="634"/>
      <c r="B15" s="735" t="s">
        <v>1161</v>
      </c>
      <c r="C15" s="905">
        <v>31</v>
      </c>
      <c r="D15" s="906"/>
      <c r="E15" s="907"/>
      <c r="F15" s="908"/>
      <c r="G15" s="907"/>
      <c r="H15" s="908"/>
      <c r="I15" s="907"/>
      <c r="J15" s="908"/>
      <c r="K15" s="907"/>
      <c r="L15" s="908"/>
      <c r="M15" s="907"/>
      <c r="N15" s="908"/>
      <c r="O15" s="907"/>
      <c r="P15" s="909"/>
      <c r="Q15" s="733"/>
      <c r="R15" s="735" t="s">
        <v>1161</v>
      </c>
      <c r="S15" s="905">
        <v>31</v>
      </c>
      <c r="T15" s="906"/>
      <c r="U15" s="907"/>
      <c r="V15" s="908"/>
      <c r="W15" s="907"/>
      <c r="X15" s="908"/>
      <c r="Y15" s="907"/>
      <c r="Z15" s="908"/>
      <c r="AA15" s="907"/>
      <c r="AB15" s="908"/>
      <c r="AC15" s="907"/>
      <c r="AD15" s="908"/>
      <c r="AE15" s="907"/>
      <c r="AF15" s="909"/>
      <c r="AG15" s="635"/>
    </row>
    <row r="16" spans="1:34" s="590" customFormat="1" ht="14.25" customHeight="1">
      <c r="A16" s="634"/>
      <c r="B16" s="741">
        <v>18</v>
      </c>
      <c r="C16" s="937"/>
      <c r="D16" s="938"/>
      <c r="E16" s="937">
        <v>1</v>
      </c>
      <c r="F16" s="938"/>
      <c r="G16" s="937">
        <v>2</v>
      </c>
      <c r="H16" s="938"/>
      <c r="I16" s="937">
        <v>3</v>
      </c>
      <c r="J16" s="938"/>
      <c r="K16" s="937">
        <v>4</v>
      </c>
      <c r="L16" s="938"/>
      <c r="M16" s="937">
        <v>5</v>
      </c>
      <c r="N16" s="938"/>
      <c r="O16" s="928">
        <v>6</v>
      </c>
      <c r="P16" s="929"/>
      <c r="Q16" s="733"/>
      <c r="R16" s="732">
        <v>21</v>
      </c>
      <c r="S16" s="937"/>
      <c r="T16" s="938"/>
      <c r="U16" s="937">
        <v>1</v>
      </c>
      <c r="V16" s="938"/>
      <c r="W16" s="937">
        <v>2</v>
      </c>
      <c r="X16" s="938"/>
      <c r="Y16" s="937">
        <v>3</v>
      </c>
      <c r="Z16" s="938"/>
      <c r="AA16" s="937">
        <v>4</v>
      </c>
      <c r="AB16" s="938"/>
      <c r="AC16" s="937">
        <v>5</v>
      </c>
      <c r="AD16" s="938"/>
      <c r="AE16" s="928">
        <v>6</v>
      </c>
      <c r="AF16" s="929"/>
      <c r="AG16" s="635"/>
    </row>
    <row r="17" spans="1:33" s="590" customFormat="1" ht="14.25" customHeight="1">
      <c r="A17" s="634"/>
      <c r="B17" s="735" t="s">
        <v>1159</v>
      </c>
      <c r="C17" s="910" t="s">
        <v>1162</v>
      </c>
      <c r="D17" s="911"/>
      <c r="E17" s="930" t="s">
        <v>1163</v>
      </c>
      <c r="F17" s="931"/>
      <c r="G17" s="930" t="s">
        <v>1164</v>
      </c>
      <c r="H17" s="931"/>
      <c r="I17" s="930" t="s">
        <v>1165</v>
      </c>
      <c r="J17" s="931"/>
      <c r="K17" s="910">
        <v>11</v>
      </c>
      <c r="L17" s="911"/>
      <c r="M17" s="910">
        <v>12</v>
      </c>
      <c r="N17" s="911"/>
      <c r="O17" s="910">
        <v>13</v>
      </c>
      <c r="P17" s="912"/>
      <c r="Q17" s="733"/>
      <c r="R17" s="735" t="s">
        <v>1159</v>
      </c>
      <c r="S17" s="910">
        <v>7</v>
      </c>
      <c r="T17" s="911"/>
      <c r="U17" s="919">
        <v>8</v>
      </c>
      <c r="V17" s="920"/>
      <c r="W17" s="919">
        <v>9</v>
      </c>
      <c r="X17" s="920"/>
      <c r="Y17" s="919">
        <v>10</v>
      </c>
      <c r="Z17" s="920"/>
      <c r="AA17" s="919">
        <v>11</v>
      </c>
      <c r="AB17" s="920"/>
      <c r="AC17" s="919">
        <v>12</v>
      </c>
      <c r="AD17" s="920"/>
      <c r="AE17" s="910">
        <v>13</v>
      </c>
      <c r="AF17" s="912"/>
      <c r="AG17" s="635"/>
    </row>
    <row r="18" spans="1:33" s="590" customFormat="1" ht="14.25" customHeight="1">
      <c r="A18" s="634"/>
      <c r="B18" s="742">
        <v>2</v>
      </c>
      <c r="C18" s="910">
        <v>14</v>
      </c>
      <c r="D18" s="911"/>
      <c r="E18" s="917">
        <v>15</v>
      </c>
      <c r="F18" s="921"/>
      <c r="G18" s="917">
        <v>16</v>
      </c>
      <c r="H18" s="921"/>
      <c r="I18" s="917">
        <v>17</v>
      </c>
      <c r="J18" s="921"/>
      <c r="K18" s="917">
        <v>18</v>
      </c>
      <c r="L18" s="921"/>
      <c r="M18" s="917">
        <v>19</v>
      </c>
      <c r="N18" s="921"/>
      <c r="O18" s="953">
        <v>20</v>
      </c>
      <c r="P18" s="954"/>
      <c r="Q18" s="733"/>
      <c r="R18" s="743">
        <v>8</v>
      </c>
      <c r="S18" s="910">
        <v>14</v>
      </c>
      <c r="T18" s="911"/>
      <c r="U18" s="919">
        <v>15</v>
      </c>
      <c r="V18" s="920"/>
      <c r="W18" s="919">
        <v>16</v>
      </c>
      <c r="X18" s="920"/>
      <c r="Y18" s="919">
        <v>17</v>
      </c>
      <c r="Z18" s="920"/>
      <c r="AA18" s="919">
        <v>18</v>
      </c>
      <c r="AB18" s="920"/>
      <c r="AC18" s="919">
        <v>19</v>
      </c>
      <c r="AD18" s="920"/>
      <c r="AE18" s="952">
        <v>20</v>
      </c>
      <c r="AF18" s="912"/>
      <c r="AG18" s="635"/>
    </row>
    <row r="19" spans="1:33" s="590" customFormat="1" ht="14.25" customHeight="1">
      <c r="A19" s="634"/>
      <c r="B19" s="742" t="s">
        <v>1160</v>
      </c>
      <c r="C19" s="910">
        <v>21</v>
      </c>
      <c r="D19" s="911"/>
      <c r="E19" s="917">
        <v>22</v>
      </c>
      <c r="F19" s="921"/>
      <c r="G19" s="917">
        <v>23</v>
      </c>
      <c r="H19" s="921"/>
      <c r="I19" s="917">
        <v>24</v>
      </c>
      <c r="J19" s="921"/>
      <c r="K19" s="917">
        <v>25</v>
      </c>
      <c r="L19" s="921"/>
      <c r="M19" s="917">
        <v>26</v>
      </c>
      <c r="N19" s="921"/>
      <c r="O19" s="953">
        <v>27</v>
      </c>
      <c r="P19" s="954"/>
      <c r="Q19" s="733"/>
      <c r="R19" s="744" t="s">
        <v>1160</v>
      </c>
      <c r="S19" s="910">
        <v>21</v>
      </c>
      <c r="T19" s="911"/>
      <c r="U19" s="919">
        <v>22</v>
      </c>
      <c r="V19" s="920"/>
      <c r="W19" s="919">
        <v>23</v>
      </c>
      <c r="X19" s="920"/>
      <c r="Y19" s="919">
        <v>24</v>
      </c>
      <c r="Z19" s="920"/>
      <c r="AA19" s="919">
        <v>25</v>
      </c>
      <c r="AB19" s="920"/>
      <c r="AC19" s="919">
        <v>26</v>
      </c>
      <c r="AD19" s="920"/>
      <c r="AE19" s="910">
        <v>27</v>
      </c>
      <c r="AF19" s="912"/>
      <c r="AG19" s="635"/>
    </row>
    <row r="20" spans="1:33" s="590" customFormat="1" ht="14.25" customHeight="1">
      <c r="A20" s="634"/>
      <c r="B20" s="745">
        <v>16</v>
      </c>
      <c r="C20" s="910">
        <v>28</v>
      </c>
      <c r="D20" s="911"/>
      <c r="E20" s="917">
        <v>29</v>
      </c>
      <c r="F20" s="921"/>
      <c r="G20" s="950"/>
      <c r="H20" s="951"/>
      <c r="I20" s="950"/>
      <c r="J20" s="951"/>
      <c r="K20" s="919"/>
      <c r="L20" s="920"/>
      <c r="M20" s="919"/>
      <c r="N20" s="920"/>
      <c r="O20" s="919"/>
      <c r="P20" s="939"/>
      <c r="Q20" s="733"/>
      <c r="R20" s="739">
        <v>23</v>
      </c>
      <c r="S20" s="910">
        <v>28</v>
      </c>
      <c r="T20" s="911"/>
      <c r="U20" s="919">
        <v>29</v>
      </c>
      <c r="V20" s="920"/>
      <c r="W20" s="919">
        <v>30</v>
      </c>
      <c r="X20" s="920"/>
      <c r="Y20" s="919">
        <v>31</v>
      </c>
      <c r="Z20" s="920"/>
      <c r="AA20" s="919"/>
      <c r="AB20" s="920"/>
      <c r="AC20" s="919"/>
      <c r="AD20" s="920"/>
      <c r="AE20" s="919"/>
      <c r="AF20" s="939"/>
      <c r="AG20" s="635"/>
    </row>
    <row r="21" spans="1:33" s="590" customFormat="1" ht="14.25" customHeight="1" thickBot="1">
      <c r="A21" s="634"/>
      <c r="B21" s="735" t="s">
        <v>1161</v>
      </c>
      <c r="C21" s="913"/>
      <c r="D21" s="914"/>
      <c r="E21" s="907"/>
      <c r="F21" s="908"/>
      <c r="G21" s="907"/>
      <c r="H21" s="908"/>
      <c r="I21" s="907"/>
      <c r="J21" s="908"/>
      <c r="K21" s="907"/>
      <c r="L21" s="908"/>
      <c r="M21" s="907"/>
      <c r="N21" s="908"/>
      <c r="O21" s="907"/>
      <c r="P21" s="909"/>
      <c r="Q21" s="746"/>
      <c r="R21" s="747" t="s">
        <v>1161</v>
      </c>
      <c r="S21" s="913"/>
      <c r="T21" s="914"/>
      <c r="U21" s="907"/>
      <c r="V21" s="908"/>
      <c r="W21" s="907"/>
      <c r="X21" s="908"/>
      <c r="Y21" s="907"/>
      <c r="Z21" s="908"/>
      <c r="AA21" s="907"/>
      <c r="AB21" s="908"/>
      <c r="AC21" s="907"/>
      <c r="AD21" s="908"/>
      <c r="AE21" s="907"/>
      <c r="AF21" s="909"/>
      <c r="AG21" s="635"/>
    </row>
    <row r="22" spans="1:33" s="590" customFormat="1" ht="14.25" customHeight="1">
      <c r="A22" s="634"/>
      <c r="B22" s="741">
        <v>21</v>
      </c>
      <c r="C22" s="937"/>
      <c r="D22" s="938"/>
      <c r="E22" s="937"/>
      <c r="F22" s="938"/>
      <c r="G22" s="937">
        <v>1</v>
      </c>
      <c r="H22" s="938"/>
      <c r="I22" s="937">
        <v>2</v>
      </c>
      <c r="J22" s="938"/>
      <c r="K22" s="937">
        <v>3</v>
      </c>
      <c r="L22" s="938"/>
      <c r="M22" s="937">
        <v>4</v>
      </c>
      <c r="N22" s="938"/>
      <c r="O22" s="928">
        <v>5</v>
      </c>
      <c r="P22" s="929"/>
      <c r="Q22" s="733"/>
      <c r="R22" s="748">
        <v>22</v>
      </c>
      <c r="S22" s="926"/>
      <c r="T22" s="936"/>
      <c r="U22" s="937"/>
      <c r="V22" s="938"/>
      <c r="W22" s="926"/>
      <c r="X22" s="927"/>
      <c r="Y22" s="926"/>
      <c r="Z22" s="927"/>
      <c r="AA22" s="926">
        <v>1</v>
      </c>
      <c r="AB22" s="927"/>
      <c r="AC22" s="926">
        <v>2</v>
      </c>
      <c r="AD22" s="927"/>
      <c r="AE22" s="928">
        <v>3</v>
      </c>
      <c r="AF22" s="929"/>
      <c r="AG22" s="635"/>
    </row>
    <row r="23" spans="1:33" s="590" customFormat="1" ht="14.25" customHeight="1">
      <c r="A23" s="634"/>
      <c r="B23" s="735" t="s">
        <v>1159</v>
      </c>
      <c r="C23" s="910">
        <v>6</v>
      </c>
      <c r="D23" s="911"/>
      <c r="E23" s="919">
        <v>7</v>
      </c>
      <c r="F23" s="920"/>
      <c r="G23" s="919">
        <v>8</v>
      </c>
      <c r="H23" s="920"/>
      <c r="I23" s="919">
        <v>9</v>
      </c>
      <c r="J23" s="920"/>
      <c r="K23" s="919">
        <v>10</v>
      </c>
      <c r="L23" s="920"/>
      <c r="M23" s="919">
        <v>11</v>
      </c>
      <c r="N23" s="920"/>
      <c r="O23" s="910">
        <v>12</v>
      </c>
      <c r="P23" s="912"/>
      <c r="Q23" s="733"/>
      <c r="R23" s="735" t="s">
        <v>1159</v>
      </c>
      <c r="S23" s="910">
        <v>4</v>
      </c>
      <c r="T23" s="911"/>
      <c r="U23" s="919">
        <v>5</v>
      </c>
      <c r="V23" s="920"/>
      <c r="W23" s="919">
        <v>6</v>
      </c>
      <c r="X23" s="920"/>
      <c r="Y23" s="919">
        <v>7</v>
      </c>
      <c r="Z23" s="920"/>
      <c r="AA23" s="919">
        <v>8</v>
      </c>
      <c r="AB23" s="920"/>
      <c r="AC23" s="919">
        <v>9</v>
      </c>
      <c r="AD23" s="920"/>
      <c r="AE23" s="910">
        <v>10</v>
      </c>
      <c r="AF23" s="912"/>
      <c r="AG23" s="635"/>
    </row>
    <row r="24" spans="1:33" s="590" customFormat="1" ht="14.25" customHeight="1">
      <c r="A24" s="634"/>
      <c r="B24" s="742">
        <v>3</v>
      </c>
      <c r="C24" s="910">
        <v>13</v>
      </c>
      <c r="D24" s="911"/>
      <c r="E24" s="919">
        <v>14</v>
      </c>
      <c r="F24" s="920"/>
      <c r="G24" s="919">
        <v>15</v>
      </c>
      <c r="H24" s="920"/>
      <c r="I24" s="919">
        <v>16</v>
      </c>
      <c r="J24" s="920"/>
      <c r="K24" s="919">
        <v>17</v>
      </c>
      <c r="L24" s="920"/>
      <c r="M24" s="919">
        <v>18</v>
      </c>
      <c r="N24" s="920"/>
      <c r="O24" s="910">
        <v>19</v>
      </c>
      <c r="P24" s="912"/>
      <c r="Q24" s="733"/>
      <c r="R24" s="737">
        <v>9</v>
      </c>
      <c r="S24" s="932">
        <v>11</v>
      </c>
      <c r="T24" s="933"/>
      <c r="U24" s="919">
        <v>12</v>
      </c>
      <c r="V24" s="920"/>
      <c r="W24" s="919">
        <v>13</v>
      </c>
      <c r="X24" s="920"/>
      <c r="Y24" s="910">
        <v>14</v>
      </c>
      <c r="Z24" s="911"/>
      <c r="AA24" s="930" t="s">
        <v>1166</v>
      </c>
      <c r="AB24" s="931"/>
      <c r="AC24" s="932">
        <v>16</v>
      </c>
      <c r="AD24" s="933"/>
      <c r="AE24" s="932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910">
        <v>20</v>
      </c>
      <c r="D25" s="911"/>
      <c r="E25" s="919">
        <v>21</v>
      </c>
      <c r="F25" s="920"/>
      <c r="G25" s="919">
        <v>22</v>
      </c>
      <c r="H25" s="920"/>
      <c r="I25" s="919">
        <v>23</v>
      </c>
      <c r="J25" s="920"/>
      <c r="K25" s="919">
        <v>24</v>
      </c>
      <c r="L25" s="920"/>
      <c r="M25" s="919">
        <v>25</v>
      </c>
      <c r="N25" s="920"/>
      <c r="O25" s="910">
        <v>26</v>
      </c>
      <c r="P25" s="912"/>
      <c r="Q25" s="733"/>
      <c r="R25" s="749" t="s">
        <v>1160</v>
      </c>
      <c r="S25" s="910">
        <v>18</v>
      </c>
      <c r="T25" s="911"/>
      <c r="U25" s="919">
        <v>19</v>
      </c>
      <c r="V25" s="920"/>
      <c r="W25" s="919">
        <v>20</v>
      </c>
      <c r="X25" s="920"/>
      <c r="Y25" s="919">
        <v>21</v>
      </c>
      <c r="Z25" s="920"/>
      <c r="AA25" s="919">
        <v>22</v>
      </c>
      <c r="AB25" s="920"/>
      <c r="AC25" s="919">
        <v>23</v>
      </c>
      <c r="AD25" s="920"/>
      <c r="AE25" s="910">
        <v>24</v>
      </c>
      <c r="AF25" s="912"/>
      <c r="AG25" s="635"/>
    </row>
    <row r="26" spans="1:33" s="590" customFormat="1" ht="14.25" customHeight="1">
      <c r="A26" s="634"/>
      <c r="B26" s="745">
        <v>23</v>
      </c>
      <c r="C26" s="910">
        <v>27</v>
      </c>
      <c r="D26" s="911"/>
      <c r="E26" s="917">
        <v>28</v>
      </c>
      <c r="F26" s="921"/>
      <c r="G26" s="917">
        <v>29</v>
      </c>
      <c r="H26" s="921"/>
      <c r="I26" s="919">
        <v>30</v>
      </c>
      <c r="J26" s="920"/>
      <c r="K26" s="919">
        <v>31</v>
      </c>
      <c r="L26" s="920"/>
      <c r="M26" s="919"/>
      <c r="N26" s="920"/>
      <c r="O26" s="919"/>
      <c r="P26" s="939"/>
      <c r="Q26" s="733"/>
      <c r="R26" s="740">
        <v>21</v>
      </c>
      <c r="S26" s="910">
        <v>25</v>
      </c>
      <c r="T26" s="911"/>
      <c r="U26" s="919">
        <v>26</v>
      </c>
      <c r="V26" s="920"/>
      <c r="W26" s="919">
        <v>27</v>
      </c>
      <c r="X26" s="920"/>
      <c r="Y26" s="919">
        <v>28</v>
      </c>
      <c r="Z26" s="920"/>
      <c r="AA26" s="919">
        <v>29</v>
      </c>
      <c r="AB26" s="920"/>
      <c r="AC26" s="910">
        <v>30</v>
      </c>
      <c r="AD26" s="911"/>
      <c r="AE26" s="919"/>
      <c r="AF26" s="939"/>
      <c r="AG26" s="635"/>
    </row>
    <row r="27" spans="1:33" s="590" customFormat="1" ht="14.25" customHeight="1" thickBot="1">
      <c r="A27" s="634"/>
      <c r="B27" s="735" t="s">
        <v>1161</v>
      </c>
      <c r="C27" s="940"/>
      <c r="D27" s="941"/>
      <c r="E27" s="940"/>
      <c r="F27" s="941"/>
      <c r="G27" s="907"/>
      <c r="H27" s="908"/>
      <c r="I27" s="907"/>
      <c r="J27" s="908"/>
      <c r="K27" s="907"/>
      <c r="L27" s="908"/>
      <c r="M27" s="907"/>
      <c r="N27" s="908"/>
      <c r="O27" s="907"/>
      <c r="P27" s="909"/>
      <c r="Q27" s="746"/>
      <c r="R27" s="735" t="s">
        <v>1161</v>
      </c>
      <c r="S27" s="907"/>
      <c r="T27" s="908"/>
      <c r="U27" s="907"/>
      <c r="V27" s="908"/>
      <c r="W27" s="907"/>
      <c r="X27" s="908"/>
      <c r="Y27" s="907"/>
      <c r="Z27" s="908"/>
      <c r="AA27" s="907"/>
      <c r="AB27" s="908"/>
      <c r="AC27" s="907"/>
      <c r="AD27" s="908"/>
      <c r="AE27" s="907"/>
      <c r="AF27" s="909"/>
      <c r="AG27" s="635"/>
    </row>
    <row r="28" spans="1:33" s="590" customFormat="1" ht="14.25" customHeight="1">
      <c r="A28" s="634"/>
      <c r="B28" s="741">
        <v>22</v>
      </c>
      <c r="C28" s="948"/>
      <c r="D28" s="949"/>
      <c r="E28" s="937"/>
      <c r="F28" s="938"/>
      <c r="G28" s="926"/>
      <c r="H28" s="927"/>
      <c r="I28" s="926"/>
      <c r="J28" s="927"/>
      <c r="K28" s="926"/>
      <c r="L28" s="927"/>
      <c r="M28" s="926">
        <v>1</v>
      </c>
      <c r="N28" s="927"/>
      <c r="O28" s="910">
        <v>2</v>
      </c>
      <c r="P28" s="912"/>
      <c r="Q28" s="733"/>
      <c r="R28" s="734">
        <v>19</v>
      </c>
      <c r="S28" s="917"/>
      <c r="T28" s="921"/>
      <c r="U28" s="917"/>
      <c r="V28" s="921"/>
      <c r="W28" s="917"/>
      <c r="X28" s="921"/>
      <c r="Y28" s="917"/>
      <c r="Z28" s="921"/>
      <c r="AA28" s="937"/>
      <c r="AB28" s="938"/>
      <c r="AC28" s="937"/>
      <c r="AD28" s="938"/>
      <c r="AE28" s="942" t="s">
        <v>1167</v>
      </c>
      <c r="AF28" s="943"/>
      <c r="AG28" s="635"/>
    </row>
    <row r="29" spans="1:33" s="590" customFormat="1" ht="14.25" customHeight="1">
      <c r="A29" s="634"/>
      <c r="B29" s="735" t="s">
        <v>1159</v>
      </c>
      <c r="C29" s="910">
        <v>3</v>
      </c>
      <c r="D29" s="911"/>
      <c r="E29" s="930" t="s">
        <v>1168</v>
      </c>
      <c r="F29" s="931"/>
      <c r="G29" s="919">
        <v>5</v>
      </c>
      <c r="H29" s="920"/>
      <c r="I29" s="919">
        <v>6</v>
      </c>
      <c r="J29" s="920"/>
      <c r="K29" s="919">
        <v>7</v>
      </c>
      <c r="L29" s="920"/>
      <c r="M29" s="919">
        <v>8</v>
      </c>
      <c r="N29" s="920"/>
      <c r="O29" s="910">
        <v>9</v>
      </c>
      <c r="P29" s="912"/>
      <c r="Q29" s="733"/>
      <c r="R29" s="735" t="s">
        <v>1159</v>
      </c>
      <c r="S29" s="930" t="s">
        <v>1169</v>
      </c>
      <c r="T29" s="931"/>
      <c r="U29" s="930" t="s">
        <v>1170</v>
      </c>
      <c r="V29" s="931"/>
      <c r="W29" s="910">
        <v>4</v>
      </c>
      <c r="X29" s="911"/>
      <c r="Y29" s="919">
        <v>5</v>
      </c>
      <c r="Z29" s="920"/>
      <c r="AA29" s="919">
        <v>6</v>
      </c>
      <c r="AB29" s="920"/>
      <c r="AC29" s="919">
        <v>7</v>
      </c>
      <c r="AD29" s="920"/>
      <c r="AE29" s="910">
        <v>8</v>
      </c>
      <c r="AF29" s="912"/>
      <c r="AG29" s="635"/>
    </row>
    <row r="30" spans="1:33" s="590" customFormat="1" ht="14.25" customHeight="1">
      <c r="A30" s="634"/>
      <c r="B30" s="742">
        <v>4</v>
      </c>
      <c r="C30" s="910">
        <v>10</v>
      </c>
      <c r="D30" s="911"/>
      <c r="E30" s="919">
        <v>11</v>
      </c>
      <c r="F30" s="920"/>
      <c r="G30" s="919">
        <v>12</v>
      </c>
      <c r="H30" s="920"/>
      <c r="I30" s="919">
        <v>13</v>
      </c>
      <c r="J30" s="920"/>
      <c r="K30" s="919">
        <v>14</v>
      </c>
      <c r="L30" s="920"/>
      <c r="M30" s="919">
        <v>15</v>
      </c>
      <c r="N30" s="920"/>
      <c r="O30" s="910">
        <v>16</v>
      </c>
      <c r="P30" s="912"/>
      <c r="Q30" s="733"/>
      <c r="R30" s="737">
        <v>10</v>
      </c>
      <c r="S30" s="910">
        <v>9</v>
      </c>
      <c r="T30" s="911"/>
      <c r="U30" s="919">
        <v>10</v>
      </c>
      <c r="V30" s="920"/>
      <c r="W30" s="919">
        <v>11</v>
      </c>
      <c r="X30" s="920"/>
      <c r="Y30" s="919">
        <v>12</v>
      </c>
      <c r="Z30" s="920"/>
      <c r="AA30" s="919">
        <v>13</v>
      </c>
      <c r="AB30" s="920"/>
      <c r="AC30" s="919">
        <v>14</v>
      </c>
      <c r="AD30" s="920"/>
      <c r="AE30" s="910">
        <v>15</v>
      </c>
      <c r="AF30" s="912"/>
      <c r="AG30" s="635"/>
    </row>
    <row r="31" spans="1:33" s="590" customFormat="1" ht="14.25" customHeight="1">
      <c r="A31" s="634"/>
      <c r="B31" s="742" t="s">
        <v>1160</v>
      </c>
      <c r="C31" s="910">
        <v>17</v>
      </c>
      <c r="D31" s="911"/>
      <c r="E31" s="919">
        <v>18</v>
      </c>
      <c r="F31" s="920"/>
      <c r="G31" s="919">
        <v>19</v>
      </c>
      <c r="H31" s="920"/>
      <c r="I31" s="919">
        <v>20</v>
      </c>
      <c r="J31" s="920"/>
      <c r="K31" s="919">
        <v>21</v>
      </c>
      <c r="L31" s="920"/>
      <c r="M31" s="919">
        <v>22</v>
      </c>
      <c r="N31" s="920"/>
      <c r="O31" s="910">
        <v>23</v>
      </c>
      <c r="P31" s="912"/>
      <c r="Q31" s="733"/>
      <c r="R31" s="749" t="s">
        <v>1160</v>
      </c>
      <c r="S31" s="910">
        <v>16</v>
      </c>
      <c r="T31" s="911"/>
      <c r="U31" s="919">
        <v>17</v>
      </c>
      <c r="V31" s="920"/>
      <c r="W31" s="919">
        <v>18</v>
      </c>
      <c r="X31" s="920"/>
      <c r="Y31" s="919">
        <v>19</v>
      </c>
      <c r="Z31" s="920"/>
      <c r="AA31" s="919">
        <v>20</v>
      </c>
      <c r="AB31" s="920"/>
      <c r="AC31" s="919">
        <v>21</v>
      </c>
      <c r="AD31" s="920"/>
      <c r="AE31" s="910">
        <v>22</v>
      </c>
      <c r="AF31" s="912"/>
      <c r="AG31" s="635"/>
    </row>
    <row r="32" spans="1:33" s="590" customFormat="1" ht="14.25" customHeight="1">
      <c r="A32" s="634"/>
      <c r="B32" s="745">
        <v>20</v>
      </c>
      <c r="C32" s="910">
        <v>24</v>
      </c>
      <c r="D32" s="911"/>
      <c r="E32" s="919">
        <v>25</v>
      </c>
      <c r="F32" s="920"/>
      <c r="G32" s="919">
        <v>26</v>
      </c>
      <c r="H32" s="920"/>
      <c r="I32" s="919">
        <v>27</v>
      </c>
      <c r="J32" s="920"/>
      <c r="K32" s="919">
        <v>28</v>
      </c>
      <c r="L32" s="920"/>
      <c r="M32" s="947">
        <v>29</v>
      </c>
      <c r="N32" s="920"/>
      <c r="O32" s="910">
        <v>30</v>
      </c>
      <c r="P32" s="912"/>
      <c r="Q32" s="750"/>
      <c r="R32" s="740">
        <v>19</v>
      </c>
      <c r="S32" s="910">
        <v>23</v>
      </c>
      <c r="T32" s="911"/>
      <c r="U32" s="919">
        <v>24</v>
      </c>
      <c r="V32" s="920"/>
      <c r="W32" s="919">
        <v>25</v>
      </c>
      <c r="X32" s="920"/>
      <c r="Y32" s="919">
        <v>26</v>
      </c>
      <c r="Z32" s="920"/>
      <c r="AA32" s="919">
        <v>27</v>
      </c>
      <c r="AB32" s="920"/>
      <c r="AC32" s="919">
        <v>28</v>
      </c>
      <c r="AD32" s="920"/>
      <c r="AE32" s="910">
        <v>29</v>
      </c>
      <c r="AF32" s="912"/>
      <c r="AG32" s="635"/>
    </row>
    <row r="33" spans="1:33" s="590" customFormat="1" ht="14.25" customHeight="1" thickBot="1">
      <c r="A33" s="634"/>
      <c r="B33" s="735" t="s">
        <v>1161</v>
      </c>
      <c r="C33" s="940"/>
      <c r="D33" s="941"/>
      <c r="E33" s="907"/>
      <c r="F33" s="908"/>
      <c r="G33" s="907"/>
      <c r="H33" s="908"/>
      <c r="I33" s="907"/>
      <c r="J33" s="908"/>
      <c r="K33" s="907"/>
      <c r="L33" s="908"/>
      <c r="M33" s="907"/>
      <c r="N33" s="908"/>
      <c r="O33" s="907"/>
      <c r="P33" s="909"/>
      <c r="Q33" s="746"/>
      <c r="R33" s="735" t="s">
        <v>1161</v>
      </c>
      <c r="S33" s="905">
        <v>30</v>
      </c>
      <c r="T33" s="906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942" t="s">
        <v>1171</v>
      </c>
      <c r="D34" s="943"/>
      <c r="E34" s="910">
        <v>2</v>
      </c>
      <c r="F34" s="911"/>
      <c r="G34" s="937">
        <v>3</v>
      </c>
      <c r="H34" s="938"/>
      <c r="I34" s="937">
        <v>4</v>
      </c>
      <c r="J34" s="938"/>
      <c r="K34" s="937">
        <v>5</v>
      </c>
      <c r="L34" s="938"/>
      <c r="M34" s="926">
        <v>6</v>
      </c>
      <c r="N34" s="927"/>
      <c r="O34" s="928">
        <v>7</v>
      </c>
      <c r="P34" s="929"/>
      <c r="Q34" s="733"/>
      <c r="R34" s="734">
        <v>22</v>
      </c>
      <c r="S34" s="937"/>
      <c r="T34" s="938"/>
      <c r="U34" s="937"/>
      <c r="V34" s="938"/>
      <c r="W34" s="937">
        <v>1</v>
      </c>
      <c r="X34" s="938"/>
      <c r="Y34" s="937">
        <v>2</v>
      </c>
      <c r="Z34" s="938"/>
      <c r="AA34" s="937">
        <v>3</v>
      </c>
      <c r="AB34" s="938"/>
      <c r="AC34" s="937">
        <v>4</v>
      </c>
      <c r="AD34" s="938"/>
      <c r="AE34" s="928">
        <v>5</v>
      </c>
      <c r="AF34" s="929"/>
      <c r="AG34" s="635"/>
    </row>
    <row r="35" spans="1:33" s="590" customFormat="1" ht="14.25" customHeight="1">
      <c r="A35" s="634"/>
      <c r="B35" s="735" t="s">
        <v>1159</v>
      </c>
      <c r="C35" s="910">
        <v>8</v>
      </c>
      <c r="D35" s="911"/>
      <c r="E35" s="919">
        <v>9</v>
      </c>
      <c r="F35" s="920"/>
      <c r="G35" s="919">
        <v>10</v>
      </c>
      <c r="H35" s="920"/>
      <c r="I35" s="919">
        <v>11</v>
      </c>
      <c r="J35" s="920"/>
      <c r="K35" s="919">
        <v>12</v>
      </c>
      <c r="L35" s="920"/>
      <c r="M35" s="919">
        <v>13</v>
      </c>
      <c r="N35" s="920"/>
      <c r="O35" s="910">
        <v>14</v>
      </c>
      <c r="P35" s="912"/>
      <c r="Q35" s="733"/>
      <c r="R35" s="735" t="s">
        <v>1159</v>
      </c>
      <c r="S35" s="910">
        <v>6</v>
      </c>
      <c r="T35" s="911"/>
      <c r="U35" s="919">
        <v>7</v>
      </c>
      <c r="V35" s="920"/>
      <c r="W35" s="919">
        <v>8</v>
      </c>
      <c r="X35" s="920"/>
      <c r="Y35" s="919">
        <v>9</v>
      </c>
      <c r="Z35" s="920"/>
      <c r="AA35" s="919">
        <v>10</v>
      </c>
      <c r="AB35" s="920"/>
      <c r="AC35" s="919">
        <v>11</v>
      </c>
      <c r="AD35" s="920"/>
      <c r="AE35" s="910">
        <v>12</v>
      </c>
      <c r="AF35" s="912"/>
      <c r="AG35" s="635"/>
    </row>
    <row r="36" spans="1:33" s="590" customFormat="1" ht="14.25" customHeight="1">
      <c r="A36" s="634"/>
      <c r="B36" s="742">
        <v>5</v>
      </c>
      <c r="C36" s="910">
        <v>15</v>
      </c>
      <c r="D36" s="911"/>
      <c r="E36" s="919">
        <v>16</v>
      </c>
      <c r="F36" s="920"/>
      <c r="G36" s="919">
        <v>17</v>
      </c>
      <c r="H36" s="920"/>
      <c r="I36" s="919">
        <v>18</v>
      </c>
      <c r="J36" s="920"/>
      <c r="K36" s="919">
        <v>19</v>
      </c>
      <c r="L36" s="920"/>
      <c r="M36" s="919">
        <v>20</v>
      </c>
      <c r="N36" s="920"/>
      <c r="O36" s="910">
        <v>21</v>
      </c>
      <c r="P36" s="912"/>
      <c r="Q36" s="733"/>
      <c r="R36" s="737">
        <v>11</v>
      </c>
      <c r="S36" s="910">
        <v>13</v>
      </c>
      <c r="T36" s="911"/>
      <c r="U36" s="919">
        <v>14</v>
      </c>
      <c r="V36" s="920"/>
      <c r="W36" s="919">
        <v>15</v>
      </c>
      <c r="X36" s="920"/>
      <c r="Y36" s="919">
        <v>16</v>
      </c>
      <c r="Z36" s="920"/>
      <c r="AA36" s="919">
        <v>17</v>
      </c>
      <c r="AB36" s="920"/>
      <c r="AC36" s="919">
        <v>18</v>
      </c>
      <c r="AD36" s="920"/>
      <c r="AE36" s="910">
        <v>19</v>
      </c>
      <c r="AF36" s="912"/>
      <c r="AG36" s="635"/>
    </row>
    <row r="37" spans="1:33" s="590" customFormat="1" ht="14.25" customHeight="1">
      <c r="A37" s="634"/>
      <c r="B37" s="742" t="s">
        <v>1160</v>
      </c>
      <c r="C37" s="910">
        <v>22</v>
      </c>
      <c r="D37" s="911"/>
      <c r="E37" s="919">
        <v>23</v>
      </c>
      <c r="F37" s="920"/>
      <c r="G37" s="919">
        <v>24</v>
      </c>
      <c r="H37" s="920"/>
      <c r="I37" s="919">
        <v>25</v>
      </c>
      <c r="J37" s="920"/>
      <c r="K37" s="919">
        <v>26</v>
      </c>
      <c r="L37" s="920"/>
      <c r="M37" s="919">
        <v>27</v>
      </c>
      <c r="N37" s="920"/>
      <c r="O37" s="910">
        <v>28</v>
      </c>
      <c r="P37" s="912"/>
      <c r="Q37" s="733"/>
      <c r="R37" s="749" t="s">
        <v>1160</v>
      </c>
      <c r="S37" s="910">
        <v>20</v>
      </c>
      <c r="T37" s="911"/>
      <c r="U37" s="919">
        <v>21</v>
      </c>
      <c r="V37" s="920"/>
      <c r="W37" s="919">
        <v>22</v>
      </c>
      <c r="X37" s="920"/>
      <c r="Y37" s="919">
        <v>23</v>
      </c>
      <c r="Z37" s="920"/>
      <c r="AA37" s="919">
        <v>24</v>
      </c>
      <c r="AB37" s="920"/>
      <c r="AC37" s="919">
        <v>25</v>
      </c>
      <c r="AD37" s="920"/>
      <c r="AE37" s="910">
        <v>26</v>
      </c>
      <c r="AF37" s="912"/>
      <c r="AG37" s="635"/>
    </row>
    <row r="38" spans="1:33" s="590" customFormat="1" ht="14.25" customHeight="1">
      <c r="A38" s="634"/>
      <c r="B38" s="745">
        <v>21</v>
      </c>
      <c r="C38" s="910">
        <v>29</v>
      </c>
      <c r="D38" s="911"/>
      <c r="E38" s="919">
        <v>30</v>
      </c>
      <c r="F38" s="920"/>
      <c r="G38" s="919">
        <v>31</v>
      </c>
      <c r="H38" s="920"/>
      <c r="I38" s="919"/>
      <c r="J38" s="920"/>
      <c r="K38" s="919"/>
      <c r="L38" s="920"/>
      <c r="M38" s="919"/>
      <c r="N38" s="920"/>
      <c r="O38" s="919"/>
      <c r="P38" s="939"/>
      <c r="Q38" s="733"/>
      <c r="R38" s="740">
        <v>22</v>
      </c>
      <c r="S38" s="910">
        <v>27</v>
      </c>
      <c r="T38" s="911"/>
      <c r="U38" s="917">
        <v>28</v>
      </c>
      <c r="V38" s="921"/>
      <c r="W38" s="917">
        <v>29</v>
      </c>
      <c r="X38" s="921"/>
      <c r="Y38" s="917">
        <v>30</v>
      </c>
      <c r="Z38" s="921"/>
      <c r="AA38" s="919"/>
      <c r="AB38" s="920"/>
      <c r="AC38" s="919"/>
      <c r="AD38" s="920"/>
      <c r="AE38" s="919"/>
      <c r="AF38" s="939"/>
      <c r="AG38" s="635"/>
    </row>
    <row r="39" spans="1:33" s="590" customFormat="1" ht="14.25" customHeight="1" thickBot="1">
      <c r="A39" s="634"/>
      <c r="B39" s="735" t="s">
        <v>1161</v>
      </c>
      <c r="C39" s="940"/>
      <c r="D39" s="941"/>
      <c r="E39" s="907"/>
      <c r="F39" s="908"/>
      <c r="G39" s="907"/>
      <c r="H39" s="908"/>
      <c r="I39" s="907"/>
      <c r="J39" s="908"/>
      <c r="K39" s="907"/>
      <c r="L39" s="908"/>
      <c r="M39" s="907"/>
      <c r="N39" s="908"/>
      <c r="O39" s="907"/>
      <c r="P39" s="909"/>
      <c r="Q39" s="746"/>
      <c r="R39" s="735" t="s">
        <v>1161</v>
      </c>
      <c r="S39" s="940"/>
      <c r="T39" s="941"/>
      <c r="U39" s="907"/>
      <c r="V39" s="908"/>
      <c r="W39" s="907"/>
      <c r="X39" s="908"/>
      <c r="Y39" s="907"/>
      <c r="Z39" s="908"/>
      <c r="AA39" s="907"/>
      <c r="AB39" s="908"/>
      <c r="AC39" s="907"/>
      <c r="AD39" s="908"/>
      <c r="AE39" s="907"/>
      <c r="AF39" s="909"/>
      <c r="AG39" s="635"/>
    </row>
    <row r="40" spans="1:33" s="590" customFormat="1" ht="14.25" customHeight="1">
      <c r="A40" s="634"/>
      <c r="B40" s="741">
        <v>22</v>
      </c>
      <c r="C40" s="926"/>
      <c r="D40" s="927"/>
      <c r="E40" s="937"/>
      <c r="F40" s="938"/>
      <c r="G40" s="937"/>
      <c r="H40" s="938"/>
      <c r="I40" s="926">
        <v>1</v>
      </c>
      <c r="J40" s="927"/>
      <c r="K40" s="926">
        <v>2</v>
      </c>
      <c r="L40" s="927"/>
      <c r="M40" s="926">
        <v>3</v>
      </c>
      <c r="N40" s="927"/>
      <c r="O40" s="928">
        <v>4</v>
      </c>
      <c r="P40" s="929"/>
      <c r="Q40" s="733"/>
      <c r="R40" s="741">
        <v>22</v>
      </c>
      <c r="S40" s="926"/>
      <c r="T40" s="936"/>
      <c r="U40" s="937"/>
      <c r="V40" s="938"/>
      <c r="W40" s="926"/>
      <c r="X40" s="927"/>
      <c r="Y40" s="926"/>
      <c r="Z40" s="927"/>
      <c r="AA40" s="926">
        <v>1</v>
      </c>
      <c r="AB40" s="927"/>
      <c r="AC40" s="926">
        <v>2</v>
      </c>
      <c r="AD40" s="927"/>
      <c r="AE40" s="928">
        <v>3</v>
      </c>
      <c r="AF40" s="929"/>
      <c r="AG40" s="635"/>
    </row>
    <row r="41" spans="1:33" s="590" customFormat="1" ht="14.25" customHeight="1">
      <c r="A41" s="634"/>
      <c r="B41" s="735" t="s">
        <v>1159</v>
      </c>
      <c r="C41" s="910">
        <v>5</v>
      </c>
      <c r="D41" s="911"/>
      <c r="E41" s="919">
        <v>6</v>
      </c>
      <c r="F41" s="920"/>
      <c r="G41" s="919">
        <v>7</v>
      </c>
      <c r="H41" s="920"/>
      <c r="I41" s="910">
        <v>8</v>
      </c>
      <c r="J41" s="911"/>
      <c r="K41" s="930" t="s">
        <v>1172</v>
      </c>
      <c r="L41" s="931"/>
      <c r="M41" s="932">
        <v>10</v>
      </c>
      <c r="N41" s="933"/>
      <c r="O41" s="934">
        <v>11</v>
      </c>
      <c r="P41" s="935"/>
      <c r="Q41" s="733"/>
      <c r="R41" s="735" t="s">
        <v>1159</v>
      </c>
      <c r="S41" s="910">
        <v>4</v>
      </c>
      <c r="T41" s="911"/>
      <c r="U41" s="919">
        <v>5</v>
      </c>
      <c r="V41" s="920"/>
      <c r="W41" s="919">
        <v>6</v>
      </c>
      <c r="X41" s="920"/>
      <c r="Y41" s="919">
        <v>7</v>
      </c>
      <c r="Z41" s="920"/>
      <c r="AA41" s="919">
        <v>8</v>
      </c>
      <c r="AB41" s="920"/>
      <c r="AC41" s="919">
        <v>9</v>
      </c>
      <c r="AD41" s="920"/>
      <c r="AE41" s="910">
        <v>10</v>
      </c>
      <c r="AF41" s="912"/>
      <c r="AG41" s="635"/>
    </row>
    <row r="42" spans="1:33" s="590" customFormat="1" ht="14.25" customHeight="1">
      <c r="A42" s="634"/>
      <c r="B42" s="742">
        <v>6</v>
      </c>
      <c r="C42" s="910">
        <v>12</v>
      </c>
      <c r="D42" s="911"/>
      <c r="E42" s="919">
        <v>13</v>
      </c>
      <c r="F42" s="920"/>
      <c r="G42" s="919">
        <v>14</v>
      </c>
      <c r="H42" s="920"/>
      <c r="I42" s="919">
        <v>15</v>
      </c>
      <c r="J42" s="920"/>
      <c r="K42" s="919">
        <v>16</v>
      </c>
      <c r="L42" s="920"/>
      <c r="M42" s="919">
        <v>17</v>
      </c>
      <c r="N42" s="920"/>
      <c r="O42" s="924">
        <v>18</v>
      </c>
      <c r="P42" s="925"/>
      <c r="Q42" s="733"/>
      <c r="R42" s="751">
        <v>12</v>
      </c>
      <c r="S42" s="910">
        <v>11</v>
      </c>
      <c r="T42" s="911"/>
      <c r="U42" s="919">
        <v>12</v>
      </c>
      <c r="V42" s="920"/>
      <c r="W42" s="919">
        <v>13</v>
      </c>
      <c r="X42" s="920"/>
      <c r="Y42" s="919">
        <v>14</v>
      </c>
      <c r="Z42" s="920"/>
      <c r="AA42" s="919">
        <v>15</v>
      </c>
      <c r="AB42" s="920"/>
      <c r="AC42" s="919">
        <v>16</v>
      </c>
      <c r="AD42" s="920"/>
      <c r="AE42" s="910">
        <v>17</v>
      </c>
      <c r="AF42" s="912"/>
      <c r="AG42" s="635"/>
    </row>
    <row r="43" spans="1:33" s="590" customFormat="1" ht="14.25" customHeight="1">
      <c r="A43" s="634"/>
      <c r="B43" s="742" t="s">
        <v>1160</v>
      </c>
      <c r="C43" s="910">
        <v>19</v>
      </c>
      <c r="D43" s="911"/>
      <c r="E43" s="919">
        <v>20</v>
      </c>
      <c r="F43" s="920"/>
      <c r="G43" s="919">
        <v>21</v>
      </c>
      <c r="H43" s="920"/>
      <c r="I43" s="919">
        <v>22</v>
      </c>
      <c r="J43" s="920"/>
      <c r="K43" s="919">
        <v>23</v>
      </c>
      <c r="L43" s="920"/>
      <c r="M43" s="919">
        <v>24</v>
      </c>
      <c r="N43" s="920"/>
      <c r="O43" s="910">
        <v>25</v>
      </c>
      <c r="P43" s="912"/>
      <c r="Q43" s="733"/>
      <c r="R43" s="744" t="s">
        <v>1160</v>
      </c>
      <c r="S43" s="910">
        <v>18</v>
      </c>
      <c r="T43" s="911"/>
      <c r="U43" s="919">
        <v>19</v>
      </c>
      <c r="V43" s="920"/>
      <c r="W43" s="919">
        <v>20</v>
      </c>
      <c r="X43" s="920"/>
      <c r="Y43" s="919">
        <v>21</v>
      </c>
      <c r="Z43" s="920"/>
      <c r="AA43" s="919">
        <v>22</v>
      </c>
      <c r="AB43" s="920"/>
      <c r="AC43" s="922">
        <v>23</v>
      </c>
      <c r="AD43" s="923"/>
      <c r="AE43" s="910">
        <v>24</v>
      </c>
      <c r="AF43" s="912"/>
      <c r="AG43" s="635"/>
    </row>
    <row r="44" spans="1:33" s="590" customFormat="1" ht="14.25" customHeight="1">
      <c r="A44" s="634"/>
      <c r="B44" s="745">
        <v>21</v>
      </c>
      <c r="C44" s="910">
        <v>26</v>
      </c>
      <c r="D44" s="911"/>
      <c r="E44" s="917">
        <v>27</v>
      </c>
      <c r="F44" s="921"/>
      <c r="G44" s="917">
        <v>28</v>
      </c>
      <c r="H44" s="921"/>
      <c r="I44" s="917">
        <v>29</v>
      </c>
      <c r="J44" s="921"/>
      <c r="K44" s="917">
        <v>30</v>
      </c>
      <c r="L44" s="921"/>
      <c r="M44" s="917"/>
      <c r="N44" s="921"/>
      <c r="O44" s="917"/>
      <c r="P44" s="918"/>
      <c r="Q44" s="733"/>
      <c r="R44" s="752">
        <v>21</v>
      </c>
      <c r="S44" s="910">
        <v>25</v>
      </c>
      <c r="T44" s="911"/>
      <c r="U44" s="919">
        <v>26</v>
      </c>
      <c r="V44" s="920"/>
      <c r="W44" s="919">
        <v>27</v>
      </c>
      <c r="X44" s="920"/>
      <c r="Y44" s="919">
        <v>28</v>
      </c>
      <c r="Z44" s="920"/>
      <c r="AA44" s="919">
        <v>29</v>
      </c>
      <c r="AB44" s="920"/>
      <c r="AC44" s="910">
        <v>30</v>
      </c>
      <c r="AD44" s="911"/>
      <c r="AE44" s="910">
        <v>31</v>
      </c>
      <c r="AF44" s="912"/>
      <c r="AG44" s="635"/>
    </row>
    <row r="45" spans="1:33" s="590" customFormat="1" ht="14.25" customHeight="1" thickBot="1">
      <c r="A45" s="634"/>
      <c r="B45" s="747" t="s">
        <v>1161</v>
      </c>
      <c r="C45" s="913"/>
      <c r="D45" s="914"/>
      <c r="E45" s="907"/>
      <c r="F45" s="908"/>
      <c r="G45" s="907"/>
      <c r="H45" s="908"/>
      <c r="I45" s="907"/>
      <c r="J45" s="908"/>
      <c r="K45" s="907"/>
      <c r="L45" s="908"/>
      <c r="M45" s="907"/>
      <c r="N45" s="908"/>
      <c r="O45" s="907"/>
      <c r="P45" s="909"/>
      <c r="Q45" s="746"/>
      <c r="R45" s="747" t="s">
        <v>1161</v>
      </c>
      <c r="S45" s="915" t="s">
        <v>1158</v>
      </c>
      <c r="T45" s="916"/>
      <c r="U45" s="905">
        <v>2</v>
      </c>
      <c r="V45" s="906"/>
      <c r="W45" s="907">
        <v>3</v>
      </c>
      <c r="X45" s="908"/>
      <c r="Y45" s="907"/>
      <c r="Z45" s="908"/>
      <c r="AA45" s="907"/>
      <c r="AB45" s="908"/>
      <c r="AC45" s="907"/>
      <c r="AD45" s="908"/>
      <c r="AE45" s="907"/>
      <c r="AF45" s="909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1182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0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1183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1155</v>
      </c>
      <c r="AC1" s="976"/>
      <c r="AD1" s="976"/>
      <c r="AE1" s="976" t="s">
        <v>1156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961"/>
      <c r="C6" s="961"/>
      <c r="D6" s="961"/>
      <c r="E6" s="961"/>
      <c r="F6" s="961"/>
      <c r="G6" s="961"/>
      <c r="H6" s="961"/>
      <c r="I6" s="961"/>
      <c r="J6" s="961"/>
      <c r="K6" s="961"/>
      <c r="L6" s="961"/>
      <c r="M6" s="961"/>
      <c r="N6" s="961"/>
      <c r="O6" s="961"/>
      <c r="P6" s="961"/>
      <c r="Q6" s="961"/>
      <c r="R6" s="961"/>
      <c r="S6" s="961"/>
      <c r="T6" s="961"/>
      <c r="U6" s="961"/>
      <c r="V6" s="961"/>
      <c r="W6" s="961"/>
      <c r="X6" s="961"/>
      <c r="Y6" s="961"/>
      <c r="Z6" s="961"/>
      <c r="AA6" s="961"/>
      <c r="AB6" s="961"/>
      <c r="AC6" s="961"/>
      <c r="AD6" s="961"/>
      <c r="AE6" s="961"/>
      <c r="AF6" s="961"/>
      <c r="AG6" s="631"/>
    </row>
    <row r="7" spans="1:34" ht="14.25" customHeight="1" thickBot="1">
      <c r="A7" s="629"/>
      <c r="B7" s="763"/>
      <c r="C7" s="962" t="s">
        <v>400</v>
      </c>
      <c r="D7" s="962"/>
      <c r="E7" s="962"/>
      <c r="F7" s="723"/>
      <c r="G7" s="963"/>
      <c r="H7" s="963"/>
      <c r="I7" s="964" t="s">
        <v>401</v>
      </c>
      <c r="J7" s="964"/>
      <c r="K7" s="964"/>
      <c r="L7" s="724"/>
      <c r="M7" s="1032"/>
      <c r="N7" s="1032"/>
      <c r="O7" s="964" t="s">
        <v>1184</v>
      </c>
      <c r="P7" s="964"/>
      <c r="Q7" s="964"/>
      <c r="R7" s="964"/>
      <c r="S7" s="764"/>
      <c r="T7" s="1033"/>
      <c r="U7" s="1033"/>
      <c r="V7" s="1034" t="s">
        <v>1185</v>
      </c>
      <c r="W7" s="1034"/>
      <c r="X7" s="1034"/>
      <c r="Y7" s="1034"/>
      <c r="Z7" s="1034"/>
      <c r="AA7" s="967" t="s">
        <v>1111</v>
      </c>
      <c r="AB7" s="967"/>
      <c r="AC7" s="968" t="s">
        <v>1157</v>
      </c>
      <c r="AD7" s="968"/>
      <c r="AE7" s="968"/>
      <c r="AF7" s="968"/>
      <c r="AG7" s="966"/>
      <c r="AH7" s="629"/>
    </row>
    <row r="8" spans="1:34" s="590" customFormat="1" ht="14.25" customHeight="1">
      <c r="A8" s="634"/>
      <c r="B8" s="727" t="s">
        <v>403</v>
      </c>
      <c r="C8" s="958" t="s">
        <v>404</v>
      </c>
      <c r="D8" s="959"/>
      <c r="E8" s="958" t="s">
        <v>405</v>
      </c>
      <c r="F8" s="959"/>
      <c r="G8" s="958" t="s">
        <v>406</v>
      </c>
      <c r="H8" s="959"/>
      <c r="I8" s="958" t="s">
        <v>407</v>
      </c>
      <c r="J8" s="959"/>
      <c r="K8" s="958" t="s">
        <v>408</v>
      </c>
      <c r="L8" s="959"/>
      <c r="M8" s="958" t="s">
        <v>409</v>
      </c>
      <c r="N8" s="959"/>
      <c r="O8" s="958" t="s">
        <v>410</v>
      </c>
      <c r="P8" s="960"/>
      <c r="Q8" s="728"/>
      <c r="R8" s="729" t="s">
        <v>403</v>
      </c>
      <c r="S8" s="958" t="s">
        <v>404</v>
      </c>
      <c r="T8" s="959"/>
      <c r="U8" s="958" t="s">
        <v>405</v>
      </c>
      <c r="V8" s="959"/>
      <c r="W8" s="958" t="s">
        <v>406</v>
      </c>
      <c r="X8" s="959"/>
      <c r="Y8" s="958" t="s">
        <v>407</v>
      </c>
      <c r="Z8" s="959"/>
      <c r="AA8" s="958" t="s">
        <v>408</v>
      </c>
      <c r="AB8" s="959"/>
      <c r="AC8" s="958" t="s">
        <v>409</v>
      </c>
      <c r="AD8" s="959"/>
      <c r="AE8" s="958" t="s">
        <v>410</v>
      </c>
      <c r="AF8" s="960"/>
      <c r="AG8" s="765"/>
    </row>
    <row r="9" spans="1:34" s="590" customFormat="1" ht="14.25" customHeight="1" thickBot="1">
      <c r="A9" s="634"/>
      <c r="B9" s="730"/>
      <c r="C9" s="955" t="s">
        <v>404</v>
      </c>
      <c r="D9" s="956"/>
      <c r="E9" s="955" t="s">
        <v>411</v>
      </c>
      <c r="F9" s="956"/>
      <c r="G9" s="955" t="s">
        <v>412</v>
      </c>
      <c r="H9" s="956"/>
      <c r="I9" s="955" t="s">
        <v>413</v>
      </c>
      <c r="J9" s="956"/>
      <c r="K9" s="955" t="s">
        <v>414</v>
      </c>
      <c r="L9" s="956"/>
      <c r="M9" s="955" t="s">
        <v>415</v>
      </c>
      <c r="N9" s="956"/>
      <c r="O9" s="955" t="s">
        <v>416</v>
      </c>
      <c r="P9" s="957"/>
      <c r="Q9" s="728"/>
      <c r="R9" s="731"/>
      <c r="S9" s="955" t="s">
        <v>404</v>
      </c>
      <c r="T9" s="956"/>
      <c r="U9" s="955" t="s">
        <v>411</v>
      </c>
      <c r="V9" s="956"/>
      <c r="W9" s="955" t="s">
        <v>412</v>
      </c>
      <c r="X9" s="956"/>
      <c r="Y9" s="955" t="s">
        <v>413</v>
      </c>
      <c r="Z9" s="956"/>
      <c r="AA9" s="955" t="s">
        <v>414</v>
      </c>
      <c r="AB9" s="956"/>
      <c r="AC9" s="955" t="s">
        <v>415</v>
      </c>
      <c r="AD9" s="956"/>
      <c r="AE9" s="955" t="s">
        <v>416</v>
      </c>
      <c r="AF9" s="957"/>
      <c r="AG9" s="635"/>
    </row>
    <row r="10" spans="1:34" s="590" customFormat="1" ht="14.25" customHeight="1">
      <c r="A10" s="634"/>
      <c r="B10" s="732">
        <v>21</v>
      </c>
      <c r="C10" s="995">
        <v>27</v>
      </c>
      <c r="D10" s="1000"/>
      <c r="E10" s="995">
        <v>28</v>
      </c>
      <c r="F10" s="1000"/>
      <c r="G10" s="995">
        <v>29</v>
      </c>
      <c r="H10" s="1000"/>
      <c r="I10" s="998">
        <v>30</v>
      </c>
      <c r="J10" s="999"/>
      <c r="K10" s="989">
        <v>31</v>
      </c>
      <c r="L10" s="997"/>
      <c r="M10" s="1020" t="s">
        <v>1158</v>
      </c>
      <c r="N10" s="1021"/>
      <c r="O10" s="1007">
        <v>2</v>
      </c>
      <c r="P10" s="1008"/>
      <c r="Q10" s="733"/>
      <c r="R10" s="734">
        <v>22</v>
      </c>
      <c r="S10" s="995"/>
      <c r="T10" s="1000"/>
      <c r="U10" s="995"/>
      <c r="V10" s="1000"/>
      <c r="W10" s="995"/>
      <c r="X10" s="1000"/>
      <c r="Y10" s="998"/>
      <c r="Z10" s="999"/>
      <c r="AA10" s="998"/>
      <c r="AB10" s="999"/>
      <c r="AC10" s="998">
        <v>1</v>
      </c>
      <c r="AD10" s="999"/>
      <c r="AE10" s="1007">
        <v>2</v>
      </c>
      <c r="AF10" s="1008"/>
      <c r="AG10" s="635"/>
      <c r="AH10" s="617"/>
    </row>
    <row r="11" spans="1:34" s="590" customFormat="1" ht="14.25" customHeight="1">
      <c r="A11" s="634"/>
      <c r="B11" s="735" t="s">
        <v>1159</v>
      </c>
      <c r="C11" s="989">
        <v>3</v>
      </c>
      <c r="D11" s="997"/>
      <c r="E11" s="998">
        <v>4</v>
      </c>
      <c r="F11" s="999"/>
      <c r="G11" s="998">
        <v>5</v>
      </c>
      <c r="H11" s="999"/>
      <c r="I11" s="998">
        <v>6</v>
      </c>
      <c r="J11" s="999"/>
      <c r="K11" s="998">
        <v>7</v>
      </c>
      <c r="L11" s="999"/>
      <c r="M11" s="998">
        <v>8</v>
      </c>
      <c r="N11" s="999"/>
      <c r="O11" s="989">
        <v>9</v>
      </c>
      <c r="P11" s="990"/>
      <c r="Q11" s="733"/>
      <c r="R11" s="735" t="s">
        <v>1159</v>
      </c>
      <c r="S11" s="989">
        <v>3</v>
      </c>
      <c r="T11" s="997"/>
      <c r="U11" s="995">
        <v>4</v>
      </c>
      <c r="V11" s="1000"/>
      <c r="W11" s="998">
        <v>5</v>
      </c>
      <c r="X11" s="999"/>
      <c r="Y11" s="998">
        <v>6</v>
      </c>
      <c r="Z11" s="999"/>
      <c r="AA11" s="998">
        <v>7</v>
      </c>
      <c r="AB11" s="999"/>
      <c r="AC11" s="998">
        <v>8</v>
      </c>
      <c r="AD11" s="999"/>
      <c r="AE11" s="989">
        <v>9</v>
      </c>
      <c r="AF11" s="990"/>
      <c r="AG11" s="635"/>
    </row>
    <row r="12" spans="1:34" s="590" customFormat="1" ht="14.25" customHeight="1">
      <c r="A12" s="634"/>
      <c r="B12" s="736">
        <v>1</v>
      </c>
      <c r="C12" s="989">
        <v>10</v>
      </c>
      <c r="D12" s="997"/>
      <c r="E12" s="998">
        <v>11</v>
      </c>
      <c r="F12" s="999"/>
      <c r="G12" s="998">
        <v>12</v>
      </c>
      <c r="H12" s="999"/>
      <c r="I12" s="998">
        <v>13</v>
      </c>
      <c r="J12" s="999"/>
      <c r="K12" s="998">
        <v>14</v>
      </c>
      <c r="L12" s="999"/>
      <c r="M12" s="998">
        <v>15</v>
      </c>
      <c r="N12" s="999"/>
      <c r="O12" s="998">
        <v>16</v>
      </c>
      <c r="P12" s="1015"/>
      <c r="Q12" s="733"/>
      <c r="R12" s="737">
        <v>7</v>
      </c>
      <c r="S12" s="989">
        <v>10</v>
      </c>
      <c r="T12" s="997"/>
      <c r="U12" s="998">
        <v>11</v>
      </c>
      <c r="V12" s="999"/>
      <c r="W12" s="998">
        <v>12</v>
      </c>
      <c r="X12" s="999"/>
      <c r="Y12" s="998">
        <v>13</v>
      </c>
      <c r="Z12" s="999"/>
      <c r="AA12" s="998">
        <v>14</v>
      </c>
      <c r="AB12" s="999"/>
      <c r="AC12" s="998">
        <v>15</v>
      </c>
      <c r="AD12" s="999"/>
      <c r="AE12" s="989">
        <v>16</v>
      </c>
      <c r="AF12" s="990"/>
      <c r="AG12" s="635"/>
    </row>
    <row r="13" spans="1:34" s="590" customFormat="1" ht="14.25" customHeight="1">
      <c r="A13" s="634"/>
      <c r="B13" s="736" t="s">
        <v>417</v>
      </c>
      <c r="C13" s="989">
        <v>17</v>
      </c>
      <c r="D13" s="997"/>
      <c r="E13" s="998">
        <v>18</v>
      </c>
      <c r="F13" s="999"/>
      <c r="G13" s="998">
        <v>19</v>
      </c>
      <c r="H13" s="999"/>
      <c r="I13" s="998">
        <v>20</v>
      </c>
      <c r="J13" s="999"/>
      <c r="K13" s="998">
        <v>21</v>
      </c>
      <c r="L13" s="999"/>
      <c r="M13" s="998">
        <v>22</v>
      </c>
      <c r="N13" s="999"/>
      <c r="O13" s="989">
        <v>23</v>
      </c>
      <c r="P13" s="990"/>
      <c r="Q13" s="733"/>
      <c r="R13" s="738" t="s">
        <v>1160</v>
      </c>
      <c r="S13" s="989">
        <v>17</v>
      </c>
      <c r="T13" s="997"/>
      <c r="U13" s="998">
        <v>18</v>
      </c>
      <c r="V13" s="999"/>
      <c r="W13" s="998">
        <v>19</v>
      </c>
      <c r="X13" s="999"/>
      <c r="Y13" s="995">
        <v>20</v>
      </c>
      <c r="Z13" s="1000"/>
      <c r="AA13" s="998">
        <v>21</v>
      </c>
      <c r="AB13" s="999"/>
      <c r="AC13" s="998">
        <v>22</v>
      </c>
      <c r="AD13" s="999"/>
      <c r="AE13" s="989">
        <v>23</v>
      </c>
      <c r="AF13" s="990"/>
      <c r="AG13" s="635"/>
    </row>
    <row r="14" spans="1:34" s="590" customFormat="1" ht="14.25" customHeight="1">
      <c r="A14" s="634"/>
      <c r="B14" s="739">
        <v>22</v>
      </c>
      <c r="C14" s="989">
        <v>24</v>
      </c>
      <c r="D14" s="997"/>
      <c r="E14" s="998">
        <v>25</v>
      </c>
      <c r="F14" s="999"/>
      <c r="G14" s="998">
        <v>26</v>
      </c>
      <c r="H14" s="999"/>
      <c r="I14" s="998">
        <v>27</v>
      </c>
      <c r="J14" s="999"/>
      <c r="K14" s="998">
        <v>28</v>
      </c>
      <c r="L14" s="999"/>
      <c r="M14" s="998">
        <v>29</v>
      </c>
      <c r="N14" s="999"/>
      <c r="O14" s="998">
        <v>30</v>
      </c>
      <c r="P14" s="1015"/>
      <c r="Q14" s="733"/>
      <c r="R14" s="740">
        <v>21</v>
      </c>
      <c r="S14" s="989">
        <v>24</v>
      </c>
      <c r="T14" s="997"/>
      <c r="U14" s="998">
        <v>25</v>
      </c>
      <c r="V14" s="999"/>
      <c r="W14" s="998">
        <v>26</v>
      </c>
      <c r="X14" s="999"/>
      <c r="Y14" s="995">
        <v>27</v>
      </c>
      <c r="Z14" s="1000"/>
      <c r="AA14" s="995">
        <v>28</v>
      </c>
      <c r="AB14" s="1000"/>
      <c r="AC14" s="998">
        <v>29</v>
      </c>
      <c r="AD14" s="999"/>
      <c r="AE14" s="989">
        <v>30</v>
      </c>
      <c r="AF14" s="990"/>
      <c r="AG14" s="635"/>
      <c r="AH14" s="617"/>
    </row>
    <row r="15" spans="1:34" s="590" customFormat="1" ht="14.25" customHeight="1" thickBot="1">
      <c r="A15" s="634"/>
      <c r="B15" s="735" t="s">
        <v>1161</v>
      </c>
      <c r="C15" s="982">
        <v>31</v>
      </c>
      <c r="D15" s="983"/>
      <c r="E15" s="984"/>
      <c r="F15" s="985"/>
      <c r="G15" s="984"/>
      <c r="H15" s="985"/>
      <c r="I15" s="984"/>
      <c r="J15" s="985"/>
      <c r="K15" s="984"/>
      <c r="L15" s="985"/>
      <c r="M15" s="984"/>
      <c r="N15" s="985"/>
      <c r="O15" s="984"/>
      <c r="P15" s="986"/>
      <c r="Q15" s="733"/>
      <c r="R15" s="735" t="s">
        <v>1161</v>
      </c>
      <c r="S15" s="982">
        <v>31</v>
      </c>
      <c r="T15" s="983"/>
      <c r="U15" s="984"/>
      <c r="V15" s="985"/>
      <c r="W15" s="984"/>
      <c r="X15" s="985"/>
      <c r="Y15" s="984"/>
      <c r="Z15" s="985"/>
      <c r="AA15" s="984"/>
      <c r="AB15" s="985"/>
      <c r="AC15" s="984"/>
      <c r="AD15" s="985"/>
      <c r="AE15" s="984"/>
      <c r="AF15" s="986"/>
      <c r="AG15" s="635"/>
    </row>
    <row r="16" spans="1:34" s="590" customFormat="1" ht="14.25" customHeight="1">
      <c r="A16" s="634"/>
      <c r="B16" s="741">
        <v>18</v>
      </c>
      <c r="C16" s="1013"/>
      <c r="D16" s="1014"/>
      <c r="E16" s="1013">
        <v>1</v>
      </c>
      <c r="F16" s="1014"/>
      <c r="G16" s="1013">
        <v>2</v>
      </c>
      <c r="H16" s="1014"/>
      <c r="I16" s="1013">
        <v>3</v>
      </c>
      <c r="J16" s="1014"/>
      <c r="K16" s="1013">
        <v>4</v>
      </c>
      <c r="L16" s="1014"/>
      <c r="M16" s="1013">
        <v>5</v>
      </c>
      <c r="N16" s="1014"/>
      <c r="O16" s="1007">
        <v>6</v>
      </c>
      <c r="P16" s="1008"/>
      <c r="Q16" s="733"/>
      <c r="R16" s="732">
        <v>21</v>
      </c>
      <c r="S16" s="1013"/>
      <c r="T16" s="1014"/>
      <c r="U16" s="1013">
        <v>1</v>
      </c>
      <c r="V16" s="1014"/>
      <c r="W16" s="1013">
        <v>2</v>
      </c>
      <c r="X16" s="1014"/>
      <c r="Y16" s="1013">
        <v>3</v>
      </c>
      <c r="Z16" s="1014"/>
      <c r="AA16" s="1013">
        <v>4</v>
      </c>
      <c r="AB16" s="1014"/>
      <c r="AC16" s="1013">
        <v>5</v>
      </c>
      <c r="AD16" s="1014"/>
      <c r="AE16" s="1007">
        <v>6</v>
      </c>
      <c r="AF16" s="1008"/>
      <c r="AG16" s="635"/>
    </row>
    <row r="17" spans="1:33" s="590" customFormat="1" ht="14.25" customHeight="1">
      <c r="A17" s="634"/>
      <c r="B17" s="735" t="s">
        <v>1159</v>
      </c>
      <c r="C17" s="989" t="s">
        <v>1162</v>
      </c>
      <c r="D17" s="997"/>
      <c r="E17" s="1009" t="s">
        <v>1163</v>
      </c>
      <c r="F17" s="1010"/>
      <c r="G17" s="1009" t="s">
        <v>1164</v>
      </c>
      <c r="H17" s="1010"/>
      <c r="I17" s="1009" t="s">
        <v>1165</v>
      </c>
      <c r="J17" s="1010"/>
      <c r="K17" s="989">
        <v>11</v>
      </c>
      <c r="L17" s="997"/>
      <c r="M17" s="989">
        <v>12</v>
      </c>
      <c r="N17" s="997"/>
      <c r="O17" s="989">
        <v>13</v>
      </c>
      <c r="P17" s="990"/>
      <c r="Q17" s="733"/>
      <c r="R17" s="735" t="s">
        <v>1159</v>
      </c>
      <c r="S17" s="989">
        <v>7</v>
      </c>
      <c r="T17" s="997"/>
      <c r="U17" s="998">
        <v>8</v>
      </c>
      <c r="V17" s="999"/>
      <c r="W17" s="998">
        <v>9</v>
      </c>
      <c r="X17" s="999"/>
      <c r="Y17" s="998">
        <v>10</v>
      </c>
      <c r="Z17" s="999"/>
      <c r="AA17" s="998">
        <v>11</v>
      </c>
      <c r="AB17" s="999"/>
      <c r="AC17" s="998">
        <v>12</v>
      </c>
      <c r="AD17" s="999"/>
      <c r="AE17" s="989">
        <v>13</v>
      </c>
      <c r="AF17" s="990"/>
      <c r="AG17" s="635"/>
    </row>
    <row r="18" spans="1:33" s="590" customFormat="1" ht="14.25" customHeight="1">
      <c r="A18" s="634"/>
      <c r="B18" s="742">
        <v>2</v>
      </c>
      <c r="C18" s="989">
        <v>14</v>
      </c>
      <c r="D18" s="997"/>
      <c r="E18" s="995">
        <v>15</v>
      </c>
      <c r="F18" s="1000"/>
      <c r="G18" s="995">
        <v>16</v>
      </c>
      <c r="H18" s="1000"/>
      <c r="I18" s="995">
        <v>17</v>
      </c>
      <c r="J18" s="1000"/>
      <c r="K18" s="995">
        <v>18</v>
      </c>
      <c r="L18" s="1000"/>
      <c r="M18" s="995">
        <v>19</v>
      </c>
      <c r="N18" s="1000"/>
      <c r="O18" s="1030">
        <v>20</v>
      </c>
      <c r="P18" s="1031"/>
      <c r="Q18" s="733"/>
      <c r="R18" s="743">
        <v>8</v>
      </c>
      <c r="S18" s="989">
        <v>14</v>
      </c>
      <c r="T18" s="997"/>
      <c r="U18" s="998">
        <v>15</v>
      </c>
      <c r="V18" s="999"/>
      <c r="W18" s="998">
        <v>16</v>
      </c>
      <c r="X18" s="999"/>
      <c r="Y18" s="998">
        <v>17</v>
      </c>
      <c r="Z18" s="999"/>
      <c r="AA18" s="998">
        <v>18</v>
      </c>
      <c r="AB18" s="999"/>
      <c r="AC18" s="998">
        <v>19</v>
      </c>
      <c r="AD18" s="999"/>
      <c r="AE18" s="1029">
        <v>20</v>
      </c>
      <c r="AF18" s="990"/>
      <c r="AG18" s="635"/>
    </row>
    <row r="19" spans="1:33" s="590" customFormat="1" ht="14.25" customHeight="1">
      <c r="A19" s="634"/>
      <c r="B19" s="742" t="s">
        <v>1160</v>
      </c>
      <c r="C19" s="989">
        <v>21</v>
      </c>
      <c r="D19" s="997"/>
      <c r="E19" s="995">
        <v>22</v>
      </c>
      <c r="F19" s="1000"/>
      <c r="G19" s="995">
        <v>23</v>
      </c>
      <c r="H19" s="1000"/>
      <c r="I19" s="995">
        <v>24</v>
      </c>
      <c r="J19" s="1000"/>
      <c r="K19" s="995">
        <v>25</v>
      </c>
      <c r="L19" s="1000"/>
      <c r="M19" s="995">
        <v>26</v>
      </c>
      <c r="N19" s="1000"/>
      <c r="O19" s="1030">
        <v>27</v>
      </c>
      <c r="P19" s="1031"/>
      <c r="Q19" s="733"/>
      <c r="R19" s="744" t="s">
        <v>1160</v>
      </c>
      <c r="S19" s="989">
        <v>21</v>
      </c>
      <c r="T19" s="997"/>
      <c r="U19" s="998">
        <v>22</v>
      </c>
      <c r="V19" s="999"/>
      <c r="W19" s="998">
        <v>23</v>
      </c>
      <c r="X19" s="999"/>
      <c r="Y19" s="998">
        <v>24</v>
      </c>
      <c r="Z19" s="999"/>
      <c r="AA19" s="998">
        <v>25</v>
      </c>
      <c r="AB19" s="999"/>
      <c r="AC19" s="998">
        <v>26</v>
      </c>
      <c r="AD19" s="999"/>
      <c r="AE19" s="989">
        <v>27</v>
      </c>
      <c r="AF19" s="990"/>
      <c r="AG19" s="635"/>
    </row>
    <row r="20" spans="1:33" s="590" customFormat="1" ht="14.25" customHeight="1">
      <c r="A20" s="634"/>
      <c r="B20" s="745">
        <v>16</v>
      </c>
      <c r="C20" s="989">
        <v>28</v>
      </c>
      <c r="D20" s="997"/>
      <c r="E20" s="995">
        <v>29</v>
      </c>
      <c r="F20" s="1000"/>
      <c r="G20" s="1027"/>
      <c r="H20" s="1028"/>
      <c r="I20" s="1027"/>
      <c r="J20" s="1028"/>
      <c r="K20" s="998"/>
      <c r="L20" s="999"/>
      <c r="M20" s="998"/>
      <c r="N20" s="999"/>
      <c r="O20" s="998"/>
      <c r="P20" s="1015"/>
      <c r="Q20" s="733"/>
      <c r="R20" s="739">
        <v>23</v>
      </c>
      <c r="S20" s="989">
        <v>28</v>
      </c>
      <c r="T20" s="997"/>
      <c r="U20" s="998">
        <v>29</v>
      </c>
      <c r="V20" s="999"/>
      <c r="W20" s="998">
        <v>30</v>
      </c>
      <c r="X20" s="999"/>
      <c r="Y20" s="998">
        <v>31</v>
      </c>
      <c r="Z20" s="999"/>
      <c r="AA20" s="998"/>
      <c r="AB20" s="999"/>
      <c r="AC20" s="998"/>
      <c r="AD20" s="999"/>
      <c r="AE20" s="998"/>
      <c r="AF20" s="1015"/>
      <c r="AG20" s="635"/>
    </row>
    <row r="21" spans="1:33" s="590" customFormat="1" ht="14.25" customHeight="1" thickBot="1">
      <c r="A21" s="634"/>
      <c r="B21" s="735" t="s">
        <v>1161</v>
      </c>
      <c r="C21" s="991"/>
      <c r="D21" s="992"/>
      <c r="E21" s="984"/>
      <c r="F21" s="985"/>
      <c r="G21" s="984"/>
      <c r="H21" s="985"/>
      <c r="I21" s="984"/>
      <c r="J21" s="985"/>
      <c r="K21" s="984"/>
      <c r="L21" s="985"/>
      <c r="M21" s="984"/>
      <c r="N21" s="985"/>
      <c r="O21" s="984"/>
      <c r="P21" s="986"/>
      <c r="Q21" s="746"/>
      <c r="R21" s="747" t="s">
        <v>1161</v>
      </c>
      <c r="S21" s="991"/>
      <c r="T21" s="992"/>
      <c r="U21" s="984"/>
      <c r="V21" s="985"/>
      <c r="W21" s="984"/>
      <c r="X21" s="985"/>
      <c r="Y21" s="984"/>
      <c r="Z21" s="985"/>
      <c r="AA21" s="984"/>
      <c r="AB21" s="985"/>
      <c r="AC21" s="984"/>
      <c r="AD21" s="985"/>
      <c r="AE21" s="984"/>
      <c r="AF21" s="986"/>
      <c r="AG21" s="635"/>
    </row>
    <row r="22" spans="1:33" s="590" customFormat="1" ht="14.25" customHeight="1">
      <c r="A22" s="634"/>
      <c r="B22" s="741">
        <v>21</v>
      </c>
      <c r="C22" s="1013"/>
      <c r="D22" s="1014"/>
      <c r="E22" s="1013"/>
      <c r="F22" s="1014"/>
      <c r="G22" s="1013">
        <v>1</v>
      </c>
      <c r="H22" s="1014"/>
      <c r="I22" s="1013">
        <v>2</v>
      </c>
      <c r="J22" s="1014"/>
      <c r="K22" s="1013">
        <v>3</v>
      </c>
      <c r="L22" s="1014"/>
      <c r="M22" s="1013">
        <v>4</v>
      </c>
      <c r="N22" s="1014"/>
      <c r="O22" s="1007">
        <v>5</v>
      </c>
      <c r="P22" s="1008"/>
      <c r="Q22" s="733"/>
      <c r="R22" s="748">
        <v>22</v>
      </c>
      <c r="S22" s="1005"/>
      <c r="T22" s="1012"/>
      <c r="U22" s="1013"/>
      <c r="V22" s="1014"/>
      <c r="W22" s="1005"/>
      <c r="X22" s="1006"/>
      <c r="Y22" s="1005"/>
      <c r="Z22" s="1006"/>
      <c r="AA22" s="1005">
        <v>1</v>
      </c>
      <c r="AB22" s="1006"/>
      <c r="AC22" s="1005">
        <v>2</v>
      </c>
      <c r="AD22" s="1006"/>
      <c r="AE22" s="1007">
        <v>3</v>
      </c>
      <c r="AF22" s="1008"/>
      <c r="AG22" s="635"/>
    </row>
    <row r="23" spans="1:33" s="590" customFormat="1" ht="14.25" customHeight="1">
      <c r="A23" s="634"/>
      <c r="B23" s="735" t="s">
        <v>1159</v>
      </c>
      <c r="C23" s="989">
        <v>6</v>
      </c>
      <c r="D23" s="997"/>
      <c r="E23" s="998">
        <v>7</v>
      </c>
      <c r="F23" s="999"/>
      <c r="G23" s="998">
        <v>8</v>
      </c>
      <c r="H23" s="999"/>
      <c r="I23" s="998">
        <v>9</v>
      </c>
      <c r="J23" s="999"/>
      <c r="K23" s="998">
        <v>10</v>
      </c>
      <c r="L23" s="999"/>
      <c r="M23" s="998">
        <v>11</v>
      </c>
      <c r="N23" s="999"/>
      <c r="O23" s="989">
        <v>12</v>
      </c>
      <c r="P23" s="990"/>
      <c r="Q23" s="733"/>
      <c r="R23" s="735" t="s">
        <v>1159</v>
      </c>
      <c r="S23" s="989">
        <v>4</v>
      </c>
      <c r="T23" s="997"/>
      <c r="U23" s="998">
        <v>5</v>
      </c>
      <c r="V23" s="999"/>
      <c r="W23" s="998">
        <v>6</v>
      </c>
      <c r="X23" s="999"/>
      <c r="Y23" s="998">
        <v>7</v>
      </c>
      <c r="Z23" s="999"/>
      <c r="AA23" s="998">
        <v>8</v>
      </c>
      <c r="AB23" s="999"/>
      <c r="AC23" s="998">
        <v>9</v>
      </c>
      <c r="AD23" s="999"/>
      <c r="AE23" s="989">
        <v>10</v>
      </c>
      <c r="AF23" s="990"/>
      <c r="AG23" s="635"/>
    </row>
    <row r="24" spans="1:33" s="590" customFormat="1" ht="14.25" customHeight="1">
      <c r="A24" s="634"/>
      <c r="B24" s="742">
        <v>3</v>
      </c>
      <c r="C24" s="989">
        <v>13</v>
      </c>
      <c r="D24" s="997"/>
      <c r="E24" s="998">
        <v>14</v>
      </c>
      <c r="F24" s="999"/>
      <c r="G24" s="998">
        <v>15</v>
      </c>
      <c r="H24" s="999"/>
      <c r="I24" s="998">
        <v>16</v>
      </c>
      <c r="J24" s="999"/>
      <c r="K24" s="998">
        <v>17</v>
      </c>
      <c r="L24" s="999"/>
      <c r="M24" s="998">
        <v>18</v>
      </c>
      <c r="N24" s="999"/>
      <c r="O24" s="989">
        <v>19</v>
      </c>
      <c r="P24" s="990"/>
      <c r="Q24" s="733"/>
      <c r="R24" s="737">
        <v>9</v>
      </c>
      <c r="S24" s="998">
        <v>11</v>
      </c>
      <c r="T24" s="999"/>
      <c r="U24" s="998">
        <v>12</v>
      </c>
      <c r="V24" s="999"/>
      <c r="W24" s="998">
        <v>13</v>
      </c>
      <c r="X24" s="999"/>
      <c r="Y24" s="989">
        <v>14</v>
      </c>
      <c r="Z24" s="997"/>
      <c r="AA24" s="1009" t="s">
        <v>1166</v>
      </c>
      <c r="AB24" s="1010"/>
      <c r="AC24" s="998">
        <v>16</v>
      </c>
      <c r="AD24" s="999"/>
      <c r="AE24" s="998">
        <v>17</v>
      </c>
      <c r="AF24" s="1015"/>
      <c r="AG24" s="635"/>
    </row>
    <row r="25" spans="1:33" s="590" customFormat="1" ht="14.25" customHeight="1">
      <c r="A25" s="634"/>
      <c r="B25" s="742" t="s">
        <v>1160</v>
      </c>
      <c r="C25" s="989">
        <v>20</v>
      </c>
      <c r="D25" s="997"/>
      <c r="E25" s="998">
        <v>21</v>
      </c>
      <c r="F25" s="999"/>
      <c r="G25" s="998">
        <v>22</v>
      </c>
      <c r="H25" s="999"/>
      <c r="I25" s="998">
        <v>23</v>
      </c>
      <c r="J25" s="999"/>
      <c r="K25" s="998">
        <v>24</v>
      </c>
      <c r="L25" s="999"/>
      <c r="M25" s="998">
        <v>25</v>
      </c>
      <c r="N25" s="999"/>
      <c r="O25" s="989">
        <v>26</v>
      </c>
      <c r="P25" s="990"/>
      <c r="Q25" s="733"/>
      <c r="R25" s="749" t="s">
        <v>1160</v>
      </c>
      <c r="S25" s="989">
        <v>18</v>
      </c>
      <c r="T25" s="997"/>
      <c r="U25" s="998">
        <v>19</v>
      </c>
      <c r="V25" s="999"/>
      <c r="W25" s="998">
        <v>20</v>
      </c>
      <c r="X25" s="999"/>
      <c r="Y25" s="998">
        <v>21</v>
      </c>
      <c r="Z25" s="999"/>
      <c r="AA25" s="998">
        <v>22</v>
      </c>
      <c r="AB25" s="999"/>
      <c r="AC25" s="998">
        <v>23</v>
      </c>
      <c r="AD25" s="999"/>
      <c r="AE25" s="989">
        <v>24</v>
      </c>
      <c r="AF25" s="990"/>
      <c r="AG25" s="635"/>
    </row>
    <row r="26" spans="1:33" s="590" customFormat="1" ht="14.25" customHeight="1">
      <c r="A26" s="634"/>
      <c r="B26" s="745">
        <v>23</v>
      </c>
      <c r="C26" s="989">
        <v>27</v>
      </c>
      <c r="D26" s="997"/>
      <c r="E26" s="995">
        <v>28</v>
      </c>
      <c r="F26" s="1000"/>
      <c r="G26" s="995">
        <v>29</v>
      </c>
      <c r="H26" s="1000"/>
      <c r="I26" s="998">
        <v>30</v>
      </c>
      <c r="J26" s="999"/>
      <c r="K26" s="998">
        <v>31</v>
      </c>
      <c r="L26" s="999"/>
      <c r="M26" s="998"/>
      <c r="N26" s="999"/>
      <c r="O26" s="998"/>
      <c r="P26" s="1015"/>
      <c r="Q26" s="733"/>
      <c r="R26" s="740">
        <v>22</v>
      </c>
      <c r="S26" s="989">
        <v>25</v>
      </c>
      <c r="T26" s="997"/>
      <c r="U26" s="998">
        <v>26</v>
      </c>
      <c r="V26" s="999"/>
      <c r="W26" s="998">
        <v>27</v>
      </c>
      <c r="X26" s="999"/>
      <c r="Y26" s="998">
        <v>28</v>
      </c>
      <c r="Z26" s="999"/>
      <c r="AA26" s="998">
        <v>29</v>
      </c>
      <c r="AB26" s="999"/>
      <c r="AC26" s="987">
        <v>30</v>
      </c>
      <c r="AD26" s="988"/>
      <c r="AE26" s="998"/>
      <c r="AF26" s="1015"/>
      <c r="AG26" s="635"/>
    </row>
    <row r="27" spans="1:33" s="590" customFormat="1" ht="14.25" customHeight="1" thickBot="1">
      <c r="A27" s="634"/>
      <c r="B27" s="735" t="s">
        <v>1161</v>
      </c>
      <c r="C27" s="1016"/>
      <c r="D27" s="1017"/>
      <c r="E27" s="1016"/>
      <c r="F27" s="1017"/>
      <c r="G27" s="984"/>
      <c r="H27" s="985"/>
      <c r="I27" s="984"/>
      <c r="J27" s="985"/>
      <c r="K27" s="984"/>
      <c r="L27" s="985"/>
      <c r="M27" s="984"/>
      <c r="N27" s="985"/>
      <c r="O27" s="984"/>
      <c r="P27" s="986"/>
      <c r="Q27" s="746"/>
      <c r="R27" s="735" t="s">
        <v>1161</v>
      </c>
      <c r="S27" s="984"/>
      <c r="T27" s="985"/>
      <c r="U27" s="984"/>
      <c r="V27" s="985"/>
      <c r="W27" s="984"/>
      <c r="X27" s="985"/>
      <c r="Y27" s="984"/>
      <c r="Z27" s="985"/>
      <c r="AA27" s="984"/>
      <c r="AB27" s="985"/>
      <c r="AC27" s="984"/>
      <c r="AD27" s="985"/>
      <c r="AE27" s="984"/>
      <c r="AF27" s="986"/>
      <c r="AG27" s="635"/>
    </row>
    <row r="28" spans="1:33" s="590" customFormat="1" ht="14.25" customHeight="1">
      <c r="A28" s="634"/>
      <c r="B28" s="741">
        <v>22</v>
      </c>
      <c r="C28" s="1025"/>
      <c r="D28" s="1026"/>
      <c r="E28" s="1013"/>
      <c r="F28" s="1014"/>
      <c r="G28" s="1005"/>
      <c r="H28" s="1006"/>
      <c r="I28" s="1005"/>
      <c r="J28" s="1006"/>
      <c r="K28" s="1005"/>
      <c r="L28" s="1006"/>
      <c r="M28" s="1005">
        <v>1</v>
      </c>
      <c r="N28" s="1006"/>
      <c r="O28" s="989">
        <v>2</v>
      </c>
      <c r="P28" s="990"/>
      <c r="Q28" s="733"/>
      <c r="R28" s="734">
        <v>19</v>
      </c>
      <c r="S28" s="995"/>
      <c r="T28" s="1000"/>
      <c r="U28" s="995"/>
      <c r="V28" s="1000"/>
      <c r="W28" s="995"/>
      <c r="X28" s="1000"/>
      <c r="Y28" s="995"/>
      <c r="Z28" s="1000"/>
      <c r="AA28" s="1013"/>
      <c r="AB28" s="1014"/>
      <c r="AC28" s="1013"/>
      <c r="AD28" s="1014"/>
      <c r="AE28" s="1020" t="s">
        <v>1167</v>
      </c>
      <c r="AF28" s="1021"/>
      <c r="AG28" s="635"/>
    </row>
    <row r="29" spans="1:33" s="590" customFormat="1" ht="14.25" customHeight="1">
      <c r="A29" s="634"/>
      <c r="B29" s="735" t="s">
        <v>1159</v>
      </c>
      <c r="C29" s="989">
        <v>3</v>
      </c>
      <c r="D29" s="997"/>
      <c r="E29" s="1009" t="s">
        <v>1168</v>
      </c>
      <c r="F29" s="1010"/>
      <c r="G29" s="998">
        <v>5</v>
      </c>
      <c r="H29" s="999"/>
      <c r="I29" s="998">
        <v>6</v>
      </c>
      <c r="J29" s="999"/>
      <c r="K29" s="998">
        <v>7</v>
      </c>
      <c r="L29" s="999"/>
      <c r="M29" s="998">
        <v>8</v>
      </c>
      <c r="N29" s="999"/>
      <c r="O29" s="989">
        <v>9</v>
      </c>
      <c r="P29" s="990"/>
      <c r="Q29" s="733"/>
      <c r="R29" s="735" t="s">
        <v>1159</v>
      </c>
      <c r="S29" s="1009" t="s">
        <v>1169</v>
      </c>
      <c r="T29" s="1010"/>
      <c r="U29" s="1009" t="s">
        <v>1170</v>
      </c>
      <c r="V29" s="1010"/>
      <c r="W29" s="989">
        <v>4</v>
      </c>
      <c r="X29" s="997"/>
      <c r="Y29" s="1023">
        <v>5</v>
      </c>
      <c r="Z29" s="1024"/>
      <c r="AA29" s="1023">
        <v>6</v>
      </c>
      <c r="AB29" s="1024"/>
      <c r="AC29" s="1023">
        <v>7</v>
      </c>
      <c r="AD29" s="1024"/>
      <c r="AE29" s="989">
        <v>8</v>
      </c>
      <c r="AF29" s="990"/>
      <c r="AG29" s="635"/>
    </row>
    <row r="30" spans="1:33" s="590" customFormat="1" ht="14.25" customHeight="1">
      <c r="A30" s="634"/>
      <c r="B30" s="742">
        <v>4</v>
      </c>
      <c r="C30" s="989">
        <v>10</v>
      </c>
      <c r="D30" s="997"/>
      <c r="E30" s="998">
        <v>11</v>
      </c>
      <c r="F30" s="999"/>
      <c r="G30" s="998">
        <v>12</v>
      </c>
      <c r="H30" s="999"/>
      <c r="I30" s="998">
        <v>13</v>
      </c>
      <c r="J30" s="999"/>
      <c r="K30" s="998">
        <v>14</v>
      </c>
      <c r="L30" s="999"/>
      <c r="M30" s="998">
        <v>15</v>
      </c>
      <c r="N30" s="999"/>
      <c r="O30" s="989">
        <v>16</v>
      </c>
      <c r="P30" s="990"/>
      <c r="Q30" s="733"/>
      <c r="R30" s="737">
        <v>10</v>
      </c>
      <c r="S30" s="989">
        <v>9</v>
      </c>
      <c r="T30" s="997"/>
      <c r="U30" s="998">
        <v>10</v>
      </c>
      <c r="V30" s="999"/>
      <c r="W30" s="998">
        <v>11</v>
      </c>
      <c r="X30" s="999"/>
      <c r="Y30" s="998">
        <v>12</v>
      </c>
      <c r="Z30" s="999"/>
      <c r="AA30" s="998">
        <v>13</v>
      </c>
      <c r="AB30" s="999"/>
      <c r="AC30" s="998">
        <v>14</v>
      </c>
      <c r="AD30" s="999"/>
      <c r="AE30" s="989">
        <v>15</v>
      </c>
      <c r="AF30" s="990"/>
      <c r="AG30" s="635"/>
    </row>
    <row r="31" spans="1:33" s="590" customFormat="1" ht="14.25" customHeight="1">
      <c r="A31" s="634"/>
      <c r="B31" s="742" t="s">
        <v>1160</v>
      </c>
      <c r="C31" s="989">
        <v>17</v>
      </c>
      <c r="D31" s="997"/>
      <c r="E31" s="998">
        <v>18</v>
      </c>
      <c r="F31" s="999"/>
      <c r="G31" s="998">
        <v>19</v>
      </c>
      <c r="H31" s="999"/>
      <c r="I31" s="998">
        <v>20</v>
      </c>
      <c r="J31" s="999"/>
      <c r="K31" s="998">
        <v>21</v>
      </c>
      <c r="L31" s="999"/>
      <c r="M31" s="998">
        <v>22</v>
      </c>
      <c r="N31" s="999"/>
      <c r="O31" s="989">
        <v>23</v>
      </c>
      <c r="P31" s="990"/>
      <c r="Q31" s="733"/>
      <c r="R31" s="749" t="s">
        <v>1160</v>
      </c>
      <c r="S31" s="989">
        <v>16</v>
      </c>
      <c r="T31" s="997"/>
      <c r="U31" s="998">
        <v>17</v>
      </c>
      <c r="V31" s="999"/>
      <c r="W31" s="998">
        <v>18</v>
      </c>
      <c r="X31" s="999"/>
      <c r="Y31" s="998">
        <v>19</v>
      </c>
      <c r="Z31" s="999"/>
      <c r="AA31" s="998">
        <v>20</v>
      </c>
      <c r="AB31" s="999"/>
      <c r="AC31" s="998">
        <v>21</v>
      </c>
      <c r="AD31" s="999"/>
      <c r="AE31" s="989">
        <v>22</v>
      </c>
      <c r="AF31" s="990"/>
      <c r="AG31" s="635"/>
    </row>
    <row r="32" spans="1:33" s="590" customFormat="1" ht="14.25" customHeight="1">
      <c r="A32" s="634"/>
      <c r="B32" s="745">
        <v>20</v>
      </c>
      <c r="C32" s="989">
        <v>24</v>
      </c>
      <c r="D32" s="997"/>
      <c r="E32" s="998">
        <v>25</v>
      </c>
      <c r="F32" s="999"/>
      <c r="G32" s="998">
        <v>26</v>
      </c>
      <c r="H32" s="999"/>
      <c r="I32" s="998">
        <v>27</v>
      </c>
      <c r="J32" s="999"/>
      <c r="K32" s="998">
        <v>28</v>
      </c>
      <c r="L32" s="999"/>
      <c r="M32" s="1022">
        <v>29</v>
      </c>
      <c r="N32" s="999"/>
      <c r="O32" s="989">
        <v>30</v>
      </c>
      <c r="P32" s="990"/>
      <c r="Q32" s="750"/>
      <c r="R32" s="740">
        <v>16</v>
      </c>
      <c r="S32" s="989">
        <v>23</v>
      </c>
      <c r="T32" s="997"/>
      <c r="U32" s="998">
        <v>24</v>
      </c>
      <c r="V32" s="999"/>
      <c r="W32" s="998">
        <v>25</v>
      </c>
      <c r="X32" s="999"/>
      <c r="Y32" s="998">
        <v>26</v>
      </c>
      <c r="Z32" s="999"/>
      <c r="AA32" s="998">
        <v>27</v>
      </c>
      <c r="AB32" s="999"/>
      <c r="AC32" s="998">
        <v>28</v>
      </c>
      <c r="AD32" s="999"/>
      <c r="AE32" s="989">
        <v>29</v>
      </c>
      <c r="AF32" s="990"/>
      <c r="AG32" s="635"/>
    </row>
    <row r="33" spans="1:33" s="590" customFormat="1" ht="14.25" customHeight="1" thickBot="1">
      <c r="A33" s="634"/>
      <c r="B33" s="735" t="s">
        <v>1161</v>
      </c>
      <c r="C33" s="1016"/>
      <c r="D33" s="1017"/>
      <c r="E33" s="984"/>
      <c r="F33" s="985"/>
      <c r="G33" s="984"/>
      <c r="H33" s="985"/>
      <c r="I33" s="984"/>
      <c r="J33" s="985"/>
      <c r="K33" s="984"/>
      <c r="L33" s="985"/>
      <c r="M33" s="984"/>
      <c r="N33" s="985"/>
      <c r="O33" s="984"/>
      <c r="P33" s="986"/>
      <c r="Q33" s="746"/>
      <c r="R33" s="735" t="s">
        <v>1161</v>
      </c>
      <c r="S33" s="982">
        <v>30</v>
      </c>
      <c r="T33" s="983"/>
      <c r="U33" s="944">
        <v>31</v>
      </c>
      <c r="V33" s="945"/>
      <c r="W33" s="944"/>
      <c r="X33" s="945"/>
      <c r="Y33" s="944"/>
      <c r="Z33" s="945"/>
      <c r="AA33" s="944"/>
      <c r="AB33" s="945"/>
      <c r="AC33" s="944"/>
      <c r="AD33" s="945"/>
      <c r="AE33" s="944"/>
      <c r="AF33" s="946"/>
      <c r="AG33" s="635"/>
    </row>
    <row r="34" spans="1:33" s="590" customFormat="1" ht="14.25" customHeight="1">
      <c r="A34" s="634"/>
      <c r="B34" s="741">
        <v>19</v>
      </c>
      <c r="C34" s="1020" t="s">
        <v>1171</v>
      </c>
      <c r="D34" s="1021"/>
      <c r="E34" s="989">
        <v>2</v>
      </c>
      <c r="F34" s="997"/>
      <c r="G34" s="1013">
        <v>3</v>
      </c>
      <c r="H34" s="1014"/>
      <c r="I34" s="1013">
        <v>4</v>
      </c>
      <c r="J34" s="1014"/>
      <c r="K34" s="1013">
        <v>5</v>
      </c>
      <c r="L34" s="1014"/>
      <c r="M34" s="1005">
        <v>6</v>
      </c>
      <c r="N34" s="1006"/>
      <c r="O34" s="1018">
        <v>7</v>
      </c>
      <c r="P34" s="1019"/>
      <c r="Q34" s="733"/>
      <c r="R34" s="734">
        <v>22</v>
      </c>
      <c r="S34" s="1013"/>
      <c r="T34" s="1014"/>
      <c r="U34" s="1013"/>
      <c r="V34" s="1014"/>
      <c r="W34" s="1013">
        <v>1</v>
      </c>
      <c r="X34" s="1014"/>
      <c r="Y34" s="1013">
        <v>2</v>
      </c>
      <c r="Z34" s="1014"/>
      <c r="AA34" s="1013">
        <v>3</v>
      </c>
      <c r="AB34" s="1014"/>
      <c r="AC34" s="1013">
        <v>4</v>
      </c>
      <c r="AD34" s="1014"/>
      <c r="AE34" s="1007">
        <v>5</v>
      </c>
      <c r="AF34" s="1008"/>
      <c r="AG34" s="635"/>
    </row>
    <row r="35" spans="1:33" s="590" customFormat="1" ht="14.25" customHeight="1">
      <c r="A35" s="634"/>
      <c r="B35" s="735" t="s">
        <v>1159</v>
      </c>
      <c r="C35" s="989">
        <v>8</v>
      </c>
      <c r="D35" s="997"/>
      <c r="E35" s="998">
        <v>9</v>
      </c>
      <c r="F35" s="999"/>
      <c r="G35" s="998">
        <v>10</v>
      </c>
      <c r="H35" s="999"/>
      <c r="I35" s="998">
        <v>11</v>
      </c>
      <c r="J35" s="999"/>
      <c r="K35" s="998">
        <v>12</v>
      </c>
      <c r="L35" s="999"/>
      <c r="M35" s="998">
        <v>13</v>
      </c>
      <c r="N35" s="999"/>
      <c r="O35" s="989">
        <v>14</v>
      </c>
      <c r="P35" s="990"/>
      <c r="Q35" s="733"/>
      <c r="R35" s="735" t="s">
        <v>1159</v>
      </c>
      <c r="S35" s="989">
        <v>6</v>
      </c>
      <c r="T35" s="997"/>
      <c r="U35" s="998">
        <v>7</v>
      </c>
      <c r="V35" s="999"/>
      <c r="W35" s="998">
        <v>8</v>
      </c>
      <c r="X35" s="999"/>
      <c r="Y35" s="998">
        <v>9</v>
      </c>
      <c r="Z35" s="999"/>
      <c r="AA35" s="998">
        <v>10</v>
      </c>
      <c r="AB35" s="999"/>
      <c r="AC35" s="998">
        <v>11</v>
      </c>
      <c r="AD35" s="999"/>
      <c r="AE35" s="989">
        <v>12</v>
      </c>
      <c r="AF35" s="990"/>
      <c r="AG35" s="635"/>
    </row>
    <row r="36" spans="1:33" s="590" customFormat="1" ht="14.25" customHeight="1">
      <c r="A36" s="634"/>
      <c r="B36" s="742">
        <v>5</v>
      </c>
      <c r="C36" s="989">
        <v>15</v>
      </c>
      <c r="D36" s="997"/>
      <c r="E36" s="998">
        <v>16</v>
      </c>
      <c r="F36" s="999"/>
      <c r="G36" s="998">
        <v>17</v>
      </c>
      <c r="H36" s="999"/>
      <c r="I36" s="998">
        <v>18</v>
      </c>
      <c r="J36" s="999"/>
      <c r="K36" s="998">
        <v>19</v>
      </c>
      <c r="L36" s="999"/>
      <c r="M36" s="998">
        <v>20</v>
      </c>
      <c r="N36" s="999"/>
      <c r="O36" s="989">
        <v>21</v>
      </c>
      <c r="P36" s="990"/>
      <c r="Q36" s="733"/>
      <c r="R36" s="737">
        <v>11</v>
      </c>
      <c r="S36" s="989">
        <v>13</v>
      </c>
      <c r="T36" s="997"/>
      <c r="U36" s="998">
        <v>14</v>
      </c>
      <c r="V36" s="999"/>
      <c r="W36" s="998">
        <v>15</v>
      </c>
      <c r="X36" s="999"/>
      <c r="Y36" s="998">
        <v>16</v>
      </c>
      <c r="Z36" s="999"/>
      <c r="AA36" s="998">
        <v>17</v>
      </c>
      <c r="AB36" s="999"/>
      <c r="AC36" s="998">
        <v>18</v>
      </c>
      <c r="AD36" s="999"/>
      <c r="AE36" s="989">
        <v>19</v>
      </c>
      <c r="AF36" s="990"/>
      <c r="AG36" s="635"/>
    </row>
    <row r="37" spans="1:33" s="590" customFormat="1" ht="14.25" customHeight="1">
      <c r="A37" s="634"/>
      <c r="B37" s="742" t="s">
        <v>1160</v>
      </c>
      <c r="C37" s="989">
        <v>22</v>
      </c>
      <c r="D37" s="997"/>
      <c r="E37" s="998">
        <v>23</v>
      </c>
      <c r="F37" s="999"/>
      <c r="G37" s="998">
        <v>24</v>
      </c>
      <c r="H37" s="999"/>
      <c r="I37" s="998">
        <v>25</v>
      </c>
      <c r="J37" s="999"/>
      <c r="K37" s="998">
        <v>26</v>
      </c>
      <c r="L37" s="999"/>
      <c r="M37" s="998">
        <v>27</v>
      </c>
      <c r="N37" s="999"/>
      <c r="O37" s="989">
        <v>28</v>
      </c>
      <c r="P37" s="990"/>
      <c r="Q37" s="733"/>
      <c r="R37" s="749" t="s">
        <v>1160</v>
      </c>
      <c r="S37" s="989">
        <v>20</v>
      </c>
      <c r="T37" s="997"/>
      <c r="U37" s="998">
        <v>21</v>
      </c>
      <c r="V37" s="999"/>
      <c r="W37" s="998">
        <v>22</v>
      </c>
      <c r="X37" s="999"/>
      <c r="Y37" s="998">
        <v>23</v>
      </c>
      <c r="Z37" s="999"/>
      <c r="AA37" s="998">
        <v>24</v>
      </c>
      <c r="AB37" s="999"/>
      <c r="AC37" s="998">
        <v>25</v>
      </c>
      <c r="AD37" s="999"/>
      <c r="AE37" s="989">
        <v>26</v>
      </c>
      <c r="AF37" s="990"/>
      <c r="AG37" s="635"/>
    </row>
    <row r="38" spans="1:33" s="590" customFormat="1" ht="14.25" customHeight="1">
      <c r="A38" s="634"/>
      <c r="B38" s="745">
        <v>22</v>
      </c>
      <c r="C38" s="989">
        <v>29</v>
      </c>
      <c r="D38" s="997"/>
      <c r="E38" s="998">
        <v>30</v>
      </c>
      <c r="F38" s="999"/>
      <c r="G38" s="998">
        <v>31</v>
      </c>
      <c r="H38" s="999"/>
      <c r="I38" s="998"/>
      <c r="J38" s="999"/>
      <c r="K38" s="998"/>
      <c r="L38" s="999"/>
      <c r="M38" s="998"/>
      <c r="N38" s="999"/>
      <c r="O38" s="998"/>
      <c r="P38" s="1015"/>
      <c r="Q38" s="733"/>
      <c r="R38" s="740">
        <v>22</v>
      </c>
      <c r="S38" s="989">
        <v>27</v>
      </c>
      <c r="T38" s="997"/>
      <c r="U38" s="995">
        <v>28</v>
      </c>
      <c r="V38" s="1000"/>
      <c r="W38" s="995">
        <v>29</v>
      </c>
      <c r="X38" s="1000"/>
      <c r="Y38" s="995">
        <v>30</v>
      </c>
      <c r="Z38" s="1000"/>
      <c r="AA38" s="998"/>
      <c r="AB38" s="999"/>
      <c r="AC38" s="998"/>
      <c r="AD38" s="999"/>
      <c r="AE38" s="998"/>
      <c r="AF38" s="1015"/>
      <c r="AG38" s="635"/>
    </row>
    <row r="39" spans="1:33" s="590" customFormat="1" ht="14.25" customHeight="1" thickBot="1">
      <c r="A39" s="634"/>
      <c r="B39" s="735" t="s">
        <v>1161</v>
      </c>
      <c r="C39" s="1016"/>
      <c r="D39" s="1017"/>
      <c r="E39" s="984"/>
      <c r="F39" s="985"/>
      <c r="G39" s="984"/>
      <c r="H39" s="985"/>
      <c r="I39" s="984"/>
      <c r="J39" s="985"/>
      <c r="K39" s="984"/>
      <c r="L39" s="985"/>
      <c r="M39" s="984"/>
      <c r="N39" s="985"/>
      <c r="O39" s="984"/>
      <c r="P39" s="986"/>
      <c r="Q39" s="746"/>
      <c r="R39" s="735" t="s">
        <v>1161</v>
      </c>
      <c r="S39" s="1016"/>
      <c r="T39" s="1017"/>
      <c r="U39" s="984"/>
      <c r="V39" s="985"/>
      <c r="W39" s="984"/>
      <c r="X39" s="985"/>
      <c r="Y39" s="984"/>
      <c r="Z39" s="985"/>
      <c r="AA39" s="984"/>
      <c r="AB39" s="985"/>
      <c r="AC39" s="984"/>
      <c r="AD39" s="985"/>
      <c r="AE39" s="984"/>
      <c r="AF39" s="986"/>
      <c r="AG39" s="635"/>
    </row>
    <row r="40" spans="1:33" s="590" customFormat="1" ht="14.25" customHeight="1">
      <c r="A40" s="634"/>
      <c r="B40" s="741">
        <v>22</v>
      </c>
      <c r="C40" s="1005"/>
      <c r="D40" s="1006"/>
      <c r="E40" s="1013"/>
      <c r="F40" s="1014"/>
      <c r="G40" s="1013"/>
      <c r="H40" s="1014"/>
      <c r="I40" s="1005">
        <v>1</v>
      </c>
      <c r="J40" s="1006"/>
      <c r="K40" s="1005">
        <v>2</v>
      </c>
      <c r="L40" s="1006"/>
      <c r="M40" s="1005">
        <v>3</v>
      </c>
      <c r="N40" s="1006"/>
      <c r="O40" s="1007">
        <v>4</v>
      </c>
      <c r="P40" s="1008"/>
      <c r="Q40" s="733"/>
      <c r="R40" s="741">
        <v>22</v>
      </c>
      <c r="S40" s="1005"/>
      <c r="T40" s="1012"/>
      <c r="U40" s="1013"/>
      <c r="V40" s="1014"/>
      <c r="W40" s="1005"/>
      <c r="X40" s="1006"/>
      <c r="Y40" s="1005"/>
      <c r="Z40" s="1006"/>
      <c r="AA40" s="1005">
        <v>1</v>
      </c>
      <c r="AB40" s="1006"/>
      <c r="AC40" s="1005">
        <v>2</v>
      </c>
      <c r="AD40" s="1006"/>
      <c r="AE40" s="1007">
        <v>3</v>
      </c>
      <c r="AF40" s="1008"/>
      <c r="AG40" s="635"/>
    </row>
    <row r="41" spans="1:33" s="590" customFormat="1" ht="14.25" customHeight="1">
      <c r="A41" s="634"/>
      <c r="B41" s="735" t="s">
        <v>1159</v>
      </c>
      <c r="C41" s="989">
        <v>5</v>
      </c>
      <c r="D41" s="997"/>
      <c r="E41" s="998">
        <v>6</v>
      </c>
      <c r="F41" s="999"/>
      <c r="G41" s="998">
        <v>7</v>
      </c>
      <c r="H41" s="999"/>
      <c r="I41" s="989">
        <v>8</v>
      </c>
      <c r="J41" s="997"/>
      <c r="K41" s="1009" t="s">
        <v>1172</v>
      </c>
      <c r="L41" s="1010"/>
      <c r="M41" s="998">
        <v>10</v>
      </c>
      <c r="N41" s="999"/>
      <c r="O41" s="1001">
        <v>11</v>
      </c>
      <c r="P41" s="1011"/>
      <c r="Q41" s="733"/>
      <c r="R41" s="735" t="s">
        <v>1159</v>
      </c>
      <c r="S41" s="989">
        <v>4</v>
      </c>
      <c r="T41" s="997"/>
      <c r="U41" s="998">
        <v>5</v>
      </c>
      <c r="V41" s="999"/>
      <c r="W41" s="998">
        <v>6</v>
      </c>
      <c r="X41" s="999"/>
      <c r="Y41" s="998">
        <v>7</v>
      </c>
      <c r="Z41" s="999"/>
      <c r="AA41" s="998">
        <v>8</v>
      </c>
      <c r="AB41" s="999"/>
      <c r="AC41" s="998">
        <v>9</v>
      </c>
      <c r="AD41" s="999"/>
      <c r="AE41" s="989">
        <v>10</v>
      </c>
      <c r="AF41" s="990"/>
      <c r="AG41" s="635"/>
    </row>
    <row r="42" spans="1:33" s="590" customFormat="1" ht="14.25" customHeight="1">
      <c r="A42" s="634"/>
      <c r="B42" s="742">
        <v>6</v>
      </c>
      <c r="C42" s="989">
        <v>12</v>
      </c>
      <c r="D42" s="997"/>
      <c r="E42" s="998">
        <v>13</v>
      </c>
      <c r="F42" s="999"/>
      <c r="G42" s="998">
        <v>14</v>
      </c>
      <c r="H42" s="999"/>
      <c r="I42" s="998">
        <v>15</v>
      </c>
      <c r="J42" s="999"/>
      <c r="K42" s="998">
        <v>16</v>
      </c>
      <c r="L42" s="999"/>
      <c r="M42" s="998">
        <v>17</v>
      </c>
      <c r="N42" s="999"/>
      <c r="O42" s="1003">
        <v>18</v>
      </c>
      <c r="P42" s="1004"/>
      <c r="Q42" s="733"/>
      <c r="R42" s="751">
        <v>12</v>
      </c>
      <c r="S42" s="989">
        <v>11</v>
      </c>
      <c r="T42" s="997"/>
      <c r="U42" s="998">
        <v>12</v>
      </c>
      <c r="V42" s="999"/>
      <c r="W42" s="998">
        <v>13</v>
      </c>
      <c r="X42" s="999"/>
      <c r="Y42" s="998">
        <v>14</v>
      </c>
      <c r="Z42" s="999"/>
      <c r="AA42" s="998">
        <v>15</v>
      </c>
      <c r="AB42" s="999"/>
      <c r="AC42" s="998">
        <v>16</v>
      </c>
      <c r="AD42" s="999"/>
      <c r="AE42" s="989">
        <v>17</v>
      </c>
      <c r="AF42" s="990"/>
      <c r="AG42" s="635"/>
    </row>
    <row r="43" spans="1:33" s="590" customFormat="1" ht="14.25" customHeight="1">
      <c r="A43" s="634"/>
      <c r="B43" s="742" t="s">
        <v>1160</v>
      </c>
      <c r="C43" s="989">
        <v>19</v>
      </c>
      <c r="D43" s="997"/>
      <c r="E43" s="998">
        <v>20</v>
      </c>
      <c r="F43" s="999"/>
      <c r="G43" s="998">
        <v>21</v>
      </c>
      <c r="H43" s="999"/>
      <c r="I43" s="998">
        <v>22</v>
      </c>
      <c r="J43" s="999"/>
      <c r="K43" s="998">
        <v>23</v>
      </c>
      <c r="L43" s="999"/>
      <c r="M43" s="998">
        <v>24</v>
      </c>
      <c r="N43" s="999"/>
      <c r="O43" s="989">
        <v>25</v>
      </c>
      <c r="P43" s="990"/>
      <c r="Q43" s="733"/>
      <c r="R43" s="744" t="s">
        <v>1160</v>
      </c>
      <c r="S43" s="989">
        <v>18</v>
      </c>
      <c r="T43" s="997"/>
      <c r="U43" s="998">
        <v>19</v>
      </c>
      <c r="V43" s="999"/>
      <c r="W43" s="998">
        <v>20</v>
      </c>
      <c r="X43" s="999"/>
      <c r="Y43" s="998">
        <v>21</v>
      </c>
      <c r="Z43" s="999"/>
      <c r="AA43" s="998">
        <v>22</v>
      </c>
      <c r="AB43" s="999"/>
      <c r="AC43" s="1001">
        <v>23</v>
      </c>
      <c r="AD43" s="1002"/>
      <c r="AE43" s="989">
        <v>24</v>
      </c>
      <c r="AF43" s="990"/>
      <c r="AG43" s="635"/>
    </row>
    <row r="44" spans="1:33" s="590" customFormat="1" ht="14.25" customHeight="1">
      <c r="A44" s="634"/>
      <c r="B44" s="745">
        <v>21</v>
      </c>
      <c r="C44" s="989">
        <v>26</v>
      </c>
      <c r="D44" s="997"/>
      <c r="E44" s="995">
        <v>27</v>
      </c>
      <c r="F44" s="1000"/>
      <c r="G44" s="995">
        <v>28</v>
      </c>
      <c r="H44" s="1000"/>
      <c r="I44" s="995">
        <v>29</v>
      </c>
      <c r="J44" s="1000"/>
      <c r="K44" s="995">
        <v>30</v>
      </c>
      <c r="L44" s="1000"/>
      <c r="M44" s="995"/>
      <c r="N44" s="1000"/>
      <c r="O44" s="995"/>
      <c r="P44" s="996"/>
      <c r="Q44" s="733"/>
      <c r="R44" s="752">
        <v>22</v>
      </c>
      <c r="S44" s="989">
        <v>25</v>
      </c>
      <c r="T44" s="997"/>
      <c r="U44" s="998">
        <v>26</v>
      </c>
      <c r="V44" s="999"/>
      <c r="W44" s="998">
        <v>27</v>
      </c>
      <c r="X44" s="999"/>
      <c r="Y44" s="998">
        <v>28</v>
      </c>
      <c r="Z44" s="999"/>
      <c r="AA44" s="998">
        <v>29</v>
      </c>
      <c r="AB44" s="999"/>
      <c r="AC44" s="987">
        <v>30</v>
      </c>
      <c r="AD44" s="988"/>
      <c r="AE44" s="989">
        <v>31</v>
      </c>
      <c r="AF44" s="990"/>
      <c r="AG44" s="635"/>
    </row>
    <row r="45" spans="1:33" s="590" customFormat="1" ht="14.25" customHeight="1" thickBot="1">
      <c r="A45" s="634"/>
      <c r="B45" s="747" t="s">
        <v>1161</v>
      </c>
      <c r="C45" s="991"/>
      <c r="D45" s="992"/>
      <c r="E45" s="984"/>
      <c r="F45" s="985"/>
      <c r="G45" s="984"/>
      <c r="H45" s="985"/>
      <c r="I45" s="984"/>
      <c r="J45" s="985"/>
      <c r="K45" s="984"/>
      <c r="L45" s="985"/>
      <c r="M45" s="984"/>
      <c r="N45" s="985"/>
      <c r="O45" s="984"/>
      <c r="P45" s="986"/>
      <c r="Q45" s="746"/>
      <c r="R45" s="747" t="s">
        <v>1161</v>
      </c>
      <c r="S45" s="993" t="s">
        <v>1158</v>
      </c>
      <c r="T45" s="994"/>
      <c r="U45" s="982">
        <v>2</v>
      </c>
      <c r="V45" s="983"/>
      <c r="W45" s="984">
        <v>3</v>
      </c>
      <c r="X45" s="985"/>
      <c r="Y45" s="984"/>
      <c r="Z45" s="985"/>
      <c r="AA45" s="984"/>
      <c r="AB45" s="985"/>
      <c r="AC45" s="984"/>
      <c r="AD45" s="985"/>
      <c r="AE45" s="984"/>
      <c r="AF45" s="986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891" t="s">
        <v>1173</v>
      </c>
      <c r="T47" s="889"/>
      <c r="U47" s="892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893" t="s">
        <v>1174</v>
      </c>
      <c r="C48" s="894"/>
      <c r="D48" s="895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896">
        <f>R48*Q48</f>
        <v>2000</v>
      </c>
      <c r="T48" s="897"/>
      <c r="U48" s="898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899" t="s">
        <v>1121</v>
      </c>
      <c r="C49" s="900"/>
      <c r="D49" s="901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02">
        <f>R49*Q49</f>
        <v>1992</v>
      </c>
      <c r="T49" s="903"/>
      <c r="U49" s="904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877" t="s">
        <v>1175</v>
      </c>
      <c r="C50" s="878"/>
      <c r="D50" s="879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880">
        <f>R50*Q50</f>
        <v>2000</v>
      </c>
      <c r="T50" s="881"/>
      <c r="U50" s="882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872" t="s">
        <v>1176</v>
      </c>
      <c r="C51" s="873"/>
      <c r="D51" s="874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875" t="s">
        <v>1177</v>
      </c>
      <c r="T51" s="873"/>
      <c r="U51" s="876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883" t="s">
        <v>1178</v>
      </c>
      <c r="C52" s="884"/>
      <c r="D52" s="885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886" t="s">
        <v>1177</v>
      </c>
      <c r="T52" s="884"/>
      <c r="U52" s="887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867" t="s">
        <v>1179</v>
      </c>
      <c r="C53" s="868"/>
      <c r="D53" s="86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870" t="s">
        <v>1177</v>
      </c>
      <c r="T53" s="868"/>
      <c r="U53" s="87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872" t="s">
        <v>1125</v>
      </c>
      <c r="C54" s="873"/>
      <c r="D54" s="874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875" t="s">
        <v>1177</v>
      </c>
      <c r="T54" s="873"/>
      <c r="U54" s="876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877" t="s">
        <v>1180</v>
      </c>
      <c r="C55" s="878"/>
      <c r="D55" s="879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880" t="s">
        <v>1177</v>
      </c>
      <c r="T55" s="881"/>
      <c r="U55" s="882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858" t="s">
        <v>1181</v>
      </c>
      <c r="C56" s="859"/>
      <c r="D56" s="86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861" t="s">
        <v>1177</v>
      </c>
      <c r="T56" s="862"/>
      <c r="U56" s="86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/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969" t="s">
        <v>1104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970"/>
      <c r="R1" s="970"/>
      <c r="S1" s="970"/>
      <c r="T1" s="970"/>
      <c r="U1" s="970"/>
      <c r="V1" s="975" t="s">
        <v>1105</v>
      </c>
      <c r="W1" s="976"/>
      <c r="X1" s="976"/>
      <c r="Y1" s="976" t="s">
        <v>1106</v>
      </c>
      <c r="Z1" s="976"/>
      <c r="AA1" s="976"/>
      <c r="AB1" s="976" t="s">
        <v>1107</v>
      </c>
      <c r="AC1" s="976"/>
      <c r="AD1" s="976"/>
      <c r="AE1" s="976" t="s">
        <v>1108</v>
      </c>
      <c r="AF1" s="976"/>
      <c r="AG1" s="977"/>
    </row>
    <row r="2" spans="1:34" ht="18" customHeight="1">
      <c r="A2" s="971"/>
      <c r="B2" s="972"/>
      <c r="C2" s="972"/>
      <c r="D2" s="972"/>
      <c r="E2" s="972"/>
      <c r="F2" s="972"/>
      <c r="G2" s="972"/>
      <c r="H2" s="972"/>
      <c r="I2" s="972"/>
      <c r="J2" s="972"/>
      <c r="K2" s="972"/>
      <c r="L2" s="972"/>
      <c r="M2" s="972"/>
      <c r="N2" s="972"/>
      <c r="O2" s="972"/>
      <c r="P2" s="972"/>
      <c r="Q2" s="972"/>
      <c r="R2" s="972"/>
      <c r="S2" s="972"/>
      <c r="T2" s="972"/>
      <c r="U2" s="972"/>
      <c r="V2" s="978"/>
      <c r="W2" s="978"/>
      <c r="X2" s="978"/>
      <c r="Y2" s="978"/>
      <c r="Z2" s="978"/>
      <c r="AA2" s="978"/>
      <c r="AB2" s="978"/>
      <c r="AC2" s="978"/>
      <c r="AD2" s="978"/>
      <c r="AE2" s="978"/>
      <c r="AF2" s="978"/>
      <c r="AG2" s="980"/>
    </row>
    <row r="3" spans="1:34" ht="18" customHeight="1">
      <c r="A3" s="971"/>
      <c r="B3" s="972"/>
      <c r="C3" s="972"/>
      <c r="D3" s="972"/>
      <c r="E3" s="972"/>
      <c r="F3" s="972"/>
      <c r="G3" s="972"/>
      <c r="H3" s="972"/>
      <c r="I3" s="972"/>
      <c r="J3" s="972"/>
      <c r="K3" s="972"/>
      <c r="L3" s="972"/>
      <c r="M3" s="972"/>
      <c r="N3" s="972"/>
      <c r="O3" s="972"/>
      <c r="P3" s="972"/>
      <c r="Q3" s="972"/>
      <c r="R3" s="972"/>
      <c r="S3" s="972"/>
      <c r="T3" s="972"/>
      <c r="U3" s="972"/>
      <c r="V3" s="978"/>
      <c r="W3" s="978"/>
      <c r="X3" s="978"/>
      <c r="Y3" s="978"/>
      <c r="Z3" s="978"/>
      <c r="AA3" s="978"/>
      <c r="AB3" s="978"/>
      <c r="AC3" s="978"/>
      <c r="AD3" s="978"/>
      <c r="AE3" s="978"/>
      <c r="AF3" s="978"/>
      <c r="AG3" s="980"/>
    </row>
    <row r="4" spans="1:34" ht="18" customHeight="1" thickBot="1">
      <c r="A4" s="973"/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81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113" t="s">
        <v>1109</v>
      </c>
      <c r="C6" s="1113"/>
      <c r="D6" s="1113"/>
      <c r="E6" s="1113"/>
      <c r="F6" s="1113"/>
      <c r="G6" s="1113"/>
      <c r="H6" s="1113"/>
      <c r="I6" s="1113"/>
      <c r="J6" s="1113"/>
      <c r="K6" s="1113"/>
      <c r="L6" s="1113"/>
      <c r="M6" s="1113"/>
      <c r="N6" s="1113"/>
      <c r="O6" s="1113"/>
      <c r="P6" s="1113"/>
      <c r="Q6" s="1113"/>
      <c r="R6" s="1113"/>
      <c r="S6" s="1113"/>
      <c r="T6" s="1113"/>
      <c r="U6" s="1113"/>
      <c r="V6" s="1113"/>
      <c r="W6" s="1113"/>
      <c r="X6" s="1113"/>
      <c r="Y6" s="1113"/>
      <c r="Z6" s="1113"/>
      <c r="AA6" s="1113"/>
      <c r="AB6" s="1113"/>
      <c r="AC6" s="1113"/>
      <c r="AD6" s="1113"/>
      <c r="AE6" s="1113"/>
      <c r="AF6" s="1113"/>
      <c r="AG6" s="631"/>
    </row>
    <row r="7" spans="1:34" ht="14.25" customHeight="1" thickBot="1">
      <c r="A7" s="629"/>
      <c r="B7" s="628"/>
      <c r="C7" s="962" t="s">
        <v>400</v>
      </c>
      <c r="D7" s="962"/>
      <c r="E7" s="962"/>
      <c r="F7" s="627"/>
      <c r="G7" s="963"/>
      <c r="H7" s="963"/>
      <c r="I7" s="964" t="s">
        <v>1110</v>
      </c>
      <c r="J7" s="964"/>
      <c r="K7" s="964"/>
      <c r="L7" s="626"/>
      <c r="M7" s="1114" t="s">
        <v>1111</v>
      </c>
      <c r="N7" s="1114"/>
      <c r="O7" s="966" t="s">
        <v>1112</v>
      </c>
      <c r="P7" s="966"/>
      <c r="Q7" s="966"/>
      <c r="R7" s="966"/>
      <c r="S7" s="1115" t="s">
        <v>1111</v>
      </c>
      <c r="T7" s="1115"/>
      <c r="U7" s="968" t="s">
        <v>1113</v>
      </c>
      <c r="V7" s="968"/>
      <c r="W7" s="968"/>
      <c r="X7" s="968"/>
      <c r="Y7" s="968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116" t="s">
        <v>403</v>
      </c>
      <c r="C8" s="1110" t="s">
        <v>404</v>
      </c>
      <c r="D8" s="1111"/>
      <c r="E8" s="1110" t="s">
        <v>405</v>
      </c>
      <c r="F8" s="1111"/>
      <c r="G8" s="1110" t="s">
        <v>406</v>
      </c>
      <c r="H8" s="1111"/>
      <c r="I8" s="1110" t="s">
        <v>407</v>
      </c>
      <c r="J8" s="1111"/>
      <c r="K8" s="1110" t="s">
        <v>408</v>
      </c>
      <c r="L8" s="1111"/>
      <c r="M8" s="1110" t="s">
        <v>409</v>
      </c>
      <c r="N8" s="1111"/>
      <c r="O8" s="1110" t="s">
        <v>410</v>
      </c>
      <c r="P8" s="1118"/>
      <c r="Q8" s="619"/>
      <c r="R8" s="1116" t="s">
        <v>403</v>
      </c>
      <c r="S8" s="1110" t="s">
        <v>404</v>
      </c>
      <c r="T8" s="1111"/>
      <c r="U8" s="1110" t="s">
        <v>405</v>
      </c>
      <c r="V8" s="1111"/>
      <c r="W8" s="1110" t="s">
        <v>406</v>
      </c>
      <c r="X8" s="1111"/>
      <c r="Y8" s="1110" t="s">
        <v>407</v>
      </c>
      <c r="Z8" s="1111"/>
      <c r="AA8" s="1110" t="s">
        <v>408</v>
      </c>
      <c r="AB8" s="1111"/>
      <c r="AC8" s="1110" t="s">
        <v>409</v>
      </c>
      <c r="AD8" s="1111"/>
      <c r="AE8" s="1110" t="s">
        <v>410</v>
      </c>
      <c r="AF8" s="1118"/>
      <c r="AG8" s="635"/>
    </row>
    <row r="9" spans="1:34" s="590" customFormat="1" ht="14.25" customHeight="1" thickBot="1">
      <c r="A9" s="634"/>
      <c r="B9" s="1117"/>
      <c r="C9" s="1108" t="s">
        <v>404</v>
      </c>
      <c r="D9" s="1109"/>
      <c r="E9" s="1108" t="s">
        <v>411</v>
      </c>
      <c r="F9" s="1109"/>
      <c r="G9" s="1108" t="s">
        <v>412</v>
      </c>
      <c r="H9" s="1109"/>
      <c r="I9" s="1108" t="s">
        <v>413</v>
      </c>
      <c r="J9" s="1109"/>
      <c r="K9" s="1108" t="s">
        <v>414</v>
      </c>
      <c r="L9" s="1109"/>
      <c r="M9" s="1108" t="s">
        <v>415</v>
      </c>
      <c r="N9" s="1109"/>
      <c r="O9" s="1108" t="s">
        <v>416</v>
      </c>
      <c r="P9" s="1112"/>
      <c r="Q9" s="619"/>
      <c r="R9" s="1117"/>
      <c r="S9" s="1108" t="s">
        <v>404</v>
      </c>
      <c r="T9" s="1109"/>
      <c r="U9" s="1108" t="s">
        <v>411</v>
      </c>
      <c r="V9" s="1109"/>
      <c r="W9" s="1108" t="s">
        <v>412</v>
      </c>
      <c r="X9" s="1109"/>
      <c r="Y9" s="1108" t="s">
        <v>413</v>
      </c>
      <c r="Z9" s="1109"/>
      <c r="AA9" s="1108" t="s">
        <v>414</v>
      </c>
      <c r="AB9" s="1109"/>
      <c r="AC9" s="1108" t="s">
        <v>415</v>
      </c>
      <c r="AD9" s="1109"/>
      <c r="AE9" s="1108" t="s">
        <v>416</v>
      </c>
      <c r="AF9" s="1112"/>
      <c r="AG9" s="635"/>
    </row>
    <row r="10" spans="1:34" s="590" customFormat="1" ht="14.25" customHeight="1">
      <c r="A10" s="634"/>
      <c r="B10" s="636" t="s">
        <v>1114</v>
      </c>
      <c r="C10" s="1069">
        <v>28</v>
      </c>
      <c r="D10" s="1070"/>
      <c r="E10" s="1069">
        <v>29</v>
      </c>
      <c r="F10" s="1070"/>
      <c r="G10" s="1069">
        <v>30</v>
      </c>
      <c r="H10" s="1070"/>
      <c r="I10" s="1067">
        <v>31</v>
      </c>
      <c r="J10" s="1068"/>
      <c r="K10" s="1092">
        <v>1</v>
      </c>
      <c r="L10" s="1093"/>
      <c r="M10" s="1080">
        <v>2</v>
      </c>
      <c r="N10" s="1094"/>
      <c r="O10" s="1080">
        <v>3</v>
      </c>
      <c r="P10" s="1081"/>
      <c r="Q10" s="595"/>
      <c r="R10" s="637" t="s">
        <v>1115</v>
      </c>
      <c r="S10" s="1069"/>
      <c r="T10" s="1070"/>
      <c r="U10" s="1069"/>
      <c r="V10" s="1070"/>
      <c r="W10" s="1069"/>
      <c r="X10" s="1070"/>
      <c r="Y10" s="1062">
        <v>1</v>
      </c>
      <c r="Z10" s="1063"/>
      <c r="AA10" s="1062">
        <v>2</v>
      </c>
      <c r="AB10" s="1063"/>
      <c r="AC10" s="1062">
        <v>3</v>
      </c>
      <c r="AD10" s="1063"/>
      <c r="AE10" s="1080">
        <v>4</v>
      </c>
      <c r="AF10" s="1081"/>
      <c r="AG10" s="635"/>
      <c r="AH10" s="617"/>
    </row>
    <row r="11" spans="1:34" s="590" customFormat="1" ht="14.25" customHeight="1">
      <c r="A11" s="634"/>
      <c r="B11" s="615"/>
      <c r="C11" s="1067">
        <v>4</v>
      </c>
      <c r="D11" s="1068"/>
      <c r="E11" s="1062">
        <v>5</v>
      </c>
      <c r="F11" s="1063"/>
      <c r="G11" s="1062">
        <v>6</v>
      </c>
      <c r="H11" s="1063"/>
      <c r="I11" s="1062">
        <v>7</v>
      </c>
      <c r="J11" s="1063"/>
      <c r="K11" s="1062">
        <v>8</v>
      </c>
      <c r="L11" s="1063"/>
      <c r="M11" s="1062">
        <v>9</v>
      </c>
      <c r="N11" s="1063"/>
      <c r="O11" s="1069">
        <v>10</v>
      </c>
      <c r="P11" s="1071"/>
      <c r="Q11" s="595"/>
      <c r="R11" s="608"/>
      <c r="S11" s="1067">
        <v>5</v>
      </c>
      <c r="T11" s="1068"/>
      <c r="U11" s="1069">
        <v>6</v>
      </c>
      <c r="V11" s="1070"/>
      <c r="W11" s="1062">
        <v>7</v>
      </c>
      <c r="X11" s="1063"/>
      <c r="Y11" s="1062">
        <v>8</v>
      </c>
      <c r="Z11" s="1063"/>
      <c r="AA11" s="1062">
        <v>9</v>
      </c>
      <c r="AB11" s="1063"/>
      <c r="AC11" s="1062">
        <v>10</v>
      </c>
      <c r="AD11" s="1063"/>
      <c r="AE11" s="1067">
        <v>11</v>
      </c>
      <c r="AF11" s="1072"/>
      <c r="AG11" s="635"/>
    </row>
    <row r="12" spans="1:34" s="590" customFormat="1" ht="14.25" customHeight="1">
      <c r="A12" s="634"/>
      <c r="B12" s="615">
        <v>1</v>
      </c>
      <c r="C12" s="1067">
        <v>11</v>
      </c>
      <c r="D12" s="1068"/>
      <c r="E12" s="1062">
        <v>12</v>
      </c>
      <c r="F12" s="1063"/>
      <c r="G12" s="1062">
        <v>13</v>
      </c>
      <c r="H12" s="1063"/>
      <c r="I12" s="1062">
        <v>14</v>
      </c>
      <c r="J12" s="1063"/>
      <c r="K12" s="1062">
        <v>15</v>
      </c>
      <c r="L12" s="1063"/>
      <c r="M12" s="1062">
        <v>16</v>
      </c>
      <c r="N12" s="1063"/>
      <c r="O12" s="1067">
        <v>17</v>
      </c>
      <c r="P12" s="1072"/>
      <c r="Q12" s="595"/>
      <c r="R12" s="606">
        <v>7</v>
      </c>
      <c r="S12" s="1067">
        <v>12</v>
      </c>
      <c r="T12" s="1068"/>
      <c r="U12" s="1062">
        <v>13</v>
      </c>
      <c r="V12" s="1063"/>
      <c r="W12" s="1062">
        <v>14</v>
      </c>
      <c r="X12" s="1063"/>
      <c r="Y12" s="1062">
        <v>15</v>
      </c>
      <c r="Z12" s="1063"/>
      <c r="AA12" s="1062">
        <v>16</v>
      </c>
      <c r="AB12" s="1063"/>
      <c r="AC12" s="1062">
        <v>17</v>
      </c>
      <c r="AD12" s="1063"/>
      <c r="AE12" s="1067">
        <v>18</v>
      </c>
      <c r="AF12" s="1072"/>
      <c r="AG12" s="635"/>
    </row>
    <row r="13" spans="1:34" s="590" customFormat="1" ht="14.25" customHeight="1">
      <c r="A13" s="634"/>
      <c r="B13" s="615" t="s">
        <v>417</v>
      </c>
      <c r="C13" s="1067">
        <v>18</v>
      </c>
      <c r="D13" s="1068"/>
      <c r="E13" s="1062">
        <v>19</v>
      </c>
      <c r="F13" s="1063"/>
      <c r="G13" s="1062">
        <v>20</v>
      </c>
      <c r="H13" s="1063"/>
      <c r="I13" s="1062">
        <v>21</v>
      </c>
      <c r="J13" s="1063"/>
      <c r="K13" s="1062">
        <v>22</v>
      </c>
      <c r="L13" s="1063"/>
      <c r="M13" s="1062">
        <v>23</v>
      </c>
      <c r="N13" s="1063"/>
      <c r="O13" s="1067">
        <v>24</v>
      </c>
      <c r="P13" s="1072"/>
      <c r="Q13" s="595"/>
      <c r="R13" s="608" t="s">
        <v>1116</v>
      </c>
      <c r="S13" s="1067">
        <v>19</v>
      </c>
      <c r="T13" s="1068"/>
      <c r="U13" s="1062">
        <v>20</v>
      </c>
      <c r="V13" s="1063"/>
      <c r="W13" s="1062">
        <v>21</v>
      </c>
      <c r="X13" s="1063"/>
      <c r="Y13" s="1069">
        <v>22</v>
      </c>
      <c r="Z13" s="1070"/>
      <c r="AA13" s="1062">
        <v>23</v>
      </c>
      <c r="AB13" s="1063"/>
      <c r="AC13" s="1062">
        <v>24</v>
      </c>
      <c r="AD13" s="1063"/>
      <c r="AE13" s="1067">
        <v>25</v>
      </c>
      <c r="AF13" s="1072"/>
      <c r="AG13" s="635"/>
    </row>
    <row r="14" spans="1:34" s="590" customFormat="1" ht="14.25" customHeight="1">
      <c r="A14" s="634"/>
      <c r="B14" s="609">
        <v>21</v>
      </c>
      <c r="C14" s="1067">
        <v>25</v>
      </c>
      <c r="D14" s="1068"/>
      <c r="E14" s="1062">
        <v>26</v>
      </c>
      <c r="F14" s="1063"/>
      <c r="G14" s="1062">
        <v>27</v>
      </c>
      <c r="H14" s="1063"/>
      <c r="I14" s="1062">
        <v>28</v>
      </c>
      <c r="J14" s="1063"/>
      <c r="K14" s="1062">
        <v>29</v>
      </c>
      <c r="L14" s="1063"/>
      <c r="M14" s="1062">
        <v>30</v>
      </c>
      <c r="N14" s="1063"/>
      <c r="O14" s="1067">
        <v>31</v>
      </c>
      <c r="P14" s="1072"/>
      <c r="Q14" s="595"/>
      <c r="R14" s="604">
        <v>23</v>
      </c>
      <c r="S14" s="1067">
        <v>26</v>
      </c>
      <c r="T14" s="1068"/>
      <c r="U14" s="1062">
        <v>27</v>
      </c>
      <c r="V14" s="1063"/>
      <c r="W14" s="1062">
        <v>28</v>
      </c>
      <c r="X14" s="1063"/>
      <c r="Y14" s="1069">
        <v>29</v>
      </c>
      <c r="Z14" s="1070"/>
      <c r="AA14" s="1069">
        <v>30</v>
      </c>
      <c r="AB14" s="1070"/>
      <c r="AC14" s="1062">
        <v>31</v>
      </c>
      <c r="AD14" s="1063"/>
      <c r="AE14" s="1062"/>
      <c r="AF14" s="1087"/>
      <c r="AG14" s="635"/>
      <c r="AH14" s="617"/>
    </row>
    <row r="15" spans="1:34" s="590" customFormat="1" ht="14.25" customHeight="1" thickBot="1">
      <c r="A15" s="634"/>
      <c r="B15" s="615"/>
      <c r="C15" s="1060"/>
      <c r="D15" s="1061"/>
      <c r="E15" s="1060"/>
      <c r="F15" s="1061"/>
      <c r="G15" s="1060"/>
      <c r="H15" s="1061"/>
      <c r="I15" s="1060"/>
      <c r="J15" s="1061"/>
      <c r="K15" s="1060"/>
      <c r="L15" s="1061"/>
      <c r="M15" s="1060"/>
      <c r="N15" s="1061"/>
      <c r="O15" s="1060"/>
      <c r="P15" s="1064"/>
      <c r="Q15" s="595"/>
      <c r="R15" s="638"/>
      <c r="S15" s="1088"/>
      <c r="T15" s="1089"/>
      <c r="U15" s="1060"/>
      <c r="V15" s="1061"/>
      <c r="W15" s="1060"/>
      <c r="X15" s="1061"/>
      <c r="Y15" s="1060"/>
      <c r="Z15" s="1061"/>
      <c r="AA15" s="1060"/>
      <c r="AB15" s="1061"/>
      <c r="AC15" s="1060"/>
      <c r="AD15" s="1061"/>
      <c r="AE15" s="1060"/>
      <c r="AF15" s="1064"/>
      <c r="AG15" s="635"/>
    </row>
    <row r="16" spans="1:34" s="590" customFormat="1" ht="14.25" customHeight="1">
      <c r="A16" s="634"/>
      <c r="B16" s="639" t="s">
        <v>1117</v>
      </c>
      <c r="C16" s="1080">
        <v>1</v>
      </c>
      <c r="D16" s="1094"/>
      <c r="E16" s="1082">
        <v>2</v>
      </c>
      <c r="F16" s="1083"/>
      <c r="G16" s="1082">
        <v>3</v>
      </c>
      <c r="H16" s="1083"/>
      <c r="I16" s="1082">
        <v>4</v>
      </c>
      <c r="J16" s="1083"/>
      <c r="K16" s="1082">
        <v>5</v>
      </c>
      <c r="L16" s="1083"/>
      <c r="M16" s="1082">
        <v>6</v>
      </c>
      <c r="N16" s="1083"/>
      <c r="O16" s="1078">
        <v>7</v>
      </c>
      <c r="P16" s="1107"/>
      <c r="Q16" s="595"/>
      <c r="R16" s="636" t="s">
        <v>1114</v>
      </c>
      <c r="S16" s="1082"/>
      <c r="T16" s="1083"/>
      <c r="U16" s="1082"/>
      <c r="V16" s="1083"/>
      <c r="W16" s="1082"/>
      <c r="X16" s="1083"/>
      <c r="Y16" s="1082"/>
      <c r="Z16" s="1083"/>
      <c r="AA16" s="1082"/>
      <c r="AB16" s="1083"/>
      <c r="AC16" s="1082"/>
      <c r="AD16" s="1083"/>
      <c r="AE16" s="1080">
        <v>1</v>
      </c>
      <c r="AF16" s="1081"/>
      <c r="AG16" s="635"/>
    </row>
    <row r="17" spans="1:33" s="590" customFormat="1" ht="14.25" customHeight="1">
      <c r="A17" s="634"/>
      <c r="B17" s="615"/>
      <c r="C17" s="1067">
        <v>8</v>
      </c>
      <c r="D17" s="1068"/>
      <c r="E17" s="1062">
        <v>9</v>
      </c>
      <c r="F17" s="1063"/>
      <c r="G17" s="1062">
        <v>10</v>
      </c>
      <c r="H17" s="1063"/>
      <c r="I17" s="1062">
        <v>11</v>
      </c>
      <c r="J17" s="1063"/>
      <c r="K17" s="1062">
        <v>12</v>
      </c>
      <c r="L17" s="1063"/>
      <c r="M17" s="1062">
        <v>13</v>
      </c>
      <c r="N17" s="1063"/>
      <c r="O17" s="1069">
        <v>14</v>
      </c>
      <c r="P17" s="1071"/>
      <c r="Q17" s="595"/>
      <c r="R17" s="597"/>
      <c r="S17" s="1067">
        <v>2</v>
      </c>
      <c r="T17" s="1068"/>
      <c r="U17" s="1062">
        <v>3</v>
      </c>
      <c r="V17" s="1063"/>
      <c r="W17" s="1062">
        <v>4</v>
      </c>
      <c r="X17" s="1063"/>
      <c r="Y17" s="1062">
        <v>5</v>
      </c>
      <c r="Z17" s="1063"/>
      <c r="AA17" s="1062">
        <v>6</v>
      </c>
      <c r="AB17" s="1063"/>
      <c r="AC17" s="1062">
        <v>7</v>
      </c>
      <c r="AD17" s="1063"/>
      <c r="AE17" s="1067">
        <v>8</v>
      </c>
      <c r="AF17" s="1072"/>
      <c r="AG17" s="635"/>
    </row>
    <row r="18" spans="1:33" s="590" customFormat="1" ht="14.25" customHeight="1">
      <c r="A18" s="634"/>
      <c r="B18" s="598">
        <v>2</v>
      </c>
      <c r="C18" s="1067">
        <v>15</v>
      </c>
      <c r="D18" s="1068"/>
      <c r="E18" s="1067">
        <v>16</v>
      </c>
      <c r="F18" s="1068"/>
      <c r="G18" s="1067">
        <v>17</v>
      </c>
      <c r="H18" s="1068"/>
      <c r="I18" s="1067">
        <v>18</v>
      </c>
      <c r="J18" s="1068"/>
      <c r="K18" s="1101">
        <v>19</v>
      </c>
      <c r="L18" s="1102"/>
      <c r="M18" s="1101">
        <v>20</v>
      </c>
      <c r="N18" s="1102"/>
      <c r="O18" s="1101">
        <v>21</v>
      </c>
      <c r="P18" s="1106"/>
      <c r="Q18" s="595"/>
      <c r="R18" s="610">
        <v>8</v>
      </c>
      <c r="S18" s="1067">
        <v>9</v>
      </c>
      <c r="T18" s="1068"/>
      <c r="U18" s="1062">
        <v>10</v>
      </c>
      <c r="V18" s="1063"/>
      <c r="W18" s="1062">
        <v>11</v>
      </c>
      <c r="X18" s="1063"/>
      <c r="Y18" s="1062">
        <v>12</v>
      </c>
      <c r="Z18" s="1063"/>
      <c r="AA18" s="1062">
        <v>13</v>
      </c>
      <c r="AB18" s="1063"/>
      <c r="AC18" s="1062">
        <v>14</v>
      </c>
      <c r="AD18" s="1063"/>
      <c r="AE18" s="1103">
        <v>15</v>
      </c>
      <c r="AF18" s="1072"/>
      <c r="AG18" s="635"/>
    </row>
    <row r="19" spans="1:33" s="590" customFormat="1" ht="14.25" customHeight="1">
      <c r="A19" s="634"/>
      <c r="B19" s="598" t="s">
        <v>1116</v>
      </c>
      <c r="C19" s="1067">
        <v>22</v>
      </c>
      <c r="D19" s="1068"/>
      <c r="E19" s="1067">
        <v>23</v>
      </c>
      <c r="F19" s="1068"/>
      <c r="G19" s="1062">
        <v>24</v>
      </c>
      <c r="H19" s="1063"/>
      <c r="I19" s="1062">
        <v>25</v>
      </c>
      <c r="J19" s="1063"/>
      <c r="K19" s="1062">
        <v>26</v>
      </c>
      <c r="L19" s="1063"/>
      <c r="M19" s="1062">
        <v>27</v>
      </c>
      <c r="N19" s="1063"/>
      <c r="O19" s="1062">
        <v>28</v>
      </c>
      <c r="P19" s="1063"/>
      <c r="Q19" s="595"/>
      <c r="R19" s="597" t="s">
        <v>1116</v>
      </c>
      <c r="S19" s="1067">
        <v>16</v>
      </c>
      <c r="T19" s="1068"/>
      <c r="U19" s="1062">
        <v>17</v>
      </c>
      <c r="V19" s="1063"/>
      <c r="W19" s="1062">
        <v>18</v>
      </c>
      <c r="X19" s="1063"/>
      <c r="Y19" s="1062">
        <v>19</v>
      </c>
      <c r="Z19" s="1063"/>
      <c r="AA19" s="1062">
        <v>20</v>
      </c>
      <c r="AB19" s="1063"/>
      <c r="AC19" s="1062">
        <v>21</v>
      </c>
      <c r="AD19" s="1063"/>
      <c r="AE19" s="1067">
        <v>22</v>
      </c>
      <c r="AF19" s="1072"/>
      <c r="AG19" s="635"/>
    </row>
    <row r="20" spans="1:33" s="590" customFormat="1" ht="14.25" customHeight="1">
      <c r="A20" s="634"/>
      <c r="B20" s="596">
        <v>17</v>
      </c>
      <c r="C20" s="1069"/>
      <c r="D20" s="1070"/>
      <c r="E20" s="1069"/>
      <c r="F20" s="1070"/>
      <c r="G20" s="1090"/>
      <c r="H20" s="1091"/>
      <c r="I20" s="1090"/>
      <c r="J20" s="1091"/>
      <c r="K20" s="1062"/>
      <c r="L20" s="1063"/>
      <c r="M20" s="1062"/>
      <c r="N20" s="1063"/>
      <c r="O20" s="1062"/>
      <c r="P20" s="1087"/>
      <c r="Q20" s="595"/>
      <c r="R20" s="609">
        <v>21</v>
      </c>
      <c r="S20" s="1067">
        <v>23</v>
      </c>
      <c r="T20" s="1068"/>
      <c r="U20" s="1062">
        <v>24</v>
      </c>
      <c r="V20" s="1063"/>
      <c r="W20" s="1062">
        <v>25</v>
      </c>
      <c r="X20" s="1063"/>
      <c r="Y20" s="1062">
        <v>26</v>
      </c>
      <c r="Z20" s="1063"/>
      <c r="AA20" s="1062">
        <v>27</v>
      </c>
      <c r="AB20" s="1063"/>
      <c r="AC20" s="1062">
        <v>28</v>
      </c>
      <c r="AD20" s="1063"/>
      <c r="AE20" s="1067">
        <v>29</v>
      </c>
      <c r="AF20" s="1072"/>
      <c r="AG20" s="635"/>
    </row>
    <row r="21" spans="1:33" s="590" customFormat="1" ht="14.25" customHeight="1" thickBot="1">
      <c r="A21" s="634"/>
      <c r="B21" s="598"/>
      <c r="C21" s="1058"/>
      <c r="D21" s="1059"/>
      <c r="E21" s="1060"/>
      <c r="F21" s="1061"/>
      <c r="G21" s="1060"/>
      <c r="H21" s="1061"/>
      <c r="I21" s="1060"/>
      <c r="J21" s="1061"/>
      <c r="K21" s="1060"/>
      <c r="L21" s="1061"/>
      <c r="M21" s="1060"/>
      <c r="N21" s="1061"/>
      <c r="O21" s="1060"/>
      <c r="P21" s="1064"/>
      <c r="Q21" s="592"/>
      <c r="R21" s="640"/>
      <c r="S21" s="1065">
        <v>30</v>
      </c>
      <c r="T21" s="1066"/>
      <c r="U21" s="1060">
        <v>31</v>
      </c>
      <c r="V21" s="1061"/>
      <c r="W21" s="1060"/>
      <c r="X21" s="1061"/>
      <c r="Y21" s="1060"/>
      <c r="Z21" s="1061"/>
      <c r="AA21" s="1060"/>
      <c r="AB21" s="1061"/>
      <c r="AC21" s="1060"/>
      <c r="AD21" s="1061"/>
      <c r="AE21" s="1060"/>
      <c r="AF21" s="1064"/>
      <c r="AG21" s="635"/>
    </row>
    <row r="22" spans="1:33" s="590" customFormat="1" ht="14.25" customHeight="1">
      <c r="A22" s="634"/>
      <c r="B22" s="639" t="s">
        <v>1118</v>
      </c>
      <c r="C22" s="1080">
        <v>1</v>
      </c>
      <c r="D22" s="1094"/>
      <c r="E22" s="1082">
        <v>2</v>
      </c>
      <c r="F22" s="1083"/>
      <c r="G22" s="1082">
        <v>3</v>
      </c>
      <c r="H22" s="1083"/>
      <c r="I22" s="1082">
        <v>4</v>
      </c>
      <c r="J22" s="1083"/>
      <c r="K22" s="1082">
        <v>5</v>
      </c>
      <c r="L22" s="1083"/>
      <c r="M22" s="1082">
        <v>6</v>
      </c>
      <c r="N22" s="1083"/>
      <c r="O22" s="1080">
        <v>7</v>
      </c>
      <c r="P22" s="1081"/>
      <c r="Q22" s="595"/>
      <c r="R22" s="641" t="s">
        <v>1153</v>
      </c>
      <c r="S22" s="1078"/>
      <c r="T22" s="1086"/>
      <c r="U22" s="1082"/>
      <c r="V22" s="1083"/>
      <c r="W22" s="1078">
        <v>1</v>
      </c>
      <c r="X22" s="1079"/>
      <c r="Y22" s="1078">
        <v>2</v>
      </c>
      <c r="Z22" s="1079"/>
      <c r="AA22" s="1080">
        <v>3</v>
      </c>
      <c r="AB22" s="1094"/>
      <c r="AC22" s="1080">
        <v>4</v>
      </c>
      <c r="AD22" s="1094"/>
      <c r="AE22" s="1080">
        <v>5</v>
      </c>
      <c r="AF22" s="1081"/>
      <c r="AG22" s="635"/>
    </row>
    <row r="23" spans="1:33" s="590" customFormat="1" ht="14.25" customHeight="1">
      <c r="A23" s="634"/>
      <c r="B23" s="598"/>
      <c r="C23" s="1067">
        <v>8</v>
      </c>
      <c r="D23" s="1068"/>
      <c r="E23" s="1062">
        <v>9</v>
      </c>
      <c r="F23" s="1063"/>
      <c r="G23" s="1062">
        <v>10</v>
      </c>
      <c r="H23" s="1063"/>
      <c r="I23" s="1062">
        <v>11</v>
      </c>
      <c r="J23" s="1063"/>
      <c r="K23" s="1062">
        <v>12</v>
      </c>
      <c r="L23" s="1063"/>
      <c r="M23" s="1062">
        <v>13</v>
      </c>
      <c r="N23" s="1063"/>
      <c r="O23" s="1067">
        <v>14</v>
      </c>
      <c r="P23" s="1072"/>
      <c r="Q23" s="595"/>
      <c r="R23" s="608"/>
      <c r="S23" s="1062">
        <v>6</v>
      </c>
      <c r="T23" s="1063"/>
      <c r="U23" s="1062">
        <v>7</v>
      </c>
      <c r="V23" s="1063"/>
      <c r="W23" s="1062">
        <v>8</v>
      </c>
      <c r="X23" s="1063"/>
      <c r="Y23" s="1062">
        <v>9</v>
      </c>
      <c r="Z23" s="1063"/>
      <c r="AA23" s="1062">
        <v>10</v>
      </c>
      <c r="AB23" s="1063"/>
      <c r="AC23" s="1062">
        <v>11</v>
      </c>
      <c r="AD23" s="1063"/>
      <c r="AE23" s="1067">
        <v>12</v>
      </c>
      <c r="AF23" s="1072"/>
      <c r="AG23" s="635"/>
    </row>
    <row r="24" spans="1:33" s="590" customFormat="1" ht="14.25" customHeight="1">
      <c r="A24" s="634"/>
      <c r="B24" s="598">
        <v>3</v>
      </c>
      <c r="C24" s="1067">
        <v>15</v>
      </c>
      <c r="D24" s="1068"/>
      <c r="E24" s="1062">
        <v>16</v>
      </c>
      <c r="F24" s="1063"/>
      <c r="G24" s="1062">
        <v>17</v>
      </c>
      <c r="H24" s="1063"/>
      <c r="I24" s="1062">
        <v>18</v>
      </c>
      <c r="J24" s="1063"/>
      <c r="K24" s="1062">
        <v>19</v>
      </c>
      <c r="L24" s="1063"/>
      <c r="M24" s="1062">
        <v>20</v>
      </c>
      <c r="N24" s="1063"/>
      <c r="O24" s="1067">
        <v>21</v>
      </c>
      <c r="P24" s="1072"/>
      <c r="Q24" s="595"/>
      <c r="R24" s="606">
        <v>9</v>
      </c>
      <c r="S24" s="1067">
        <v>13</v>
      </c>
      <c r="T24" s="1068"/>
      <c r="U24" s="1062">
        <v>14</v>
      </c>
      <c r="V24" s="1063"/>
      <c r="W24" s="1062">
        <v>15</v>
      </c>
      <c r="X24" s="1063"/>
      <c r="Y24" s="1062">
        <v>16</v>
      </c>
      <c r="Z24" s="1063"/>
      <c r="AA24" s="1062">
        <v>17</v>
      </c>
      <c r="AB24" s="1063"/>
      <c r="AC24" s="1062">
        <v>18</v>
      </c>
      <c r="AD24" s="1063"/>
      <c r="AE24" s="1067">
        <v>19</v>
      </c>
      <c r="AF24" s="1072"/>
      <c r="AG24" s="635"/>
    </row>
    <row r="25" spans="1:33" s="590" customFormat="1" ht="14.25" customHeight="1">
      <c r="A25" s="634"/>
      <c r="B25" s="598" t="s">
        <v>1116</v>
      </c>
      <c r="C25" s="1067">
        <v>22</v>
      </c>
      <c r="D25" s="1068"/>
      <c r="E25" s="1062">
        <v>23</v>
      </c>
      <c r="F25" s="1063"/>
      <c r="G25" s="1062">
        <v>24</v>
      </c>
      <c r="H25" s="1063"/>
      <c r="I25" s="1062">
        <v>25</v>
      </c>
      <c r="J25" s="1063"/>
      <c r="K25" s="1062">
        <v>26</v>
      </c>
      <c r="L25" s="1063"/>
      <c r="M25" s="1062">
        <v>27</v>
      </c>
      <c r="N25" s="1063"/>
      <c r="O25" s="1067">
        <v>28</v>
      </c>
      <c r="P25" s="1072"/>
      <c r="Q25" s="595"/>
      <c r="R25" s="605" t="s">
        <v>1116</v>
      </c>
      <c r="S25" s="1067">
        <v>20</v>
      </c>
      <c r="T25" s="1068"/>
      <c r="U25" s="1062">
        <v>21</v>
      </c>
      <c r="V25" s="1063"/>
      <c r="W25" s="1062">
        <v>22</v>
      </c>
      <c r="X25" s="1063"/>
      <c r="Y25" s="1062">
        <v>23</v>
      </c>
      <c r="Z25" s="1063"/>
      <c r="AA25" s="1062">
        <v>24</v>
      </c>
      <c r="AB25" s="1063"/>
      <c r="AC25" s="1062">
        <v>25</v>
      </c>
      <c r="AD25" s="1063"/>
      <c r="AE25" s="1067">
        <v>26</v>
      </c>
      <c r="AF25" s="1072"/>
      <c r="AG25" s="635"/>
    </row>
    <row r="26" spans="1:33" s="590" customFormat="1" ht="14.25" customHeight="1">
      <c r="A26" s="634"/>
      <c r="B26" s="596">
        <v>22</v>
      </c>
      <c r="C26" s="1067">
        <v>29</v>
      </c>
      <c r="D26" s="1068"/>
      <c r="E26" s="1069">
        <v>30</v>
      </c>
      <c r="F26" s="1070"/>
      <c r="G26" s="1069">
        <v>31</v>
      </c>
      <c r="H26" s="1070"/>
      <c r="I26" s="1090"/>
      <c r="J26" s="1091"/>
      <c r="K26" s="1062"/>
      <c r="L26" s="1063"/>
      <c r="M26" s="1062"/>
      <c r="N26" s="1063"/>
      <c r="O26" s="1062"/>
      <c r="P26" s="1087"/>
      <c r="Q26" s="595"/>
      <c r="R26" s="604">
        <v>20</v>
      </c>
      <c r="S26" s="1101">
        <v>27</v>
      </c>
      <c r="T26" s="1102"/>
      <c r="U26" s="1062">
        <v>28</v>
      </c>
      <c r="V26" s="1063"/>
      <c r="W26" s="1062">
        <v>29</v>
      </c>
      <c r="X26" s="1063"/>
      <c r="Y26" s="1067">
        <v>30</v>
      </c>
      <c r="Z26" s="1068"/>
      <c r="AA26" s="1062"/>
      <c r="AB26" s="1063"/>
      <c r="AC26" s="1062"/>
      <c r="AD26" s="1063"/>
      <c r="AE26" s="1062"/>
      <c r="AF26" s="1087"/>
      <c r="AG26" s="635"/>
    </row>
    <row r="27" spans="1:33" s="590" customFormat="1" ht="14.25" customHeight="1" thickBot="1">
      <c r="A27" s="634"/>
      <c r="B27" s="642"/>
      <c r="C27" s="1088"/>
      <c r="D27" s="1089"/>
      <c r="E27" s="1088"/>
      <c r="F27" s="1089"/>
      <c r="G27" s="1060"/>
      <c r="H27" s="1061"/>
      <c r="I27" s="1060"/>
      <c r="J27" s="1061"/>
      <c r="K27" s="1060"/>
      <c r="L27" s="1061"/>
      <c r="M27" s="1060"/>
      <c r="N27" s="1061"/>
      <c r="O27" s="1060"/>
      <c r="P27" s="1064"/>
      <c r="Q27" s="592"/>
      <c r="R27" s="638"/>
      <c r="S27" s="1060"/>
      <c r="T27" s="1061"/>
      <c r="U27" s="1060"/>
      <c r="V27" s="1061"/>
      <c r="W27" s="1060"/>
      <c r="X27" s="1061"/>
      <c r="Y27" s="1060"/>
      <c r="Z27" s="1061"/>
      <c r="AA27" s="1060"/>
      <c r="AB27" s="1061"/>
      <c r="AC27" s="1060"/>
      <c r="AD27" s="1061"/>
      <c r="AE27" s="1060"/>
      <c r="AF27" s="1064"/>
      <c r="AG27" s="635"/>
    </row>
    <row r="28" spans="1:33" s="590" customFormat="1" ht="14.25" customHeight="1">
      <c r="A28" s="634"/>
      <c r="B28" s="639" t="s">
        <v>1114</v>
      </c>
      <c r="C28" s="1104"/>
      <c r="D28" s="1105"/>
      <c r="E28" s="1082"/>
      <c r="F28" s="1083"/>
      <c r="G28" s="1078"/>
      <c r="H28" s="1079"/>
      <c r="I28" s="1078">
        <v>1</v>
      </c>
      <c r="J28" s="1079"/>
      <c r="K28" s="1078">
        <v>2</v>
      </c>
      <c r="L28" s="1079"/>
      <c r="M28" s="1078">
        <v>3</v>
      </c>
      <c r="N28" s="1079"/>
      <c r="O28" s="1067">
        <v>4</v>
      </c>
      <c r="P28" s="1072"/>
      <c r="Q28" s="595"/>
      <c r="R28" s="637" t="s">
        <v>1119</v>
      </c>
      <c r="S28" s="1069"/>
      <c r="T28" s="1070"/>
      <c r="U28" s="1069"/>
      <c r="V28" s="1070"/>
      <c r="W28" s="1069"/>
      <c r="X28" s="1070"/>
      <c r="Y28" s="1069"/>
      <c r="Z28" s="1070"/>
      <c r="AA28" s="1092">
        <v>1</v>
      </c>
      <c r="AB28" s="1093"/>
      <c r="AC28" s="1092">
        <v>2</v>
      </c>
      <c r="AD28" s="1093"/>
      <c r="AE28" s="1092">
        <v>3</v>
      </c>
      <c r="AF28" s="1093"/>
      <c r="AG28" s="635"/>
    </row>
    <row r="29" spans="1:33" s="590" customFormat="1" ht="14.25" customHeight="1">
      <c r="A29" s="634"/>
      <c r="B29" s="598"/>
      <c r="C29" s="1101">
        <v>5</v>
      </c>
      <c r="D29" s="1102"/>
      <c r="E29" s="1103">
        <v>6</v>
      </c>
      <c r="F29" s="1068"/>
      <c r="G29" s="1062">
        <v>7</v>
      </c>
      <c r="H29" s="1063"/>
      <c r="I29" s="1062">
        <v>8</v>
      </c>
      <c r="J29" s="1063"/>
      <c r="K29" s="1062">
        <v>9</v>
      </c>
      <c r="L29" s="1063"/>
      <c r="M29" s="1062">
        <v>10</v>
      </c>
      <c r="N29" s="1063"/>
      <c r="O29" s="1067">
        <v>11</v>
      </c>
      <c r="P29" s="1072"/>
      <c r="Q29" s="595"/>
      <c r="R29" s="608"/>
      <c r="S29" s="1067">
        <v>4</v>
      </c>
      <c r="T29" s="1068"/>
      <c r="U29" s="1067">
        <v>5</v>
      </c>
      <c r="V29" s="1068"/>
      <c r="W29" s="1069">
        <v>6</v>
      </c>
      <c r="X29" s="1070"/>
      <c r="Y29" s="1062">
        <v>7</v>
      </c>
      <c r="Z29" s="1063"/>
      <c r="AA29" s="1062">
        <v>8</v>
      </c>
      <c r="AB29" s="1063"/>
      <c r="AC29" s="1062">
        <v>9</v>
      </c>
      <c r="AD29" s="1063"/>
      <c r="AE29" s="1067">
        <v>10</v>
      </c>
      <c r="AF29" s="1072"/>
      <c r="AG29" s="635"/>
    </row>
    <row r="30" spans="1:33" s="590" customFormat="1" ht="14.25" customHeight="1">
      <c r="A30" s="634"/>
      <c r="B30" s="598">
        <v>4</v>
      </c>
      <c r="C30" s="1067">
        <v>12</v>
      </c>
      <c r="D30" s="1068"/>
      <c r="E30" s="1062">
        <v>13</v>
      </c>
      <c r="F30" s="1063"/>
      <c r="G30" s="1062">
        <v>14</v>
      </c>
      <c r="H30" s="1063"/>
      <c r="I30" s="1062">
        <v>15</v>
      </c>
      <c r="J30" s="1063"/>
      <c r="K30" s="1062">
        <v>16</v>
      </c>
      <c r="L30" s="1063"/>
      <c r="M30" s="1062">
        <v>17</v>
      </c>
      <c r="N30" s="1063"/>
      <c r="O30" s="1067">
        <v>18</v>
      </c>
      <c r="P30" s="1072"/>
      <c r="Q30" s="595"/>
      <c r="R30" s="606">
        <v>10</v>
      </c>
      <c r="S30" s="1067">
        <v>11</v>
      </c>
      <c r="T30" s="1068"/>
      <c r="U30" s="1062">
        <v>12</v>
      </c>
      <c r="V30" s="1063"/>
      <c r="W30" s="1062">
        <v>13</v>
      </c>
      <c r="X30" s="1063"/>
      <c r="Y30" s="1062">
        <v>14</v>
      </c>
      <c r="Z30" s="1063"/>
      <c r="AA30" s="1062">
        <v>15</v>
      </c>
      <c r="AB30" s="1063"/>
      <c r="AC30" s="1062">
        <v>16</v>
      </c>
      <c r="AD30" s="1063"/>
      <c r="AE30" s="1067">
        <v>17</v>
      </c>
      <c r="AF30" s="1072"/>
      <c r="AG30" s="635"/>
    </row>
    <row r="31" spans="1:33" s="590" customFormat="1" ht="14.25" customHeight="1">
      <c r="A31" s="634"/>
      <c r="B31" s="598" t="s">
        <v>1116</v>
      </c>
      <c r="C31" s="1067">
        <v>19</v>
      </c>
      <c r="D31" s="1068"/>
      <c r="E31" s="1062">
        <v>20</v>
      </c>
      <c r="F31" s="1063"/>
      <c r="G31" s="1062">
        <v>21</v>
      </c>
      <c r="H31" s="1063"/>
      <c r="I31" s="1062">
        <v>22</v>
      </c>
      <c r="J31" s="1063"/>
      <c r="K31" s="1062">
        <v>23</v>
      </c>
      <c r="L31" s="1063"/>
      <c r="M31" s="1062">
        <v>24</v>
      </c>
      <c r="N31" s="1063"/>
      <c r="O31" s="1067">
        <v>25</v>
      </c>
      <c r="P31" s="1072"/>
      <c r="Q31" s="595"/>
      <c r="R31" s="605" t="s">
        <v>1116</v>
      </c>
      <c r="S31" s="1067">
        <v>18</v>
      </c>
      <c r="T31" s="1068"/>
      <c r="U31" s="1062">
        <v>19</v>
      </c>
      <c r="V31" s="1063"/>
      <c r="W31" s="1062">
        <v>20</v>
      </c>
      <c r="X31" s="1063"/>
      <c r="Y31" s="1062">
        <v>21</v>
      </c>
      <c r="Z31" s="1063"/>
      <c r="AA31" s="1062">
        <v>22</v>
      </c>
      <c r="AB31" s="1063"/>
      <c r="AC31" s="1062">
        <v>23</v>
      </c>
      <c r="AD31" s="1063"/>
      <c r="AE31" s="1067">
        <v>24</v>
      </c>
      <c r="AF31" s="1072"/>
      <c r="AG31" s="635"/>
    </row>
    <row r="32" spans="1:33" s="590" customFormat="1" ht="14.25" customHeight="1">
      <c r="A32" s="634"/>
      <c r="B32" s="596">
        <v>21</v>
      </c>
      <c r="C32" s="1069">
        <v>26</v>
      </c>
      <c r="D32" s="1070"/>
      <c r="E32" s="1062">
        <v>27</v>
      </c>
      <c r="F32" s="1063"/>
      <c r="G32" s="1062">
        <v>28</v>
      </c>
      <c r="H32" s="1063"/>
      <c r="I32" s="1062">
        <v>29</v>
      </c>
      <c r="J32" s="1063"/>
      <c r="K32" s="1067">
        <v>30</v>
      </c>
      <c r="L32" s="1068"/>
      <c r="M32" s="1100"/>
      <c r="N32" s="1063"/>
      <c r="O32" s="1069"/>
      <c r="P32" s="1071"/>
      <c r="Q32" s="643"/>
      <c r="R32" s="604">
        <v>19</v>
      </c>
      <c r="S32" s="1067">
        <v>25</v>
      </c>
      <c r="T32" s="1068"/>
      <c r="U32" s="1062">
        <v>26</v>
      </c>
      <c r="V32" s="1063"/>
      <c r="W32" s="1062">
        <v>27</v>
      </c>
      <c r="X32" s="1063"/>
      <c r="Y32" s="1062">
        <v>28</v>
      </c>
      <c r="Z32" s="1063"/>
      <c r="AA32" s="1062">
        <v>29</v>
      </c>
      <c r="AB32" s="1063"/>
      <c r="AC32" s="1062">
        <v>30</v>
      </c>
      <c r="AD32" s="1063"/>
      <c r="AE32" s="1067">
        <v>31</v>
      </c>
      <c r="AF32" s="1072"/>
      <c r="AG32" s="635"/>
    </row>
    <row r="33" spans="1:33" s="590" customFormat="1" ht="14.25" customHeight="1" thickBot="1">
      <c r="A33" s="634"/>
      <c r="B33" s="642"/>
      <c r="C33" s="1088"/>
      <c r="D33" s="1089"/>
      <c r="E33" s="1060"/>
      <c r="F33" s="1061"/>
      <c r="G33" s="1060"/>
      <c r="H33" s="1061"/>
      <c r="I33" s="1060"/>
      <c r="J33" s="1061"/>
      <c r="K33" s="1060"/>
      <c r="L33" s="1061"/>
      <c r="M33" s="1060"/>
      <c r="N33" s="1061"/>
      <c r="O33" s="1060"/>
      <c r="P33" s="1064"/>
      <c r="Q33" s="592"/>
      <c r="R33" s="638"/>
      <c r="S33" s="1098"/>
      <c r="T33" s="1099"/>
      <c r="U33" s="1095"/>
      <c r="V33" s="1096"/>
      <c r="W33" s="1095"/>
      <c r="X33" s="1096"/>
      <c r="Y33" s="1095"/>
      <c r="Z33" s="1096"/>
      <c r="AA33" s="1095"/>
      <c r="AB33" s="1096"/>
      <c r="AC33" s="1095"/>
      <c r="AD33" s="1096"/>
      <c r="AE33" s="1095"/>
      <c r="AF33" s="1097"/>
      <c r="AG33" s="635"/>
    </row>
    <row r="34" spans="1:33" s="590" customFormat="1" ht="14.25" customHeight="1">
      <c r="A34" s="634"/>
      <c r="B34" s="639" t="s">
        <v>1115</v>
      </c>
      <c r="C34" s="1082"/>
      <c r="D34" s="1083"/>
      <c r="E34" s="1082"/>
      <c r="F34" s="1083"/>
      <c r="G34" s="1082"/>
      <c r="H34" s="1083"/>
      <c r="I34" s="1082"/>
      <c r="J34" s="1083"/>
      <c r="K34" s="1082"/>
      <c r="L34" s="1083"/>
      <c r="M34" s="1092">
        <v>1</v>
      </c>
      <c r="N34" s="1093"/>
      <c r="O34" s="1080">
        <v>2</v>
      </c>
      <c r="P34" s="1081"/>
      <c r="Q34" s="595"/>
      <c r="R34" s="637" t="s">
        <v>1115</v>
      </c>
      <c r="S34" s="1080">
        <v>1</v>
      </c>
      <c r="T34" s="1094"/>
      <c r="U34" s="1082">
        <v>2</v>
      </c>
      <c r="V34" s="1083"/>
      <c r="W34" s="1082">
        <v>3</v>
      </c>
      <c r="X34" s="1083"/>
      <c r="Y34" s="1082">
        <v>4</v>
      </c>
      <c r="Z34" s="1083"/>
      <c r="AA34" s="1082">
        <v>5</v>
      </c>
      <c r="AB34" s="1083"/>
      <c r="AC34" s="1082">
        <v>6</v>
      </c>
      <c r="AD34" s="1083"/>
      <c r="AE34" s="1080">
        <v>7</v>
      </c>
      <c r="AF34" s="1081"/>
      <c r="AG34" s="635"/>
    </row>
    <row r="35" spans="1:33" s="590" customFormat="1" ht="14.25" customHeight="1">
      <c r="A35" s="634"/>
      <c r="B35" s="598"/>
      <c r="C35" s="1067">
        <v>3</v>
      </c>
      <c r="D35" s="1068"/>
      <c r="E35" s="1067">
        <v>4</v>
      </c>
      <c r="F35" s="1068"/>
      <c r="G35" s="1062">
        <v>5</v>
      </c>
      <c r="H35" s="1063"/>
      <c r="I35" s="1062">
        <v>6</v>
      </c>
      <c r="J35" s="1063"/>
      <c r="K35" s="1062">
        <v>7</v>
      </c>
      <c r="L35" s="1063"/>
      <c r="M35" s="1062">
        <v>8</v>
      </c>
      <c r="N35" s="1063"/>
      <c r="O35" s="1069">
        <v>9</v>
      </c>
      <c r="P35" s="1071"/>
      <c r="Q35" s="595"/>
      <c r="R35" s="608"/>
      <c r="S35" s="1067">
        <v>8</v>
      </c>
      <c r="T35" s="1068"/>
      <c r="U35" s="1062">
        <v>9</v>
      </c>
      <c r="V35" s="1063"/>
      <c r="W35" s="1062">
        <v>10</v>
      </c>
      <c r="X35" s="1063"/>
      <c r="Y35" s="1062">
        <v>11</v>
      </c>
      <c r="Z35" s="1063"/>
      <c r="AA35" s="1062">
        <v>12</v>
      </c>
      <c r="AB35" s="1063"/>
      <c r="AC35" s="1062">
        <v>13</v>
      </c>
      <c r="AD35" s="1063"/>
      <c r="AE35" s="1067">
        <v>14</v>
      </c>
      <c r="AF35" s="1072"/>
      <c r="AG35" s="635"/>
    </row>
    <row r="36" spans="1:33" s="590" customFormat="1" ht="14.25" customHeight="1">
      <c r="A36" s="634"/>
      <c r="B36" s="598">
        <v>5</v>
      </c>
      <c r="C36" s="1067">
        <v>10</v>
      </c>
      <c r="D36" s="1068"/>
      <c r="E36" s="1062">
        <v>11</v>
      </c>
      <c r="F36" s="1063"/>
      <c r="G36" s="1062">
        <v>12</v>
      </c>
      <c r="H36" s="1063"/>
      <c r="I36" s="1062">
        <v>13</v>
      </c>
      <c r="J36" s="1063"/>
      <c r="K36" s="1062">
        <v>14</v>
      </c>
      <c r="L36" s="1063"/>
      <c r="M36" s="1062">
        <v>15</v>
      </c>
      <c r="N36" s="1063"/>
      <c r="O36" s="1067">
        <v>16</v>
      </c>
      <c r="P36" s="1072"/>
      <c r="Q36" s="595"/>
      <c r="R36" s="606">
        <v>11</v>
      </c>
      <c r="S36" s="1067">
        <v>15</v>
      </c>
      <c r="T36" s="1068"/>
      <c r="U36" s="1062">
        <v>16</v>
      </c>
      <c r="V36" s="1063"/>
      <c r="W36" s="1062">
        <v>17</v>
      </c>
      <c r="X36" s="1063"/>
      <c r="Y36" s="1062">
        <v>18</v>
      </c>
      <c r="Z36" s="1063"/>
      <c r="AA36" s="1062">
        <v>19</v>
      </c>
      <c r="AB36" s="1063"/>
      <c r="AC36" s="1062">
        <v>20</v>
      </c>
      <c r="AD36" s="1063"/>
      <c r="AE36" s="1067">
        <v>21</v>
      </c>
      <c r="AF36" s="1072"/>
      <c r="AG36" s="635"/>
    </row>
    <row r="37" spans="1:33" s="590" customFormat="1" ht="14.25" customHeight="1">
      <c r="A37" s="634"/>
      <c r="B37" s="598" t="s">
        <v>1116</v>
      </c>
      <c r="C37" s="1067">
        <v>17</v>
      </c>
      <c r="D37" s="1068"/>
      <c r="E37" s="1062">
        <v>18</v>
      </c>
      <c r="F37" s="1063"/>
      <c r="G37" s="1062">
        <v>19</v>
      </c>
      <c r="H37" s="1063"/>
      <c r="I37" s="1062">
        <v>20</v>
      </c>
      <c r="J37" s="1063"/>
      <c r="K37" s="1062">
        <v>21</v>
      </c>
      <c r="L37" s="1063"/>
      <c r="M37" s="1062">
        <v>22</v>
      </c>
      <c r="N37" s="1063"/>
      <c r="O37" s="1067">
        <v>23</v>
      </c>
      <c r="P37" s="1072"/>
      <c r="Q37" s="595"/>
      <c r="R37" s="605" t="s">
        <v>1116</v>
      </c>
      <c r="S37" s="1067">
        <v>22</v>
      </c>
      <c r="T37" s="1068"/>
      <c r="U37" s="1062">
        <v>23</v>
      </c>
      <c r="V37" s="1063"/>
      <c r="W37" s="1062">
        <v>24</v>
      </c>
      <c r="X37" s="1063"/>
      <c r="Y37" s="1062">
        <v>25</v>
      </c>
      <c r="Z37" s="1063"/>
      <c r="AA37" s="1062">
        <v>26</v>
      </c>
      <c r="AB37" s="1063"/>
      <c r="AC37" s="1062">
        <v>27</v>
      </c>
      <c r="AD37" s="1063"/>
      <c r="AE37" s="1067">
        <v>28</v>
      </c>
      <c r="AF37" s="1072"/>
      <c r="AG37" s="635"/>
    </row>
    <row r="38" spans="1:33" s="590" customFormat="1" ht="14.25" customHeight="1">
      <c r="A38" s="634"/>
      <c r="B38" s="596">
        <v>20</v>
      </c>
      <c r="C38" s="1067">
        <v>24</v>
      </c>
      <c r="D38" s="1068"/>
      <c r="E38" s="1062">
        <v>25</v>
      </c>
      <c r="F38" s="1063"/>
      <c r="G38" s="1062">
        <v>26</v>
      </c>
      <c r="H38" s="1063"/>
      <c r="I38" s="1062">
        <v>27</v>
      </c>
      <c r="J38" s="1063"/>
      <c r="K38" s="1062">
        <v>28</v>
      </c>
      <c r="L38" s="1063"/>
      <c r="M38" s="1062">
        <v>29</v>
      </c>
      <c r="N38" s="1063"/>
      <c r="O38" s="1067">
        <v>30</v>
      </c>
      <c r="P38" s="1072"/>
      <c r="Q38" s="595"/>
      <c r="R38" s="604">
        <v>21</v>
      </c>
      <c r="S38" s="1067">
        <v>29</v>
      </c>
      <c r="T38" s="1068"/>
      <c r="U38" s="1069">
        <v>30</v>
      </c>
      <c r="V38" s="1070"/>
      <c r="W38" s="1069"/>
      <c r="X38" s="1070"/>
      <c r="Y38" s="1090"/>
      <c r="Z38" s="1091"/>
      <c r="AA38" s="1062"/>
      <c r="AB38" s="1063"/>
      <c r="AC38" s="1062"/>
      <c r="AD38" s="1063"/>
      <c r="AE38" s="1062"/>
      <c r="AF38" s="1087"/>
      <c r="AG38" s="635"/>
    </row>
    <row r="39" spans="1:33" s="590" customFormat="1" ht="14.25" customHeight="1" thickBot="1">
      <c r="A39" s="634"/>
      <c r="B39" s="642"/>
      <c r="C39" s="1067">
        <v>31</v>
      </c>
      <c r="D39" s="1068"/>
      <c r="E39" s="1060"/>
      <c r="F39" s="1061"/>
      <c r="G39" s="1060"/>
      <c r="H39" s="1061"/>
      <c r="I39" s="1060"/>
      <c r="J39" s="1061"/>
      <c r="K39" s="1060"/>
      <c r="L39" s="1061"/>
      <c r="M39" s="1060"/>
      <c r="N39" s="1061"/>
      <c r="O39" s="1060"/>
      <c r="P39" s="1064"/>
      <c r="Q39" s="592"/>
      <c r="R39" s="638"/>
      <c r="S39" s="1088"/>
      <c r="T39" s="1089"/>
      <c r="U39" s="1060"/>
      <c r="V39" s="1061"/>
      <c r="W39" s="1060"/>
      <c r="X39" s="1061"/>
      <c r="Y39" s="1060"/>
      <c r="Z39" s="1061"/>
      <c r="AA39" s="1060"/>
      <c r="AB39" s="1061"/>
      <c r="AC39" s="1060"/>
      <c r="AD39" s="1061"/>
      <c r="AE39" s="1060"/>
      <c r="AF39" s="1064"/>
      <c r="AG39" s="635"/>
    </row>
    <row r="40" spans="1:33" s="590" customFormat="1" ht="14.25" customHeight="1">
      <c r="A40" s="634"/>
      <c r="B40" s="639" t="s">
        <v>1115</v>
      </c>
      <c r="C40" s="1078"/>
      <c r="D40" s="1079"/>
      <c r="E40" s="1082">
        <v>1</v>
      </c>
      <c r="F40" s="1083"/>
      <c r="G40" s="1082">
        <v>2</v>
      </c>
      <c r="H40" s="1083"/>
      <c r="I40" s="1078">
        <v>3</v>
      </c>
      <c r="J40" s="1079"/>
      <c r="K40" s="1078">
        <v>4</v>
      </c>
      <c r="L40" s="1079"/>
      <c r="M40" s="1078">
        <v>5</v>
      </c>
      <c r="N40" s="1079"/>
      <c r="O40" s="1080">
        <v>6</v>
      </c>
      <c r="P40" s="1081"/>
      <c r="Q40" s="595"/>
      <c r="R40" s="639" t="s">
        <v>1114</v>
      </c>
      <c r="S40" s="1078"/>
      <c r="T40" s="1086"/>
      <c r="U40" s="1082"/>
      <c r="V40" s="1083"/>
      <c r="W40" s="1078">
        <v>1</v>
      </c>
      <c r="X40" s="1079"/>
      <c r="Y40" s="1078">
        <v>2</v>
      </c>
      <c r="Z40" s="1079"/>
      <c r="AA40" s="1078">
        <v>3</v>
      </c>
      <c r="AB40" s="1079"/>
      <c r="AC40" s="1078">
        <v>4</v>
      </c>
      <c r="AD40" s="1079"/>
      <c r="AE40" s="1080">
        <v>5</v>
      </c>
      <c r="AF40" s="1081"/>
      <c r="AG40" s="635"/>
    </row>
    <row r="41" spans="1:33" s="590" customFormat="1" ht="14.25" customHeight="1">
      <c r="A41" s="634"/>
      <c r="B41" s="598"/>
      <c r="C41" s="1067">
        <v>7</v>
      </c>
      <c r="D41" s="1068"/>
      <c r="E41" s="1062">
        <v>8</v>
      </c>
      <c r="F41" s="1063"/>
      <c r="G41" s="1062">
        <v>9</v>
      </c>
      <c r="H41" s="1063"/>
      <c r="I41" s="1062">
        <v>10</v>
      </c>
      <c r="J41" s="1063"/>
      <c r="K41" s="1062">
        <v>11</v>
      </c>
      <c r="L41" s="1063"/>
      <c r="M41" s="1062">
        <v>12</v>
      </c>
      <c r="N41" s="1063"/>
      <c r="O41" s="1084">
        <v>13</v>
      </c>
      <c r="P41" s="1085"/>
      <c r="Q41" s="595"/>
      <c r="R41" s="644"/>
      <c r="S41" s="1067">
        <v>6</v>
      </c>
      <c r="T41" s="1068"/>
      <c r="U41" s="1062">
        <v>7</v>
      </c>
      <c r="V41" s="1063"/>
      <c r="W41" s="1062">
        <v>8</v>
      </c>
      <c r="X41" s="1063"/>
      <c r="Y41" s="1062">
        <v>9</v>
      </c>
      <c r="Z41" s="1063"/>
      <c r="AA41" s="1062">
        <v>10</v>
      </c>
      <c r="AB41" s="1063"/>
      <c r="AC41" s="1062">
        <v>11</v>
      </c>
      <c r="AD41" s="1063"/>
      <c r="AE41" s="1067">
        <v>12</v>
      </c>
      <c r="AF41" s="1072"/>
      <c r="AG41" s="635"/>
    </row>
    <row r="42" spans="1:33" s="590" customFormat="1" ht="14.25" customHeight="1">
      <c r="A42" s="634"/>
      <c r="B42" s="598">
        <v>6</v>
      </c>
      <c r="C42" s="1067">
        <v>14</v>
      </c>
      <c r="D42" s="1068"/>
      <c r="E42" s="1062">
        <v>15</v>
      </c>
      <c r="F42" s="1063"/>
      <c r="G42" s="1062">
        <v>16</v>
      </c>
      <c r="H42" s="1063"/>
      <c r="I42" s="1062">
        <v>17</v>
      </c>
      <c r="J42" s="1063"/>
      <c r="K42" s="1062">
        <v>18</v>
      </c>
      <c r="L42" s="1063"/>
      <c r="M42" s="1067">
        <v>19</v>
      </c>
      <c r="N42" s="1068"/>
      <c r="O42" s="1075">
        <v>20</v>
      </c>
      <c r="P42" s="1077"/>
      <c r="Q42" s="595"/>
      <c r="R42" s="599">
        <v>12</v>
      </c>
      <c r="S42" s="1067">
        <v>13</v>
      </c>
      <c r="T42" s="1068"/>
      <c r="U42" s="1062">
        <v>14</v>
      </c>
      <c r="V42" s="1063"/>
      <c r="W42" s="1062">
        <v>15</v>
      </c>
      <c r="X42" s="1063"/>
      <c r="Y42" s="1062">
        <v>16</v>
      </c>
      <c r="Z42" s="1063"/>
      <c r="AA42" s="1062">
        <v>17</v>
      </c>
      <c r="AB42" s="1063"/>
      <c r="AC42" s="1062">
        <v>18</v>
      </c>
      <c r="AD42" s="1063"/>
      <c r="AE42" s="1067">
        <v>19</v>
      </c>
      <c r="AF42" s="1072"/>
      <c r="AG42" s="635"/>
    </row>
    <row r="43" spans="1:33" s="590" customFormat="1" ht="14.25" customHeight="1">
      <c r="A43" s="634"/>
      <c r="B43" s="598" t="s">
        <v>1116</v>
      </c>
      <c r="C43" s="1067">
        <v>21</v>
      </c>
      <c r="D43" s="1068"/>
      <c r="E43" s="1062">
        <v>22</v>
      </c>
      <c r="F43" s="1063"/>
      <c r="G43" s="1062">
        <v>23</v>
      </c>
      <c r="H43" s="1063"/>
      <c r="I43" s="1062">
        <v>24</v>
      </c>
      <c r="J43" s="1063"/>
      <c r="K43" s="1062">
        <v>25</v>
      </c>
      <c r="L43" s="1063"/>
      <c r="M43" s="1062">
        <v>26</v>
      </c>
      <c r="N43" s="1063"/>
      <c r="O43" s="1067">
        <v>27</v>
      </c>
      <c r="P43" s="1072"/>
      <c r="Q43" s="595"/>
      <c r="R43" s="597" t="s">
        <v>1116</v>
      </c>
      <c r="S43" s="1067">
        <v>20</v>
      </c>
      <c r="T43" s="1068"/>
      <c r="U43" s="1062">
        <v>21</v>
      </c>
      <c r="V43" s="1063"/>
      <c r="W43" s="1062">
        <v>22</v>
      </c>
      <c r="X43" s="1063"/>
      <c r="Y43" s="1062">
        <v>23</v>
      </c>
      <c r="Z43" s="1063"/>
      <c r="AA43" s="1062">
        <v>24</v>
      </c>
      <c r="AB43" s="1063"/>
      <c r="AC43" s="1073">
        <v>25</v>
      </c>
      <c r="AD43" s="1074"/>
      <c r="AE43" s="1067">
        <v>26</v>
      </c>
      <c r="AF43" s="1072"/>
      <c r="AG43" s="635"/>
    </row>
    <row r="44" spans="1:33" s="590" customFormat="1" ht="14.25" customHeight="1">
      <c r="A44" s="634"/>
      <c r="B44" s="596">
        <v>21</v>
      </c>
      <c r="C44" s="1067">
        <v>28</v>
      </c>
      <c r="D44" s="1068"/>
      <c r="E44" s="1069">
        <v>29</v>
      </c>
      <c r="F44" s="1070"/>
      <c r="G44" s="1069">
        <v>30</v>
      </c>
      <c r="H44" s="1070"/>
      <c r="I44" s="1069"/>
      <c r="J44" s="1070"/>
      <c r="K44" s="1069"/>
      <c r="L44" s="1070"/>
      <c r="M44" s="1069"/>
      <c r="N44" s="1070"/>
      <c r="O44" s="1069"/>
      <c r="P44" s="1071"/>
      <c r="Q44" s="595"/>
      <c r="R44" s="594">
        <v>23</v>
      </c>
      <c r="S44" s="1069">
        <v>27</v>
      </c>
      <c r="T44" s="1070"/>
      <c r="U44" s="1062">
        <v>28</v>
      </c>
      <c r="V44" s="1063"/>
      <c r="W44" s="1062">
        <v>29</v>
      </c>
      <c r="X44" s="1063"/>
      <c r="Y44" s="1062">
        <v>30</v>
      </c>
      <c r="Z44" s="1063"/>
      <c r="AA44" s="1067">
        <v>31</v>
      </c>
      <c r="AB44" s="1068"/>
      <c r="AC44" s="1075">
        <v>1</v>
      </c>
      <c r="AD44" s="1076"/>
      <c r="AE44" s="1067">
        <v>2</v>
      </c>
      <c r="AF44" s="1072"/>
      <c r="AG44" s="635"/>
    </row>
    <row r="45" spans="1:33" s="590" customFormat="1" ht="14.25" customHeight="1" thickBot="1">
      <c r="A45" s="634"/>
      <c r="B45" s="645"/>
      <c r="C45" s="1058"/>
      <c r="D45" s="1059"/>
      <c r="E45" s="1060"/>
      <c r="F45" s="1061"/>
      <c r="G45" s="1060"/>
      <c r="H45" s="1061"/>
      <c r="I45" s="1060"/>
      <c r="J45" s="1061"/>
      <c r="K45" s="1060"/>
      <c r="L45" s="1061"/>
      <c r="M45" s="1060"/>
      <c r="N45" s="1061"/>
      <c r="O45" s="1060"/>
      <c r="P45" s="1064"/>
      <c r="Q45" s="592"/>
      <c r="R45" s="646"/>
      <c r="S45" s="1065">
        <v>3</v>
      </c>
      <c r="T45" s="1066"/>
      <c r="U45" s="1060"/>
      <c r="V45" s="1061"/>
      <c r="W45" s="1060"/>
      <c r="X45" s="1061"/>
      <c r="Y45" s="1060"/>
      <c r="Z45" s="1061"/>
      <c r="AA45" s="1060"/>
      <c r="AB45" s="1061"/>
      <c r="AC45" s="1060"/>
      <c r="AD45" s="1061"/>
      <c r="AE45" s="1060"/>
      <c r="AF45" s="1064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888" t="s">
        <v>419</v>
      </c>
      <c r="C47" s="889"/>
      <c r="D47" s="890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891" t="s">
        <v>1120</v>
      </c>
      <c r="T47" s="1050"/>
      <c r="U47" s="1051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893" t="s">
        <v>1055</v>
      </c>
      <c r="C48" s="894"/>
      <c r="D48" s="895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052">
        <f>R48*Q48</f>
        <v>2000</v>
      </c>
      <c r="T48" s="1053"/>
      <c r="U48" s="1054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899" t="s">
        <v>1097</v>
      </c>
      <c r="C49" s="900"/>
      <c r="D49" s="901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055">
        <f>R49*Q49</f>
        <v>2000</v>
      </c>
      <c r="T49" s="1056"/>
      <c r="U49" s="105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877" t="s">
        <v>1121</v>
      </c>
      <c r="C50" s="878"/>
      <c r="D50" s="879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044">
        <f>R50*Q50</f>
        <v>1992</v>
      </c>
      <c r="T50" s="1045"/>
      <c r="U50" s="1046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872" t="s">
        <v>1057</v>
      </c>
      <c r="C51" s="873"/>
      <c r="D51" s="874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041" t="s">
        <v>1122</v>
      </c>
      <c r="T51" s="1042"/>
      <c r="U51" s="1043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883" t="s">
        <v>1123</v>
      </c>
      <c r="C52" s="884"/>
      <c r="D52" s="885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47" t="s">
        <v>1122</v>
      </c>
      <c r="T52" s="1048"/>
      <c r="U52" s="1049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867" t="s">
        <v>1124</v>
      </c>
      <c r="C53" s="868"/>
      <c r="D53" s="86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038" t="s">
        <v>1122</v>
      </c>
      <c r="T53" s="1039"/>
      <c r="U53" s="1040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872" t="s">
        <v>1058</v>
      </c>
      <c r="C54" s="873"/>
      <c r="D54" s="874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041" t="s">
        <v>1122</v>
      </c>
      <c r="T54" s="1042"/>
      <c r="U54" s="1043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877" t="s">
        <v>1125</v>
      </c>
      <c r="C55" s="878"/>
      <c r="D55" s="879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044" t="s">
        <v>1122</v>
      </c>
      <c r="T55" s="1045"/>
      <c r="U55" s="1046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858" t="s">
        <v>1126</v>
      </c>
      <c r="C56" s="859"/>
      <c r="D56" s="86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035" t="s">
        <v>1122</v>
      </c>
      <c r="T56" s="1036"/>
      <c r="U56" s="1037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864" t="s">
        <v>1127</v>
      </c>
      <c r="B58" s="865"/>
      <c r="C58" s="865"/>
      <c r="D58" s="865"/>
      <c r="E58" s="865"/>
      <c r="F58" s="865"/>
      <c r="G58" s="865"/>
      <c r="H58" s="865"/>
      <c r="I58" s="865"/>
      <c r="J58" s="865"/>
      <c r="K58" s="865"/>
      <c r="L58" s="865"/>
      <c r="M58" s="865"/>
      <c r="N58" s="865"/>
      <c r="O58" s="865"/>
      <c r="P58" s="865"/>
      <c r="Q58" s="865"/>
      <c r="R58" s="865"/>
      <c r="S58" s="865"/>
      <c r="T58" s="865"/>
      <c r="U58" s="865"/>
      <c r="V58" s="865"/>
      <c r="W58" s="865"/>
      <c r="X58" s="865"/>
      <c r="Y58" s="865"/>
      <c r="Z58" s="865"/>
      <c r="AA58" s="865"/>
      <c r="AB58" s="865"/>
      <c r="AC58" s="865"/>
      <c r="AD58" s="865"/>
      <c r="AE58" s="865"/>
      <c r="AF58" s="865"/>
      <c r="AG58" s="866"/>
    </row>
  </sheetData>
  <mergeCells count="572">
    <mergeCell ref="A1:U4"/>
    <mergeCell ref="V1:X1"/>
    <mergeCell ref="Y1:AA1"/>
    <mergeCell ref="AB1:AD1"/>
    <mergeCell ref="AE1:AG1"/>
    <mergeCell ref="V2:X4"/>
    <mergeCell ref="Y2:AA4"/>
    <mergeCell ref="AB2:AD4"/>
    <mergeCell ref="AE2:AG4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2016-06-17T08:30:19Z</cp:lastPrinted>
  <dcterms:created xsi:type="dcterms:W3CDTF">2007-12-14T07:20:05Z</dcterms:created>
  <dcterms:modified xsi:type="dcterms:W3CDTF">2016-06-17T08:30:46Z</dcterms:modified>
</cp:coreProperties>
</file>