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6"/>
  <workbookPr/>
  <mc:AlternateContent xmlns:mc="http://schemas.openxmlformats.org/markup-compatibility/2006">
    <mc:Choice Requires="x15">
      <x15ac:absPath xmlns:x15ac="http://schemas.microsoft.com/office/spreadsheetml/2010/11/ac" url="C:\lu\202009\计算\工程认证_课程文档\工程认证_课程文档\程序设计原理与C语言_陆幼利\2016\"/>
    </mc:Choice>
  </mc:AlternateContent>
  <xr:revisionPtr revIDLastSave="0" documentId="13_ncr:1_{893BE389-4A50-402C-95A4-B172CBD632A5}" xr6:coauthVersionLast="36" xr6:coauthVersionMax="36" xr10:uidLastSave="{00000000-0000-0000-0000-000000000000}"/>
  <bookViews>
    <workbookView xWindow="0" yWindow="0" windowWidth="28800" windowHeight="10485" tabRatio="648" activeTab="1" xr2:uid="{00000000-000D-0000-FFFF-FFFF00000000}"/>
  </bookViews>
  <sheets>
    <sheet name="说明" sheetId="8" r:id="rId1"/>
    <sheet name="课程目标达成度计算结果" sheetId="2" r:id="rId2"/>
    <sheet name="课程目标达成度计算数据" sheetId="9" r:id="rId3"/>
    <sheet name="课程的原始成绩" sheetId="7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6" i="7" l="1"/>
  <c r="K76" i="7"/>
  <c r="I89" i="9"/>
  <c r="H89" i="9"/>
  <c r="G89" i="9"/>
  <c r="F89" i="9"/>
  <c r="E89" i="9"/>
  <c r="D89" i="9"/>
  <c r="I88" i="9"/>
  <c r="H88" i="9"/>
  <c r="G88" i="9"/>
  <c r="F88" i="9"/>
  <c r="E88" i="9"/>
  <c r="D88" i="9"/>
  <c r="I86" i="2"/>
  <c r="H86" i="2"/>
  <c r="G86" i="2"/>
  <c r="F86" i="2"/>
  <c r="E86" i="2"/>
  <c r="D86" i="2"/>
  <c r="I83" i="2"/>
  <c r="H83" i="2"/>
  <c r="G83" i="2"/>
  <c r="F83" i="2"/>
  <c r="E83" i="2"/>
  <c r="D83" i="2"/>
  <c r="I82" i="2"/>
  <c r="H82" i="2"/>
  <c r="G82" i="2"/>
  <c r="F82" i="2"/>
  <c r="E82" i="2"/>
  <c r="D82" i="2"/>
  <c r="I81" i="2"/>
  <c r="H81" i="2"/>
  <c r="G81" i="2"/>
  <c r="F81" i="2"/>
  <c r="E81" i="2"/>
  <c r="D81" i="2"/>
  <c r="I80" i="2"/>
  <c r="H80" i="2"/>
  <c r="G80" i="2"/>
  <c r="F80" i="2"/>
  <c r="E80" i="2"/>
  <c r="D80" i="2"/>
  <c r="I79" i="2"/>
  <c r="H79" i="2"/>
  <c r="G79" i="2"/>
  <c r="F79" i="2"/>
  <c r="E79" i="2"/>
  <c r="D79" i="2"/>
  <c r="I78" i="2"/>
  <c r="H78" i="2"/>
  <c r="G78" i="2"/>
  <c r="F78" i="2"/>
  <c r="E78" i="2"/>
  <c r="D78" i="2"/>
  <c r="I77" i="2"/>
  <c r="H77" i="2"/>
  <c r="G77" i="2"/>
  <c r="F77" i="2"/>
  <c r="E77" i="2"/>
  <c r="D77" i="2"/>
  <c r="I76" i="2"/>
  <c r="H76" i="2"/>
  <c r="G76" i="2"/>
  <c r="F76" i="2"/>
  <c r="E76" i="2"/>
  <c r="D76" i="2"/>
  <c r="I75" i="2"/>
  <c r="H75" i="2"/>
  <c r="G75" i="2"/>
  <c r="F75" i="2"/>
  <c r="E75" i="2"/>
  <c r="D75" i="2"/>
  <c r="I74" i="2"/>
  <c r="H74" i="2"/>
  <c r="G74" i="2"/>
  <c r="F74" i="2"/>
  <c r="E74" i="2"/>
  <c r="D74" i="2"/>
  <c r="I73" i="2"/>
  <c r="H73" i="2"/>
  <c r="G73" i="2"/>
  <c r="F73" i="2"/>
  <c r="E73" i="2"/>
  <c r="D73" i="2"/>
  <c r="I72" i="2"/>
  <c r="H72" i="2"/>
  <c r="G72" i="2"/>
  <c r="F72" i="2"/>
  <c r="E72" i="2"/>
  <c r="D72" i="2"/>
  <c r="I71" i="2"/>
  <c r="H71" i="2"/>
  <c r="G71" i="2"/>
  <c r="F71" i="2"/>
  <c r="E71" i="2"/>
  <c r="D71" i="2"/>
  <c r="I70" i="2"/>
  <c r="H70" i="2"/>
  <c r="G70" i="2"/>
  <c r="F70" i="2"/>
  <c r="E70" i="2"/>
  <c r="D70" i="2"/>
  <c r="I69" i="2"/>
  <c r="H69" i="2"/>
  <c r="G69" i="2"/>
  <c r="F69" i="2"/>
  <c r="E69" i="2"/>
  <c r="D69" i="2"/>
  <c r="I68" i="2"/>
  <c r="H68" i="2"/>
  <c r="G68" i="2"/>
  <c r="F68" i="2"/>
  <c r="E68" i="2"/>
  <c r="D68" i="2"/>
  <c r="I67" i="2"/>
  <c r="H67" i="2"/>
  <c r="G67" i="2"/>
  <c r="F67" i="2"/>
  <c r="E67" i="2"/>
  <c r="D67" i="2"/>
  <c r="I66" i="2"/>
  <c r="H66" i="2"/>
  <c r="G66" i="2"/>
  <c r="F66" i="2"/>
  <c r="E66" i="2"/>
  <c r="D66" i="2"/>
  <c r="I65" i="2"/>
  <c r="H65" i="2"/>
  <c r="G65" i="2"/>
  <c r="F65" i="2"/>
  <c r="E65" i="2"/>
  <c r="D65" i="2"/>
  <c r="I63" i="2"/>
  <c r="H63" i="2"/>
  <c r="G63" i="2"/>
  <c r="F63" i="2"/>
  <c r="E63" i="2"/>
  <c r="D63" i="2"/>
  <c r="I62" i="2"/>
  <c r="H62" i="2"/>
  <c r="G62" i="2"/>
  <c r="F62" i="2"/>
  <c r="E62" i="2"/>
  <c r="D62" i="2"/>
  <c r="I61" i="2"/>
  <c r="H61" i="2"/>
  <c r="G61" i="2"/>
  <c r="F61" i="2"/>
  <c r="E61" i="2"/>
  <c r="D61" i="2"/>
  <c r="I60" i="2"/>
  <c r="H60" i="2"/>
  <c r="G60" i="2"/>
  <c r="F60" i="2"/>
  <c r="E60" i="2"/>
  <c r="D60" i="2"/>
  <c r="I59" i="2"/>
  <c r="H59" i="2"/>
  <c r="G59" i="2"/>
  <c r="F59" i="2"/>
  <c r="E59" i="2"/>
  <c r="D59" i="2"/>
  <c r="I58" i="2"/>
  <c r="H58" i="2"/>
  <c r="G58" i="2"/>
  <c r="F58" i="2"/>
  <c r="E58" i="2"/>
  <c r="D58" i="2"/>
  <c r="I57" i="2"/>
  <c r="H57" i="2"/>
  <c r="G57" i="2"/>
  <c r="F57" i="2"/>
  <c r="E57" i="2"/>
  <c r="D57" i="2"/>
  <c r="I56" i="2"/>
  <c r="H56" i="2"/>
  <c r="G56" i="2"/>
  <c r="F56" i="2"/>
  <c r="E56" i="2"/>
  <c r="D56" i="2"/>
  <c r="I55" i="2"/>
  <c r="H55" i="2"/>
  <c r="G55" i="2"/>
  <c r="F55" i="2"/>
  <c r="E55" i="2"/>
  <c r="D55" i="2"/>
  <c r="I54" i="2"/>
  <c r="H54" i="2"/>
  <c r="G54" i="2"/>
  <c r="F54" i="2"/>
  <c r="E54" i="2"/>
  <c r="D54" i="2"/>
  <c r="I53" i="2"/>
  <c r="H53" i="2"/>
  <c r="G53" i="2"/>
  <c r="F53" i="2"/>
  <c r="E53" i="2"/>
  <c r="D53" i="2"/>
  <c r="I52" i="2"/>
  <c r="H52" i="2"/>
  <c r="G52" i="2"/>
  <c r="F52" i="2"/>
  <c r="E52" i="2"/>
  <c r="D52" i="2"/>
  <c r="I51" i="2"/>
  <c r="H51" i="2"/>
  <c r="G51" i="2"/>
  <c r="F51" i="2"/>
  <c r="E51" i="2"/>
  <c r="D51" i="2"/>
  <c r="I50" i="2"/>
  <c r="H50" i="2"/>
  <c r="G50" i="2"/>
  <c r="F50" i="2"/>
  <c r="E50" i="2"/>
  <c r="D50" i="2"/>
  <c r="I49" i="2"/>
  <c r="H49" i="2"/>
  <c r="G49" i="2"/>
  <c r="F49" i="2"/>
  <c r="E49" i="2"/>
  <c r="D49" i="2"/>
  <c r="I48" i="2"/>
  <c r="H48" i="2"/>
  <c r="G48" i="2"/>
  <c r="F48" i="2"/>
  <c r="E48" i="2"/>
  <c r="D48" i="2"/>
  <c r="I47" i="2"/>
  <c r="H47" i="2"/>
  <c r="G47" i="2"/>
  <c r="F47" i="2"/>
  <c r="E47" i="2"/>
  <c r="D47" i="2"/>
  <c r="I46" i="2"/>
  <c r="H46" i="2"/>
  <c r="G46" i="2"/>
  <c r="F46" i="2"/>
  <c r="E46" i="2"/>
  <c r="D46" i="2"/>
  <c r="I45" i="2"/>
  <c r="H45" i="2"/>
  <c r="G45" i="2"/>
  <c r="F45" i="2"/>
  <c r="E45" i="2"/>
  <c r="D45" i="2"/>
  <c r="I44" i="2"/>
  <c r="H44" i="2"/>
  <c r="G44" i="2"/>
  <c r="F44" i="2"/>
  <c r="E44" i="2"/>
  <c r="D44" i="2"/>
  <c r="I43" i="2"/>
  <c r="H43" i="2"/>
  <c r="G43" i="2"/>
  <c r="F43" i="2"/>
  <c r="E43" i="2"/>
  <c r="D43" i="2"/>
  <c r="I42" i="2"/>
  <c r="H42" i="2"/>
  <c r="G42" i="2"/>
  <c r="F42" i="2"/>
  <c r="E42" i="2"/>
  <c r="D42" i="2"/>
  <c r="I41" i="2"/>
  <c r="H41" i="2"/>
  <c r="G41" i="2"/>
  <c r="F41" i="2"/>
  <c r="E41" i="2"/>
  <c r="D41" i="2"/>
  <c r="I40" i="2"/>
  <c r="H40" i="2"/>
  <c r="G40" i="2"/>
  <c r="F40" i="2"/>
  <c r="E40" i="2"/>
  <c r="D40" i="2"/>
  <c r="I39" i="2"/>
  <c r="H39" i="2"/>
  <c r="G39" i="2"/>
  <c r="F39" i="2"/>
  <c r="E39" i="2"/>
  <c r="D39" i="2"/>
  <c r="I38" i="2"/>
  <c r="H38" i="2"/>
  <c r="G38" i="2"/>
  <c r="F38" i="2"/>
  <c r="E38" i="2"/>
  <c r="D38" i="2"/>
  <c r="I37" i="2"/>
  <c r="H37" i="2"/>
  <c r="G37" i="2"/>
  <c r="F37" i="2"/>
  <c r="E37" i="2"/>
  <c r="D37" i="2"/>
  <c r="I36" i="2"/>
  <c r="H36" i="2"/>
  <c r="G36" i="2"/>
  <c r="F36" i="2"/>
  <c r="E36" i="2"/>
  <c r="D36" i="2"/>
  <c r="I35" i="2"/>
  <c r="H35" i="2"/>
  <c r="G35" i="2"/>
  <c r="F35" i="2"/>
  <c r="E35" i="2"/>
  <c r="D35" i="2"/>
  <c r="I34" i="2"/>
  <c r="H34" i="2"/>
  <c r="G34" i="2"/>
  <c r="F34" i="2"/>
  <c r="E34" i="2"/>
  <c r="D34" i="2"/>
  <c r="I33" i="2"/>
  <c r="H33" i="2"/>
  <c r="G33" i="2"/>
  <c r="F33" i="2"/>
  <c r="E33" i="2"/>
  <c r="D33" i="2"/>
  <c r="I32" i="2"/>
  <c r="H32" i="2"/>
  <c r="G32" i="2"/>
  <c r="F32" i="2"/>
  <c r="E32" i="2"/>
  <c r="D32" i="2"/>
  <c r="I31" i="2"/>
  <c r="H31" i="2"/>
  <c r="G31" i="2"/>
  <c r="F31" i="2"/>
  <c r="E31" i="2"/>
  <c r="D31" i="2"/>
  <c r="I30" i="2"/>
  <c r="H30" i="2"/>
  <c r="G30" i="2"/>
  <c r="F30" i="2"/>
  <c r="E30" i="2"/>
  <c r="D30" i="2"/>
  <c r="I29" i="2"/>
  <c r="H29" i="2"/>
  <c r="G29" i="2"/>
  <c r="F29" i="2"/>
  <c r="E29" i="2"/>
  <c r="D29" i="2"/>
  <c r="I28" i="2"/>
  <c r="H28" i="2"/>
  <c r="G28" i="2"/>
  <c r="F28" i="2"/>
  <c r="E28" i="2"/>
  <c r="D28" i="2"/>
  <c r="I27" i="2"/>
  <c r="H27" i="2"/>
  <c r="G27" i="2"/>
  <c r="F27" i="2"/>
  <c r="E27" i="2"/>
  <c r="D27" i="2"/>
  <c r="I26" i="2"/>
  <c r="H26" i="2"/>
  <c r="G26" i="2"/>
  <c r="F26" i="2"/>
  <c r="E26" i="2"/>
  <c r="D26" i="2"/>
  <c r="I25" i="2"/>
  <c r="H25" i="2"/>
  <c r="G25" i="2"/>
  <c r="F25" i="2"/>
  <c r="E25" i="2"/>
  <c r="D25" i="2"/>
  <c r="I24" i="2"/>
  <c r="H24" i="2"/>
  <c r="G24" i="2"/>
  <c r="F24" i="2"/>
  <c r="E24" i="2"/>
  <c r="D24" i="2"/>
  <c r="I23" i="2"/>
  <c r="H23" i="2"/>
  <c r="G23" i="2"/>
  <c r="F23" i="2"/>
  <c r="E23" i="2"/>
  <c r="D23" i="2"/>
  <c r="I22" i="2"/>
  <c r="H22" i="2"/>
  <c r="G22" i="2"/>
  <c r="F22" i="2"/>
  <c r="E22" i="2"/>
  <c r="D22" i="2"/>
  <c r="I21" i="2"/>
  <c r="H21" i="2"/>
  <c r="G21" i="2"/>
  <c r="F21" i="2"/>
  <c r="E21" i="2"/>
  <c r="D21" i="2"/>
  <c r="I20" i="2"/>
  <c r="H20" i="2"/>
  <c r="G20" i="2"/>
  <c r="F20" i="2"/>
  <c r="E20" i="2"/>
  <c r="D20" i="2"/>
  <c r="I19" i="2"/>
  <c r="H19" i="2"/>
  <c r="G19" i="2"/>
  <c r="F19" i="2"/>
  <c r="E19" i="2"/>
  <c r="D19" i="2"/>
  <c r="I18" i="2"/>
  <c r="H18" i="2"/>
  <c r="G18" i="2"/>
  <c r="F18" i="2"/>
  <c r="E18" i="2"/>
  <c r="D18" i="2"/>
  <c r="I17" i="2"/>
  <c r="H17" i="2"/>
  <c r="G17" i="2"/>
  <c r="F17" i="2"/>
  <c r="E17" i="2"/>
  <c r="D17" i="2"/>
  <c r="I16" i="2"/>
  <c r="H16" i="2"/>
  <c r="G16" i="2"/>
  <c r="F16" i="2"/>
  <c r="E16" i="2"/>
  <c r="D16" i="2"/>
  <c r="I15" i="2"/>
  <c r="H15" i="2"/>
  <c r="G15" i="2"/>
  <c r="F15" i="2"/>
  <c r="E15" i="2"/>
  <c r="D15" i="2"/>
  <c r="I14" i="2"/>
  <c r="H14" i="2"/>
  <c r="G14" i="2"/>
  <c r="F14" i="2"/>
  <c r="E14" i="2"/>
  <c r="D14" i="2"/>
  <c r="J74" i="7"/>
  <c r="J73" i="7"/>
  <c r="J72" i="7"/>
  <c r="J71" i="7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J70" i="7" l="1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</calcChain>
</file>

<file path=xl/sharedStrings.xml><?xml version="1.0" encoding="utf-8"?>
<sst xmlns="http://schemas.openxmlformats.org/spreadsheetml/2006/main" count="319" uniqueCount="155">
  <si>
    <t>目标2</t>
  </si>
  <si>
    <t>目标3</t>
  </si>
  <si>
    <t>目标3</t>
    <phoneticPr fontId="1" type="noConversion"/>
  </si>
  <si>
    <t>目标4</t>
  </si>
  <si>
    <t>目标5</t>
  </si>
  <si>
    <t>目标5</t>
    <phoneticPr fontId="1" type="noConversion"/>
  </si>
  <si>
    <t>目标6</t>
  </si>
  <si>
    <t>学号</t>
    <phoneticPr fontId="1" type="noConversion"/>
  </si>
  <si>
    <t>序号</t>
    <phoneticPr fontId="1" type="noConversion"/>
  </si>
  <si>
    <t>3.每门课程的每个并行班提供填写“达成度计算”所需课程子目标达成度及人数</t>
    <phoneticPr fontId="1" type="noConversion"/>
  </si>
  <si>
    <t>7.样例是某课程某并行班的课程大纲中设定的达成度计算构成比例，一个并行班的原始成绩数据，计算方法及计算结果</t>
    <phoneticPr fontId="1" type="noConversion"/>
  </si>
  <si>
    <t>期末考试</t>
    <phoneticPr fontId="1" type="noConversion"/>
  </si>
  <si>
    <t>姓名</t>
    <phoneticPr fontId="1" type="noConversion"/>
  </si>
  <si>
    <t>目标1</t>
    <phoneticPr fontId="1" type="noConversion"/>
  </si>
  <si>
    <t>目标2</t>
    <phoneticPr fontId="1" type="noConversion"/>
  </si>
  <si>
    <t>目标4</t>
    <phoneticPr fontId="1" type="noConversion"/>
  </si>
  <si>
    <t>目标6</t>
    <phoneticPr fontId="1" type="noConversion"/>
  </si>
  <si>
    <r>
      <rPr>
        <sz val="12"/>
        <color indexed="8"/>
        <rFont val="宋体"/>
        <family val="3"/>
        <charset val="134"/>
      </rPr>
      <t>序号</t>
    </r>
    <phoneticPr fontId="1" type="noConversion"/>
  </si>
  <si>
    <r>
      <rPr>
        <sz val="12"/>
        <color indexed="8"/>
        <rFont val="宋体"/>
        <family val="3"/>
        <charset val="134"/>
      </rPr>
      <t>学号</t>
    </r>
    <phoneticPr fontId="1" type="noConversion"/>
  </si>
  <si>
    <r>
      <rPr>
        <sz val="12"/>
        <color indexed="8"/>
        <rFont val="宋体"/>
        <family val="3"/>
        <charset val="134"/>
      </rPr>
      <t>姓名</t>
    </r>
    <phoneticPr fontId="1" type="noConversion"/>
  </si>
  <si>
    <t>月考</t>
    <phoneticPr fontId="2" type="noConversion"/>
  </si>
  <si>
    <t>期中考试</t>
    <phoneticPr fontId="2" type="noConversion"/>
  </si>
  <si>
    <t>目标</t>
    <phoneticPr fontId="1" type="noConversion"/>
  </si>
  <si>
    <t>考勤表现</t>
    <phoneticPr fontId="2" type="noConversion"/>
  </si>
  <si>
    <t>月考</t>
    <phoneticPr fontId="1" type="noConversion"/>
  </si>
  <si>
    <t>期中考试</t>
    <phoneticPr fontId="1" type="noConversion"/>
  </si>
  <si>
    <t>考勤表现</t>
    <phoneticPr fontId="1" type="noConversion"/>
  </si>
  <si>
    <t>上机作业</t>
    <phoneticPr fontId="1" type="noConversion"/>
  </si>
  <si>
    <t>上机作业</t>
    <phoneticPr fontId="2" type="noConversion"/>
  </si>
  <si>
    <t>公共数据库登录成绩</t>
    <phoneticPr fontId="1" type="noConversion"/>
  </si>
  <si>
    <t>1.根据表"课程目标达成度计算数据"，按照如下公式计算每个学生的各个子目标的达成度</t>
    <phoneticPr fontId="1" type="noConversion"/>
  </si>
  <si>
    <t>2.根据人数计算课程的各个子目标的达成度
      各个子目标的达成度=全体学生达成度的平均值</t>
    <phoneticPr fontId="1" type="noConversion"/>
  </si>
  <si>
    <r>
      <rPr>
        <sz val="10"/>
        <color rgb="FFFF0000"/>
        <rFont val="宋体"/>
        <family val="3"/>
        <charset val="134"/>
      </rPr>
      <t>期末考试</t>
    </r>
    <phoneticPr fontId="1" type="noConversion"/>
  </si>
  <si>
    <r>
      <rPr>
        <sz val="10"/>
        <color rgb="FFFF0000"/>
        <rFont val="宋体"/>
        <family val="3"/>
        <charset val="134"/>
      </rPr>
      <t>第</t>
    </r>
    <r>
      <rPr>
        <sz val="10"/>
        <color rgb="FFFF0000"/>
        <rFont val="Times New Roman"/>
        <family val="1"/>
      </rPr>
      <t>2</t>
    </r>
    <r>
      <rPr>
        <sz val="10"/>
        <color rgb="FFFF0000"/>
        <rFont val="宋体"/>
        <family val="3"/>
        <charset val="134"/>
      </rPr>
      <t>题</t>
    </r>
    <r>
      <rPr>
        <sz val="10"/>
        <color rgb="FFFF0000"/>
        <rFont val="Times New Roman"/>
        <family val="1"/>
      </rPr>
      <t>(20)</t>
    </r>
    <phoneticPr fontId="1" type="noConversion"/>
  </si>
  <si>
    <r>
      <rPr>
        <sz val="12"/>
        <color rgb="FFFF0000"/>
        <rFont val="宋体"/>
        <family val="3"/>
        <charset val="134"/>
      </rPr>
      <t>总评</t>
    </r>
    <phoneticPr fontId="2" type="noConversion"/>
  </si>
  <si>
    <r>
      <rPr>
        <sz val="10"/>
        <color rgb="FFFF0000"/>
        <rFont val="宋体"/>
        <family val="3"/>
        <charset val="134"/>
      </rPr>
      <t>第</t>
    </r>
    <r>
      <rPr>
        <sz val="10"/>
        <color rgb="FFFF0000"/>
        <rFont val="Times New Roman"/>
        <family val="1"/>
      </rPr>
      <t>1</t>
    </r>
    <r>
      <rPr>
        <sz val="10"/>
        <color rgb="FFFF0000"/>
        <rFont val="宋体"/>
        <family val="3"/>
        <charset val="134"/>
      </rPr>
      <t>题</t>
    </r>
    <phoneticPr fontId="1" type="noConversion"/>
  </si>
  <si>
    <r>
      <rPr>
        <sz val="10"/>
        <color rgb="FFFF0000"/>
        <rFont val="宋体"/>
        <family val="3"/>
        <charset val="134"/>
      </rPr>
      <t>第</t>
    </r>
    <r>
      <rPr>
        <sz val="10"/>
        <color rgb="FFFF0000"/>
        <rFont val="Times New Roman"/>
        <family val="1"/>
      </rPr>
      <t>2</t>
    </r>
    <r>
      <rPr>
        <sz val="10"/>
        <color rgb="FFFF0000"/>
        <rFont val="宋体"/>
        <family val="3"/>
        <charset val="134"/>
      </rPr>
      <t>题</t>
    </r>
    <phoneticPr fontId="1" type="noConversion"/>
  </si>
  <si>
    <r>
      <rPr>
        <sz val="10"/>
        <color rgb="FFFF0000"/>
        <rFont val="宋体"/>
        <family val="3"/>
        <charset val="134"/>
      </rPr>
      <t>第</t>
    </r>
    <r>
      <rPr>
        <sz val="10"/>
        <color rgb="FFFF0000"/>
        <rFont val="Times New Roman"/>
        <family val="1"/>
      </rPr>
      <t>3</t>
    </r>
    <r>
      <rPr>
        <sz val="10"/>
        <color rgb="FFFF0000"/>
        <rFont val="宋体"/>
        <family val="3"/>
        <charset val="134"/>
      </rPr>
      <t>题</t>
    </r>
    <phoneticPr fontId="1" type="noConversion"/>
  </si>
  <si>
    <r>
      <rPr>
        <sz val="10"/>
        <color rgb="FFFF0000"/>
        <rFont val="宋体"/>
        <family val="3"/>
        <charset val="134"/>
      </rPr>
      <t>第</t>
    </r>
    <r>
      <rPr>
        <sz val="10"/>
        <color rgb="FFFF0000"/>
        <rFont val="Times New Roman"/>
        <family val="1"/>
      </rPr>
      <t>4</t>
    </r>
    <r>
      <rPr>
        <sz val="10"/>
        <color rgb="FFFF0000"/>
        <rFont val="宋体"/>
        <family val="3"/>
        <charset val="134"/>
      </rPr>
      <t>题</t>
    </r>
    <phoneticPr fontId="1" type="noConversion"/>
  </si>
  <si>
    <r>
      <rPr>
        <sz val="10"/>
        <color rgb="FFFF0000"/>
        <rFont val="宋体"/>
        <family val="3"/>
        <charset val="134"/>
      </rPr>
      <t>第</t>
    </r>
    <r>
      <rPr>
        <sz val="10"/>
        <color rgb="FFFF0000"/>
        <rFont val="Times New Roman"/>
        <family val="1"/>
      </rPr>
      <t>5</t>
    </r>
    <r>
      <rPr>
        <sz val="10"/>
        <color rgb="FFFF0000"/>
        <rFont val="宋体"/>
        <family val="3"/>
        <charset val="134"/>
      </rPr>
      <t>题</t>
    </r>
    <phoneticPr fontId="1" type="noConversion"/>
  </si>
  <si>
    <r>
      <rPr>
        <sz val="10"/>
        <color rgb="FFFF0000"/>
        <rFont val="宋体"/>
        <family val="3"/>
        <charset val="134"/>
      </rPr>
      <t>期末机考</t>
    </r>
    <r>
      <rPr>
        <sz val="11"/>
        <color theme="1"/>
        <rFont val="宋体"/>
        <family val="2"/>
        <charset val="134"/>
        <scheme val="minor"/>
      </rPr>
      <t/>
    </r>
    <phoneticPr fontId="1" type="noConversion"/>
  </si>
  <si>
    <r>
      <rPr>
        <sz val="11"/>
        <color rgb="FFFF0000"/>
        <rFont val="宋体"/>
        <family val="3"/>
        <charset val="134"/>
      </rPr>
      <t>目标</t>
    </r>
    <r>
      <rPr>
        <sz val="11"/>
        <color rgb="FFFF0000"/>
        <rFont val="Times New Roman"/>
        <family val="1"/>
      </rPr>
      <t>5</t>
    </r>
    <phoneticPr fontId="1" type="noConversion"/>
  </si>
  <si>
    <r>
      <rPr>
        <sz val="11"/>
        <color rgb="FFFF0000"/>
        <rFont val="宋体"/>
        <family val="3"/>
        <charset val="134"/>
      </rPr>
      <t>目标</t>
    </r>
    <r>
      <rPr>
        <sz val="11"/>
        <color rgb="FFFF0000"/>
        <rFont val="Times New Roman"/>
        <family val="1"/>
      </rPr>
      <t>6</t>
    </r>
    <phoneticPr fontId="1" type="noConversion"/>
  </si>
  <si>
    <t>2.某生的某个数据缺失，排除出统计范围</t>
    <phoneticPr fontId="1" type="noConversion"/>
  </si>
  <si>
    <t>8.达成度数值保留4位小数</t>
    <phoneticPr fontId="1" type="noConversion"/>
  </si>
  <si>
    <t>4.课程达成度计算方法的依据是课程大纲</t>
    <phoneticPr fontId="1" type="noConversion"/>
  </si>
  <si>
    <t>5.历史数据模拟计算，新数据严格按计算方法记录原始数据，越详细越好</t>
    <phoneticPr fontId="1" type="noConversion"/>
  </si>
  <si>
    <t>6.每个并行班编写课程目标达成度分析及持续改进报告</t>
    <phoneticPr fontId="1" type="noConversion"/>
  </si>
  <si>
    <t>1.每门课程把所有平行班的达成度数（包括人数）汇总到总的达成度计算中</t>
    <phoneticPr fontId="1" type="noConversion"/>
  </si>
  <si>
    <t>数据表的使用顺序：</t>
    <phoneticPr fontId="1" type="noConversion"/>
  </si>
  <si>
    <r>
      <t>1.先收集课程的原始数据——</t>
    </r>
    <r>
      <rPr>
        <b/>
        <sz val="24"/>
        <color rgb="FFFF0000"/>
        <rFont val="宋体"/>
        <family val="3"/>
        <charset val="134"/>
        <scheme val="minor"/>
      </rPr>
      <t>课程的原始成绩</t>
    </r>
    <phoneticPr fontId="1" type="noConversion"/>
  </si>
  <si>
    <r>
      <t>2.再整理计算课程目标达成度的数据——</t>
    </r>
    <r>
      <rPr>
        <b/>
        <sz val="24"/>
        <color rgb="FFFF0000"/>
        <rFont val="宋体"/>
        <family val="3"/>
        <charset val="134"/>
        <scheme val="minor"/>
      </rPr>
      <t>课程目标达成度计算数据</t>
    </r>
    <phoneticPr fontId="1" type="noConversion"/>
  </si>
  <si>
    <r>
      <t>3.最后，按照计算公式，计算课程目标达成度——</t>
    </r>
    <r>
      <rPr>
        <b/>
        <sz val="24"/>
        <color rgb="FFFF0000"/>
        <rFont val="宋体"/>
        <family val="3"/>
        <charset val="134"/>
        <scheme val="minor"/>
      </rPr>
      <t>课程目标达成度计算结果</t>
    </r>
    <phoneticPr fontId="1" type="noConversion"/>
  </si>
  <si>
    <r>
      <t>1.</t>
    </r>
    <r>
      <rPr>
        <sz val="14"/>
        <color theme="1"/>
        <rFont val="宋体"/>
        <family val="3"/>
        <charset val="134"/>
      </rPr>
      <t>标注课程目标与成绩间的关系</t>
    </r>
    <phoneticPr fontId="1" type="noConversion"/>
  </si>
  <si>
    <r>
      <t>16</t>
    </r>
    <r>
      <rPr>
        <sz val="20"/>
        <color rgb="FFFF0000"/>
        <rFont val="宋体"/>
        <family val="3"/>
        <charset val="134"/>
      </rPr>
      <t>级《</t>
    </r>
    <r>
      <rPr>
        <sz val="20"/>
        <color rgb="FFFF0000"/>
        <rFont val="微软雅黑"/>
        <family val="3"/>
        <charset val="134"/>
      </rPr>
      <t>程序设计基础</t>
    </r>
    <r>
      <rPr>
        <sz val="20"/>
        <color rgb="FFFF0000"/>
        <rFont val="Times New Roman"/>
        <family val="3"/>
      </rPr>
      <t>+</t>
    </r>
    <r>
      <rPr>
        <sz val="20"/>
        <color rgb="FFFF0000"/>
        <rFont val="微软雅黑"/>
        <family val="3"/>
        <charset val="134"/>
      </rPr>
      <t>程序设计基础实践</t>
    </r>
    <r>
      <rPr>
        <sz val="20"/>
        <color rgb="FFFF0000"/>
        <rFont val="宋体"/>
        <family val="3"/>
        <charset val="134"/>
      </rPr>
      <t>》原始成绩</t>
    </r>
    <phoneticPr fontId="1" type="noConversion"/>
  </si>
  <si>
    <t>邓贵强</t>
  </si>
  <si>
    <t>何莉萍</t>
  </si>
  <si>
    <t>胡源</t>
  </si>
  <si>
    <t>李文浩</t>
  </si>
  <si>
    <t>沈博文</t>
  </si>
  <si>
    <t>冯家高</t>
  </si>
  <si>
    <t>张晓宇</t>
  </si>
  <si>
    <t>谢涛</t>
  </si>
  <si>
    <t>胡星武</t>
  </si>
  <si>
    <t>林方欣</t>
  </si>
  <si>
    <t>郭倩</t>
  </si>
  <si>
    <t>王炜</t>
  </si>
  <si>
    <t>陈芷萱</t>
  </si>
  <si>
    <t>肖鹏</t>
  </si>
  <si>
    <t>王顾宇</t>
  </si>
  <si>
    <t>姚欣贝</t>
  </si>
  <si>
    <t>张佳雯</t>
  </si>
  <si>
    <t>张羽戈</t>
  </si>
  <si>
    <t>钱栋炜</t>
  </si>
  <si>
    <t>闫壮</t>
  </si>
  <si>
    <t>金恺翔</t>
  </si>
  <si>
    <t>蒋帅</t>
  </si>
  <si>
    <t>方炜</t>
  </si>
  <si>
    <t>陈学涓</t>
  </si>
  <si>
    <t>潘晓栋</t>
  </si>
  <si>
    <t>张臻炜</t>
  </si>
  <si>
    <t>柳天奕</t>
  </si>
  <si>
    <t>陈昀灏</t>
  </si>
  <si>
    <t>张晓涵</t>
  </si>
  <si>
    <t>胡乐</t>
  </si>
  <si>
    <t>夏鑫</t>
  </si>
  <si>
    <t>顾诚源</t>
  </si>
  <si>
    <t>高桢</t>
  </si>
  <si>
    <t>陈德馨</t>
  </si>
  <si>
    <t>闻萌莎</t>
  </si>
  <si>
    <t>张萌萌</t>
  </si>
  <si>
    <t>贺玉新</t>
  </si>
  <si>
    <t>李楷达</t>
  </si>
  <si>
    <t>马源</t>
  </si>
  <si>
    <t>朴金雄</t>
  </si>
  <si>
    <t>陈雨</t>
  </si>
  <si>
    <t>张耐</t>
  </si>
  <si>
    <t>陈梦云</t>
  </si>
  <si>
    <t>常金钗</t>
  </si>
  <si>
    <t>杨晰</t>
  </si>
  <si>
    <t>侯庆</t>
  </si>
  <si>
    <t>皮新宇</t>
  </si>
  <si>
    <t>江南</t>
  </si>
  <si>
    <t>黄羽纶</t>
  </si>
  <si>
    <t>李诗灵</t>
  </si>
  <si>
    <t>徐涵宇</t>
  </si>
  <si>
    <t>丁居然</t>
  </si>
  <si>
    <t>陆轩韬</t>
  </si>
  <si>
    <t>魏宇轩</t>
  </si>
  <si>
    <t>梁梦雯</t>
  </si>
  <si>
    <t>周杰</t>
  </si>
  <si>
    <t>张劲杰</t>
  </si>
  <si>
    <t>裴胜军</t>
  </si>
  <si>
    <t>张斯杰</t>
  </si>
  <si>
    <t>李嘉龙</t>
  </si>
  <si>
    <t>乐巍</t>
  </si>
  <si>
    <t>胡梦琦</t>
  </si>
  <si>
    <t>童逸文</t>
  </si>
  <si>
    <t>梅敬宜</t>
  </si>
  <si>
    <t>王颖慧</t>
  </si>
  <si>
    <t>陈匡宇</t>
  </si>
  <si>
    <t>陈前嘉</t>
  </si>
  <si>
    <t>尚睿涛</t>
  </si>
  <si>
    <t>兰韬</t>
  </si>
  <si>
    <t>黄焱冰</t>
  </si>
  <si>
    <r>
      <rPr>
        <sz val="10"/>
        <color rgb="FFFF0000"/>
        <rFont val="宋体"/>
        <family val="3"/>
        <charset val="134"/>
      </rPr>
      <t>第</t>
    </r>
    <r>
      <rPr>
        <sz val="10"/>
        <color rgb="FFFF0000"/>
        <rFont val="Times New Roman"/>
        <family val="1"/>
      </rPr>
      <t>1</t>
    </r>
    <r>
      <rPr>
        <sz val="10"/>
        <color rgb="FFFF0000"/>
        <rFont val="宋体"/>
        <family val="3"/>
        <charset val="134"/>
      </rPr>
      <t>题</t>
    </r>
    <r>
      <rPr>
        <sz val="10"/>
        <color rgb="FFFF0000"/>
        <rFont val="Times New Roman"/>
        <family val="1"/>
      </rPr>
      <t>(30)</t>
    </r>
    <phoneticPr fontId="1" type="noConversion"/>
  </si>
  <si>
    <r>
      <rPr>
        <sz val="10"/>
        <color rgb="FFFF0000"/>
        <rFont val="宋体"/>
        <family val="3"/>
        <charset val="134"/>
      </rPr>
      <t>第</t>
    </r>
    <r>
      <rPr>
        <sz val="10"/>
        <color rgb="FFFF0000"/>
        <rFont val="Times New Roman"/>
        <family val="1"/>
      </rPr>
      <t>3</t>
    </r>
    <r>
      <rPr>
        <sz val="10"/>
        <color rgb="FFFF0000"/>
        <rFont val="宋体"/>
        <family val="3"/>
        <charset val="134"/>
      </rPr>
      <t>题</t>
    </r>
    <r>
      <rPr>
        <sz val="10"/>
        <color rgb="FFFF0000"/>
        <rFont val="Times New Roman"/>
        <family val="1"/>
      </rPr>
      <t>(15)</t>
    </r>
    <phoneticPr fontId="1" type="noConversion"/>
  </si>
  <si>
    <r>
      <rPr>
        <sz val="10"/>
        <color rgb="FFFF0000"/>
        <rFont val="宋体"/>
        <family val="3"/>
        <charset val="134"/>
      </rPr>
      <t>第</t>
    </r>
    <r>
      <rPr>
        <sz val="10"/>
        <color rgb="FFFF0000"/>
        <rFont val="Times New Roman"/>
        <family val="1"/>
      </rPr>
      <t>4</t>
    </r>
    <r>
      <rPr>
        <sz val="10"/>
        <color rgb="FFFF0000"/>
        <rFont val="宋体"/>
        <family val="3"/>
        <charset val="134"/>
      </rPr>
      <t>题</t>
    </r>
    <r>
      <rPr>
        <sz val="10"/>
        <color rgb="FFFF0000"/>
        <rFont val="Times New Roman"/>
        <family val="1"/>
      </rPr>
      <t>(10)</t>
    </r>
    <phoneticPr fontId="1" type="noConversion"/>
  </si>
  <si>
    <r>
      <rPr>
        <sz val="10"/>
        <color rgb="FFFF0000"/>
        <rFont val="宋体"/>
        <family val="3"/>
        <charset val="134"/>
      </rPr>
      <t>第</t>
    </r>
    <r>
      <rPr>
        <sz val="10"/>
        <color rgb="FFFF0000"/>
        <rFont val="Times New Roman"/>
        <family val="1"/>
      </rPr>
      <t>5</t>
    </r>
    <r>
      <rPr>
        <sz val="10"/>
        <color rgb="FFFF0000"/>
        <rFont val="宋体"/>
        <family val="3"/>
        <charset val="134"/>
      </rPr>
      <t>题</t>
    </r>
    <r>
      <rPr>
        <sz val="10"/>
        <color rgb="FFFF0000"/>
        <rFont val="Times New Roman"/>
        <family val="1"/>
      </rPr>
      <t>(10)</t>
    </r>
    <phoneticPr fontId="1" type="noConversion"/>
  </si>
  <si>
    <r>
      <rPr>
        <sz val="10"/>
        <color rgb="FFFF0000"/>
        <rFont val="宋体"/>
        <family val="3"/>
        <charset val="134"/>
      </rPr>
      <t>第</t>
    </r>
    <r>
      <rPr>
        <sz val="10"/>
        <color rgb="FFFF0000"/>
        <rFont val="Times New Roman"/>
        <family val="1"/>
      </rPr>
      <t>6</t>
    </r>
    <r>
      <rPr>
        <sz val="10"/>
        <color rgb="FFFF0000"/>
        <rFont val="宋体"/>
        <family val="3"/>
        <charset val="134"/>
      </rPr>
      <t>题</t>
    </r>
    <r>
      <rPr>
        <sz val="10"/>
        <color rgb="FFFF0000"/>
        <rFont val="Times New Roman"/>
        <family val="1"/>
      </rPr>
      <t>(15)</t>
    </r>
    <phoneticPr fontId="1" type="noConversion"/>
  </si>
  <si>
    <r>
      <rPr>
        <sz val="10"/>
        <color rgb="FFFF0000"/>
        <rFont val="宋体"/>
        <family val="3"/>
        <charset val="134"/>
      </rPr>
      <t>期末卷面</t>
    </r>
    <r>
      <rPr>
        <sz val="10"/>
        <color rgb="FFFF0000"/>
        <rFont val="Times New Roman"/>
        <family val="1"/>
      </rPr>
      <t>100%</t>
    </r>
    <phoneticPr fontId="2" type="noConversion"/>
  </si>
  <si>
    <r>
      <t>0</t>
    </r>
    <r>
      <rPr>
        <vertAlign val="superscript"/>
        <sz val="10"/>
        <color rgb="FFFF0000"/>
        <rFont val="Verdana"/>
        <family val="2"/>
      </rPr>
      <t>缺考</t>
    </r>
  </si>
  <si>
    <r>
      <rPr>
        <sz val="10"/>
        <color rgb="FFFF0000"/>
        <rFont val="宋体"/>
        <family val="3"/>
        <charset val="134"/>
      </rPr>
      <t>平时</t>
    </r>
    <r>
      <rPr>
        <sz val="10"/>
        <color rgb="FFFF0000"/>
        <rFont val="Times New Roman"/>
        <family val="1"/>
      </rPr>
      <t>50%</t>
    </r>
    <phoneticPr fontId="2" type="noConversion"/>
  </si>
  <si>
    <r>
      <rPr>
        <sz val="10"/>
        <color rgb="FFFF0000"/>
        <rFont val="宋体"/>
        <family val="3"/>
        <charset val="134"/>
      </rPr>
      <t>考试</t>
    </r>
    <r>
      <rPr>
        <sz val="10"/>
        <color rgb="FFFF0000"/>
        <rFont val="Times New Roman"/>
        <family val="1"/>
      </rPr>
      <t>50%</t>
    </r>
    <phoneticPr fontId="2" type="noConversion"/>
  </si>
  <si>
    <r>
      <t>16</t>
    </r>
    <r>
      <rPr>
        <sz val="20"/>
        <color rgb="FFFF0000"/>
        <rFont val="微软雅黑"/>
        <family val="1"/>
        <charset val="134"/>
      </rPr>
      <t>级《程序设计基础</t>
    </r>
    <r>
      <rPr>
        <sz val="20"/>
        <color rgb="FFFF0000"/>
        <rFont val="Times New Roman"/>
        <family val="1"/>
      </rPr>
      <t>+</t>
    </r>
    <r>
      <rPr>
        <sz val="20"/>
        <color rgb="FFFF0000"/>
        <rFont val="微软雅黑"/>
        <family val="1"/>
        <charset val="134"/>
      </rPr>
      <t>程序设计基础实践》</t>
    </r>
    <r>
      <rPr>
        <sz val="20"/>
        <color rgb="FFFF0000"/>
        <rFont val="宋体"/>
        <family val="3"/>
        <charset val="134"/>
      </rPr>
      <t>达成度计算成绩</t>
    </r>
    <phoneticPr fontId="1" type="noConversion"/>
  </si>
  <si>
    <t>第1-2题(满分：50)</t>
    <phoneticPr fontId="1" type="noConversion"/>
  </si>
  <si>
    <r>
      <rPr>
        <sz val="11"/>
        <color rgb="FFFF0000"/>
        <rFont val="宋体"/>
        <family val="3"/>
        <charset val="134"/>
      </rPr>
      <t>第</t>
    </r>
    <r>
      <rPr>
        <sz val="11"/>
        <color rgb="FFFF0000"/>
        <rFont val="Times New Roman"/>
        <family val="1"/>
      </rPr>
      <t>3</t>
    </r>
    <r>
      <rPr>
        <sz val="11"/>
        <color rgb="FFFF0000"/>
        <rFont val="宋体"/>
        <family val="3"/>
        <charset val="134"/>
      </rPr>
      <t>题</t>
    </r>
    <r>
      <rPr>
        <sz val="11"/>
        <color rgb="FFFF0000"/>
        <rFont val="Times New Roman"/>
        <family val="1"/>
      </rPr>
      <t>(</t>
    </r>
    <r>
      <rPr>
        <sz val="11"/>
        <color rgb="FFFF0000"/>
        <rFont val="宋体"/>
        <family val="3"/>
        <charset val="134"/>
      </rPr>
      <t>满分：</t>
    </r>
    <r>
      <rPr>
        <sz val="11"/>
        <color rgb="FFFF0000"/>
        <rFont val="Times New Roman"/>
        <family val="1"/>
      </rPr>
      <t>15)</t>
    </r>
    <phoneticPr fontId="1" type="noConversion"/>
  </si>
  <si>
    <r>
      <rPr>
        <sz val="11"/>
        <color rgb="FFFF0000"/>
        <rFont val="宋体"/>
        <family val="3"/>
        <charset val="134"/>
      </rPr>
      <t>第</t>
    </r>
    <r>
      <rPr>
        <sz val="11"/>
        <color rgb="FFFF0000"/>
        <rFont val="Times New Roman"/>
        <family val="1"/>
      </rPr>
      <t>4</t>
    </r>
    <r>
      <rPr>
        <sz val="11"/>
        <color rgb="FFFF0000"/>
        <rFont val="宋体"/>
        <family val="3"/>
        <charset val="134"/>
      </rPr>
      <t>题</t>
    </r>
    <r>
      <rPr>
        <sz val="11"/>
        <color rgb="FFFF0000"/>
        <rFont val="Times New Roman"/>
        <family val="1"/>
      </rPr>
      <t>(</t>
    </r>
    <r>
      <rPr>
        <sz val="11"/>
        <color rgb="FFFF0000"/>
        <rFont val="宋体"/>
        <family val="3"/>
        <charset val="134"/>
      </rPr>
      <t>满分：</t>
    </r>
    <r>
      <rPr>
        <sz val="11"/>
        <color rgb="FFFF0000"/>
        <rFont val="Times New Roman"/>
        <family val="1"/>
      </rPr>
      <t>10)</t>
    </r>
    <phoneticPr fontId="1" type="noConversion"/>
  </si>
  <si>
    <r>
      <rPr>
        <sz val="11"/>
        <color rgb="FFFF0000"/>
        <rFont val="宋体"/>
        <family val="3"/>
        <charset val="134"/>
      </rPr>
      <t>第</t>
    </r>
    <r>
      <rPr>
        <sz val="11"/>
        <color rgb="FFFF0000"/>
        <rFont val="Times New Roman"/>
        <family val="1"/>
      </rPr>
      <t>5-6</t>
    </r>
    <r>
      <rPr>
        <sz val="11"/>
        <color rgb="FFFF0000"/>
        <rFont val="宋体"/>
        <family val="3"/>
        <charset val="134"/>
      </rPr>
      <t>题</t>
    </r>
    <r>
      <rPr>
        <sz val="11"/>
        <color rgb="FFFF0000"/>
        <rFont val="Times New Roman"/>
        <family val="1"/>
      </rPr>
      <t>(</t>
    </r>
    <r>
      <rPr>
        <sz val="11"/>
        <color rgb="FFFF0000"/>
        <rFont val="宋体"/>
        <family val="3"/>
        <charset val="134"/>
      </rPr>
      <t>满分：</t>
    </r>
    <r>
      <rPr>
        <sz val="11"/>
        <color rgb="FFFF0000"/>
        <rFont val="Times New Roman"/>
        <family val="1"/>
      </rPr>
      <t>25)</t>
    </r>
    <phoneticPr fontId="1" type="noConversion"/>
  </si>
  <si>
    <t>平时上机(满分：50)</t>
    <phoneticPr fontId="1" type="noConversion"/>
  </si>
  <si>
    <t>期末上机(满分：50)</t>
    <phoneticPr fontId="1" type="noConversion"/>
  </si>
  <si>
    <r>
      <t>2.</t>
    </r>
    <r>
      <rPr>
        <sz val="12"/>
        <color theme="1"/>
        <rFont val="宋体"/>
        <family val="3"/>
        <charset val="134"/>
      </rPr>
      <t xml:space="preserve">把成绩转换为百分制
</t>
    </r>
    <r>
      <rPr>
        <sz val="12"/>
        <color theme="1"/>
        <rFont val="Times New Roman"/>
        <family val="1"/>
      </rPr>
      <t xml:space="preserve">        </t>
    </r>
    <phoneticPr fontId="1" type="noConversion"/>
  </si>
  <si>
    <r>
      <t>说明：
(1)由于原始成绩只保留了平时成绩，故上机作业，月考，其中考试，考勤使用原始平时成绩</t>
    </r>
    <r>
      <rPr>
        <sz val="12"/>
        <color rgb="FFFF0000"/>
        <rFont val="宋体"/>
        <family val="3"/>
        <charset val="134"/>
      </rPr>
      <t>。</t>
    </r>
    <r>
      <rPr>
        <sz val="12"/>
        <color theme="1"/>
        <rFont val="宋体"/>
        <family val="3"/>
        <charset val="134"/>
      </rPr>
      <t xml:space="preserve">
(2)</t>
    </r>
    <r>
      <rPr>
        <sz val="12"/>
        <color rgb="FFFF0000"/>
        <rFont val="宋体"/>
        <family val="3"/>
        <charset val="134"/>
      </rPr>
      <t>有一名学生的成绩不全，按要求不在列入计算名单中。</t>
    </r>
    <phoneticPr fontId="1" type="noConversion"/>
  </si>
  <si>
    <t>目标1-4</t>
    <phoneticPr fontId="1" type="noConversion"/>
  </si>
  <si>
    <r>
      <rPr>
        <sz val="10"/>
        <color rgb="FFFF0000"/>
        <rFont val="宋体"/>
        <family val="3"/>
        <charset val="134"/>
      </rPr>
      <t>第</t>
    </r>
    <r>
      <rPr>
        <sz val="10"/>
        <color rgb="FFFF0000"/>
        <rFont val="Times New Roman"/>
        <family val="1"/>
      </rPr>
      <t>6</t>
    </r>
    <r>
      <rPr>
        <sz val="10"/>
        <color rgb="FFFF0000"/>
        <rFont val="宋体"/>
        <family val="3"/>
        <charset val="134"/>
      </rPr>
      <t>题</t>
    </r>
    <phoneticPr fontId="1" type="noConversion"/>
  </si>
  <si>
    <t>16级《程序设计基础+程序设计基础实践》达成度计算结果</t>
    <phoneticPr fontId="1" type="noConversion"/>
  </si>
  <si>
    <t>目标2=考勤表现*0.03+上机作业*0.15+月考*0.15+期中考试*0.07+期末考试第3题*100/15*0.6</t>
    <phoneticPr fontId="1" type="noConversion"/>
  </si>
  <si>
    <t>目标3=考勤表现*0.03+上机作业*0.15+月考*0.15+期中考试*0.07+期末考试第4题*100/10*0.6</t>
    <phoneticPr fontId="1" type="noConversion"/>
  </si>
  <si>
    <t>目标4=考勤表现*0.03+上机作业*0.15+月考*0.15+期中考试*0.07+（期末考试第5题+期末考试第6题）*100/25*0.6</t>
    <phoneticPr fontId="1" type="noConversion"/>
  </si>
  <si>
    <t>目标1=(考勤表现*0.03+上机作业*0.15+月考*0.15+期中考试*0.07+(期末考试第1题+期末考试第2题)*100/50*0.6</t>
    <phoneticPr fontId="1" type="noConversion"/>
  </si>
  <si>
    <t>目标5=机考考勤表现*0.03+机考上机作业*0.15+机考月考*0.15+机考期中考试*0.07+机考平时*0.6</t>
    <phoneticPr fontId="1" type="noConversion"/>
  </si>
  <si>
    <t>目标6=机考考勤表现*0.03+机考上机作业*0.15+机考月考*0.15+机考考试*0.07+机考*0.6</t>
    <phoneticPr fontId="1" type="noConversion"/>
  </si>
  <si>
    <t>有效人数</t>
    <phoneticPr fontId="1" type="noConversion"/>
  </si>
  <si>
    <t>平均</t>
    <phoneticPr fontId="1" type="noConversion"/>
  </si>
  <si>
    <t>平时机考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</si>
</sst>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0_ "/>
    <numFmt numFmtId="178" formatCode="0_);\(0\)"/>
  </numFmts>
  <fonts count="3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  <font>
      <sz val="20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Times New Roman"/>
      <family val="1"/>
    </font>
    <font>
      <sz val="20"/>
      <color theme="1"/>
      <name val="Times New Roman"/>
      <family val="1"/>
    </font>
    <font>
      <sz val="11"/>
      <color theme="1"/>
      <name val="宋体"/>
      <family val="3"/>
      <charset val="134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sz val="20"/>
      <color rgb="FFFF0000"/>
      <name val="Times New Roman"/>
      <family val="1"/>
    </font>
    <font>
      <sz val="20"/>
      <color rgb="FFFF0000"/>
      <name val="宋体"/>
      <family val="3"/>
      <charset val="134"/>
    </font>
    <font>
      <sz val="11"/>
      <color rgb="FFFF0000"/>
      <name val="Times New Roman"/>
      <family val="1"/>
    </font>
    <font>
      <sz val="10"/>
      <color rgb="FFFF0000"/>
      <name val="宋体"/>
      <family val="3"/>
      <charset val="134"/>
    </font>
    <font>
      <sz val="10"/>
      <color rgb="FFFF0000"/>
      <name val="Times New Roman"/>
      <family val="1"/>
    </font>
    <font>
      <sz val="12"/>
      <color rgb="FFFF0000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1"/>
      <color rgb="FFFF0000"/>
      <name val="Times New Roman"/>
      <family val="1"/>
    </font>
    <font>
      <sz val="14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  <font>
      <sz val="24"/>
      <color theme="1"/>
      <name val="宋体"/>
      <family val="2"/>
      <charset val="134"/>
      <scheme val="minor"/>
    </font>
    <font>
      <b/>
      <sz val="24"/>
      <color rgb="FFFF0000"/>
      <name val="宋体"/>
      <family val="3"/>
      <charset val="134"/>
      <scheme val="minor"/>
    </font>
    <font>
      <sz val="20"/>
      <color rgb="FFFF0000"/>
      <name val="Times New Roman"/>
      <family val="3"/>
    </font>
    <font>
      <sz val="20"/>
      <color rgb="FFFF0000"/>
      <name val="微软雅黑"/>
      <family val="3"/>
      <charset val="134"/>
    </font>
    <font>
      <sz val="10"/>
      <color indexed="8"/>
      <name val="Simsun"/>
      <charset val="134"/>
    </font>
    <font>
      <sz val="10"/>
      <color rgb="FFFF0000"/>
      <name val="Times New Roman"/>
      <family val="3"/>
      <charset val="134"/>
    </font>
    <font>
      <sz val="10"/>
      <color rgb="FF222222"/>
      <name val="Verdana"/>
      <family val="2"/>
    </font>
    <font>
      <sz val="10"/>
      <color rgb="FFFF0000"/>
      <name val="Verdana"/>
      <family val="2"/>
    </font>
    <font>
      <vertAlign val="superscript"/>
      <sz val="10"/>
      <color rgb="FFFF0000"/>
      <name val="Verdana"/>
      <family val="2"/>
    </font>
    <font>
      <sz val="20"/>
      <color rgb="FFFF0000"/>
      <name val="微软雅黑"/>
      <family val="1"/>
      <charset val="134"/>
    </font>
    <font>
      <sz val="11"/>
      <color rgb="FFFF0000"/>
      <name val="Times New Roman"/>
      <family val="3"/>
      <charset val="134"/>
    </font>
    <font>
      <sz val="10.5"/>
      <color theme="1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30"/>
      </left>
      <right style="medium">
        <color indexed="30"/>
      </right>
      <top style="medium">
        <color indexed="30"/>
      </top>
      <bottom style="medium">
        <color indexed="30"/>
      </bottom>
      <diagonal/>
    </border>
    <border>
      <left/>
      <right style="medium">
        <color rgb="FF006CB2"/>
      </right>
      <top/>
      <bottom style="medium">
        <color rgb="FF006C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177" fontId="6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78" fontId="6" fillId="0" borderId="1" xfId="0" applyNumberFormat="1" applyFont="1" applyBorder="1">
      <alignment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7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20" fillId="0" borderId="1" xfId="0" applyFont="1" applyBorder="1">
      <alignment vertical="center"/>
    </xf>
    <xf numFmtId="0" fontId="19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vertical="center"/>
    </xf>
    <xf numFmtId="0" fontId="16" fillId="0" borderId="1" xfId="0" applyFont="1" applyBorder="1">
      <alignment vertical="center"/>
    </xf>
    <xf numFmtId="0" fontId="19" fillId="0" borderId="1" xfId="0" applyFont="1" applyBorder="1">
      <alignment vertical="center"/>
    </xf>
    <xf numFmtId="0" fontId="19" fillId="2" borderId="1" xfId="0" applyFont="1" applyFill="1" applyBorder="1" applyAlignment="1">
      <alignment vertical="center"/>
    </xf>
    <xf numFmtId="0" fontId="15" fillId="2" borderId="1" xfId="0" applyFont="1" applyFill="1" applyBorder="1">
      <alignment vertical="center"/>
    </xf>
    <xf numFmtId="0" fontId="23" fillId="0" borderId="1" xfId="0" applyFont="1" applyBorder="1" applyAlignment="1">
      <alignment horizontal="center" vertical="center"/>
    </xf>
    <xf numFmtId="176" fontId="23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>
      <alignment vertical="center"/>
    </xf>
    <xf numFmtId="0" fontId="25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9" fillId="0" borderId="1" xfId="0" applyFont="1" applyBorder="1" applyAlignment="1">
      <alignment horizontal="left" vertical="top"/>
    </xf>
    <xf numFmtId="0" fontId="9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29" fillId="0" borderId="8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1" fillId="3" borderId="9" xfId="0" applyFont="1" applyFill="1" applyBorder="1" applyAlignment="1">
      <alignment horizontal="center" vertical="center" wrapText="1"/>
    </xf>
    <xf numFmtId="0" fontId="32" fillId="3" borderId="9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vertical="center" wrapText="1"/>
    </xf>
    <xf numFmtId="0" fontId="36" fillId="0" borderId="10" xfId="0" applyFont="1" applyBorder="1" applyAlignment="1">
      <alignment horizontal="center" vertical="center" wrapText="1"/>
    </xf>
    <xf numFmtId="0" fontId="36" fillId="0" borderId="11" xfId="0" applyFont="1" applyBorder="1" applyAlignment="1">
      <alignment horizontal="center" vertical="center" wrapText="1"/>
    </xf>
    <xf numFmtId="177" fontId="6" fillId="0" borderId="0" xfId="0" applyNumberFormat="1" applyFont="1" applyBorder="1" applyAlignment="1">
      <alignment horizontal="center" vertical="center"/>
    </xf>
    <xf numFmtId="0" fontId="30" fillId="0" borderId="1" xfId="0" applyFont="1" applyBorder="1">
      <alignment vertical="center"/>
    </xf>
    <xf numFmtId="0" fontId="29" fillId="0" borderId="0" xfId="0" applyFont="1" applyFill="1" applyBorder="1" applyAlignment="1">
      <alignment horizontal="center" vertical="center" wrapText="1"/>
    </xf>
    <xf numFmtId="9" fontId="6" fillId="0" borderId="0" xfId="0" applyNumberFormat="1" applyFont="1">
      <alignment vertical="center"/>
    </xf>
    <xf numFmtId="177" fontId="0" fillId="0" borderId="0" xfId="0" applyNumberFormat="1">
      <alignment vertical="center"/>
    </xf>
    <xf numFmtId="0" fontId="19" fillId="0" borderId="1" xfId="0" applyFont="1" applyBorder="1" applyAlignment="1">
      <alignment horizontal="left" vertical="top"/>
    </xf>
    <xf numFmtId="0" fontId="31" fillId="0" borderId="9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0" xfId="0" applyFont="1" applyAlignment="1">
      <alignment horizontal="center" vertical="top"/>
    </xf>
    <xf numFmtId="0" fontId="22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19" fillId="2" borderId="2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9" fillId="2" borderId="2" xfId="0" applyFont="1" applyFill="1" applyBorder="1" applyAlignment="1">
      <alignment vertical="center"/>
    </xf>
    <xf numFmtId="0" fontId="0" fillId="0" borderId="7" xfId="0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77" fontId="6" fillId="2" borderId="2" xfId="0" applyNumberFormat="1" applyFont="1" applyFill="1" applyBorder="1" applyAlignment="1">
      <alignment horizontal="center" vertical="center"/>
    </xf>
    <xf numFmtId="177" fontId="6" fillId="2" borderId="6" xfId="0" applyNumberFormat="1" applyFont="1" applyFill="1" applyBorder="1" applyAlignment="1">
      <alignment horizontal="center" vertical="center"/>
    </xf>
    <xf numFmtId="177" fontId="6" fillId="2" borderId="7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19" fillId="0" borderId="1" xfId="0" applyFont="1" applyBorder="1" applyAlignment="1">
      <alignment horizontal="center" vertical="top"/>
    </xf>
    <xf numFmtId="0" fontId="19" fillId="0" borderId="1" xfId="0" applyFont="1" applyBorder="1" applyAlignment="1">
      <alignment horizontal="left" vertical="top"/>
    </xf>
    <xf numFmtId="0" fontId="35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177" fontId="6" fillId="0" borderId="5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9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zoomScale="68" zoomScaleNormal="68" workbookViewId="0">
      <selection activeCell="A8" sqref="A8:O8"/>
    </sheetView>
  </sheetViews>
  <sheetFormatPr defaultRowHeight="13.5"/>
  <cols>
    <col min="15" max="15" width="34" customWidth="1"/>
  </cols>
  <sheetData>
    <row r="1" spans="1:15" s="2" customFormat="1" ht="25.5">
      <c r="A1" s="48" t="s">
        <v>48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</row>
    <row r="2" spans="1:15" s="2" customFormat="1" ht="25.5">
      <c r="A2" s="48" t="s">
        <v>43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</row>
    <row r="3" spans="1:15" s="2" customFormat="1" ht="25.5">
      <c r="A3" s="48" t="s">
        <v>9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15" s="2" customFormat="1" ht="25.5">
      <c r="A4" s="48" t="s">
        <v>45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</row>
    <row r="5" spans="1:15" s="2" customFormat="1" ht="25.5">
      <c r="A5" s="48" t="s">
        <v>46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</row>
    <row r="6" spans="1:15" s="2" customFormat="1" ht="25.5">
      <c r="A6" s="48" t="s">
        <v>47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</row>
    <row r="7" spans="1:15" s="2" customFormat="1" ht="25.5">
      <c r="A7" s="48" t="s">
        <v>10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</row>
    <row r="8" spans="1:15" s="2" customFormat="1" ht="25.5">
      <c r="A8" s="48" t="s">
        <v>44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s="2" customFormat="1" ht="25.5"/>
    <row r="10" spans="1:15" s="2" customFormat="1" ht="25.5"/>
    <row r="11" spans="1:15" s="2" customFormat="1" ht="25.5"/>
    <row r="12" spans="1:15" s="2" customFormat="1" ht="25.5"/>
    <row r="13" spans="1:15" s="2" customFormat="1" ht="31.5">
      <c r="A13" s="26" t="s">
        <v>49</v>
      </c>
    </row>
    <row r="14" spans="1:15" s="2" customFormat="1" ht="31.5">
      <c r="A14" s="26" t="s">
        <v>50</v>
      </c>
    </row>
    <row r="15" spans="1:15" s="2" customFormat="1" ht="31.5">
      <c r="A15" s="26" t="s">
        <v>51</v>
      </c>
    </row>
    <row r="16" spans="1:15" ht="31.5">
      <c r="A16" s="26" t="s">
        <v>52</v>
      </c>
    </row>
  </sheetData>
  <mergeCells count="8">
    <mergeCell ref="A6:O6"/>
    <mergeCell ref="A7:O7"/>
    <mergeCell ref="A8:O8"/>
    <mergeCell ref="A1:O1"/>
    <mergeCell ref="A2:O2"/>
    <mergeCell ref="A3:O3"/>
    <mergeCell ref="A4:O4"/>
    <mergeCell ref="A5:O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6"/>
  <sheetViews>
    <sheetView tabSelected="1" workbookViewId="0">
      <selection activeCell="E83" sqref="E83"/>
    </sheetView>
  </sheetViews>
  <sheetFormatPr defaultRowHeight="13.5"/>
  <cols>
    <col min="1" max="1" width="7.125" bestFit="1" customWidth="1"/>
    <col min="2" max="2" width="14.375" customWidth="1"/>
    <col min="4" max="4" width="11" style="1" customWidth="1"/>
    <col min="5" max="9" width="9.5" style="1" bestFit="1" customWidth="1"/>
  </cols>
  <sheetData>
    <row r="1" spans="1:11" ht="22.9" customHeight="1">
      <c r="A1" s="49" t="s">
        <v>145</v>
      </c>
      <c r="B1" s="49"/>
      <c r="C1" s="49"/>
      <c r="D1" s="49"/>
      <c r="E1" s="49"/>
      <c r="F1" s="49"/>
      <c r="G1" s="49"/>
      <c r="H1" s="49"/>
      <c r="I1" s="49"/>
    </row>
    <row r="2" spans="1:11">
      <c r="A2" s="50"/>
      <c r="B2" s="50"/>
      <c r="C2" s="50"/>
      <c r="D2" s="50"/>
      <c r="E2" s="50"/>
      <c r="F2" s="50"/>
      <c r="G2" s="50"/>
      <c r="H2" s="50"/>
      <c r="I2" s="50"/>
    </row>
    <row r="3" spans="1:11">
      <c r="A3" s="51" t="s">
        <v>30</v>
      </c>
      <c r="B3" s="51"/>
      <c r="C3" s="51"/>
      <c r="D3" s="51"/>
      <c r="E3" s="51"/>
      <c r="F3" s="51"/>
      <c r="G3" s="51"/>
      <c r="H3" s="51"/>
      <c r="I3" s="51"/>
    </row>
    <row r="4" spans="1:11">
      <c r="A4" s="12"/>
      <c r="B4" s="52" t="s">
        <v>149</v>
      </c>
      <c r="C4" s="52"/>
      <c r="D4" s="52"/>
      <c r="E4" s="52"/>
      <c r="F4" s="52"/>
      <c r="G4" s="52"/>
      <c r="H4" s="52"/>
      <c r="I4" s="52"/>
      <c r="J4" s="52"/>
      <c r="K4" s="52"/>
    </row>
    <row r="5" spans="1:11">
      <c r="A5" s="12"/>
      <c r="B5" s="53" t="s">
        <v>146</v>
      </c>
      <c r="C5" s="53"/>
      <c r="D5" s="53"/>
      <c r="E5" s="53"/>
      <c r="F5" s="53"/>
      <c r="G5" s="53"/>
      <c r="H5" s="53"/>
      <c r="I5" s="53"/>
      <c r="J5" s="53"/>
      <c r="K5" s="53"/>
    </row>
    <row r="6" spans="1:11">
      <c r="A6" s="12"/>
      <c r="B6" s="53" t="s">
        <v>147</v>
      </c>
      <c r="C6" s="53"/>
      <c r="D6" s="53"/>
      <c r="E6" s="53"/>
      <c r="F6" s="53"/>
      <c r="G6" s="53"/>
      <c r="H6" s="53"/>
      <c r="I6" s="53"/>
      <c r="J6" s="53"/>
      <c r="K6" s="53"/>
    </row>
    <row r="7" spans="1:11">
      <c r="A7" s="12"/>
      <c r="B7" s="53" t="s">
        <v>148</v>
      </c>
      <c r="C7" s="53"/>
      <c r="D7" s="53"/>
      <c r="E7" s="53"/>
      <c r="F7" s="53"/>
      <c r="G7" s="53"/>
      <c r="H7" s="53"/>
      <c r="I7" s="53"/>
      <c r="J7" s="53"/>
      <c r="K7" s="53"/>
    </row>
    <row r="8" spans="1:11" ht="14.45" customHeight="1">
      <c r="B8" s="53" t="s">
        <v>150</v>
      </c>
      <c r="C8" s="53"/>
      <c r="D8" s="53"/>
      <c r="E8" s="53"/>
      <c r="F8" s="53"/>
      <c r="G8" s="53"/>
      <c r="H8" s="53"/>
      <c r="I8" s="53"/>
      <c r="J8" s="53"/>
      <c r="K8" s="53"/>
    </row>
    <row r="9" spans="1:11">
      <c r="B9" s="53" t="s">
        <v>151</v>
      </c>
      <c r="C9" s="53"/>
      <c r="D9" s="53"/>
      <c r="E9" s="53"/>
      <c r="F9" s="53"/>
      <c r="G9" s="53"/>
      <c r="H9" s="53"/>
      <c r="I9" s="53"/>
      <c r="J9" s="53"/>
      <c r="K9" s="53"/>
    </row>
    <row r="10" spans="1:11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</row>
    <row r="11" spans="1:11" ht="29.45" customHeight="1">
      <c r="A11" s="54" t="s">
        <v>31</v>
      </c>
      <c r="B11" s="51"/>
      <c r="C11" s="51"/>
      <c r="D11" s="51"/>
      <c r="E11" s="51"/>
      <c r="F11" s="51"/>
      <c r="G11" s="51"/>
      <c r="H11" s="51"/>
      <c r="I11" s="51"/>
    </row>
    <row r="12" spans="1:11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</row>
    <row r="13" spans="1:11" ht="19.5" thickBot="1">
      <c r="A13" s="23" t="s">
        <v>8</v>
      </c>
      <c r="B13" s="23" t="s">
        <v>7</v>
      </c>
      <c r="C13" s="23" t="s">
        <v>12</v>
      </c>
      <c r="D13" s="24" t="s">
        <v>13</v>
      </c>
      <c r="E13" s="24" t="s">
        <v>14</v>
      </c>
      <c r="F13" s="24" t="s">
        <v>2</v>
      </c>
      <c r="G13" s="24" t="s">
        <v>15</v>
      </c>
      <c r="H13" s="24" t="s">
        <v>5</v>
      </c>
      <c r="I13" s="24" t="s">
        <v>16</v>
      </c>
    </row>
    <row r="14" spans="1:11" ht="15.75" thickBot="1">
      <c r="A14" s="7">
        <v>1</v>
      </c>
      <c r="B14" s="34">
        <v>10151170101</v>
      </c>
      <c r="C14" s="34" t="s">
        <v>123</v>
      </c>
      <c r="D14" s="25">
        <f>((课程目标达成度计算数据!O17)*0.03+(课程目标达成度计算数据!L17)*0.15+(课程目标达成度计算数据!M17)*0.15+(课程目标达成度计算数据!N17)*0.07+(课程目标达成度计算数据!D17+课程目标达成度计算数据!E17)*100/50*0.6)*0.01</f>
        <v>0.624</v>
      </c>
      <c r="E14" s="25">
        <f>((课程目标达成度计算数据!O17)*0.03+(课程目标达成度计算数据!L17)*0.15+(课程目标达成度计算数据!M17)*0.15+(课程目标达成度计算数据!N17)*0.07+(课程目标达成度计算数据!F17)*100/15*0.6)*0.01</f>
        <v>0.59599999999999997</v>
      </c>
      <c r="F14" s="25">
        <f>((课程目标达成度计算数据!O17)*0.03+(课程目标达成度计算数据!L17)*0.15+(课程目标达成度计算数据!M17)*0.15+(课程目标达成度计算数据!N17)*0.07+(课程目标达成度计算数据!G17)*100/10*0.6)*0.01</f>
        <v>0.69599999999999995</v>
      </c>
      <c r="G14" s="25">
        <f>((课程目标达成度计算数据!O17)*0.03+(课程目标达成度计算数据!L17)*0.15+(课程目标达成度计算数据!M17)*0.15+(课程目标达成度计算数据!N17)*0.07+(课程目标达成度计算数据!H17+课程目标达成度计算数据!I17)*100/25*0.6)*0.01</f>
        <v>0.44400000000000006</v>
      </c>
      <c r="H14" s="25">
        <f>((课程目标达成度计算数据!W17)*0.03+(课程目标达成度计算数据!T17)*0.15+(课程目标达成度计算数据!U17)*0.15+(课程目标达成度计算数据!V17)*0.07+课程目标达成度计算数据!J17*0.6)*0.01</f>
        <v>0.6</v>
      </c>
      <c r="I14" s="25">
        <f>((课程目标达成度计算数据!W17)*0.03+(课程目标达成度计算数据!T17)*0.15+(课程目标达成度计算数据!U17)*0.15+(课程目标达成度计算数据!V17)*0.07+课程目标达成度计算数据!K17*0.6)*0.01</f>
        <v>0.6</v>
      </c>
    </row>
    <row r="15" spans="1:11" ht="15.75" thickBot="1">
      <c r="A15" s="7">
        <v>2</v>
      </c>
      <c r="B15" s="34">
        <v>10151590128</v>
      </c>
      <c r="C15" s="34" t="s">
        <v>124</v>
      </c>
      <c r="D15" s="25">
        <f>((课程目标达成度计算数据!O18)*0.03+(课程目标达成度计算数据!L18)*0.15+(课程目标达成度计算数据!M18)*0.15+(课程目标达成度计算数据!N18)*0.07+(课程目标达成度计算数据!D18+课程目标达成度计算数据!E18)*100/50*0.6)*0.01</f>
        <v>0.75600000000000001</v>
      </c>
      <c r="E15" s="25">
        <f>((课程目标达成度计算数据!O18)*0.03+(课程目标达成度计算数据!L18)*0.15+(课程目标达成度计算数据!M18)*0.15+(课程目标达成度计算数据!N18)*0.07+(课程目标达成度计算数据!F18)*100/15*0.6)*0.01</f>
        <v>0.5</v>
      </c>
      <c r="F15" s="25">
        <f>((课程目标达成度计算数据!O18)*0.03+(课程目标达成度计算数据!L18)*0.15+(课程目标达成度计算数据!M18)*0.15+(课程目标达成度计算数据!N18)*0.07+(课程目标达成度计算数据!G18)*100/10*0.6)*0.01</f>
        <v>0.78</v>
      </c>
      <c r="G15" s="25">
        <f>((课程目标达成度计算数据!O18)*0.03+(课程目标达成度计算数据!L18)*0.15+(课程目标达成度计算数据!M18)*0.15+(课程目标达成度计算数据!N18)*0.07+(课程目标达成度计算数据!H18+课程目标达成度计算数据!I18)*100/25*0.6)*0.01</f>
        <v>0.66</v>
      </c>
      <c r="H15" s="25">
        <f>((课程目标达成度计算数据!W18)*0.03+(课程目标达成度计算数据!T18)*0.15+(课程目标达成度计算数据!U18)*0.15+(课程目标达成度计算数据!V18)*0.07+课程目标达成度计算数据!J18*0.6)*0.01</f>
        <v>0.6</v>
      </c>
      <c r="I15" s="25">
        <f>((课程目标达成度计算数据!W18)*0.03+(课程目标达成度计算数据!T18)*0.15+(课程目标达成度计算数据!U18)*0.15+(课程目标达成度计算数据!V18)*0.07+课程目标达成度计算数据!K18*0.6)*0.01</f>
        <v>0.6</v>
      </c>
    </row>
    <row r="16" spans="1:11" ht="15.75" thickBot="1">
      <c r="A16" s="7">
        <v>3</v>
      </c>
      <c r="B16" s="34">
        <v>10152150116</v>
      </c>
      <c r="C16" s="34" t="s">
        <v>121</v>
      </c>
      <c r="D16" s="25">
        <f>((课程目标达成度计算数据!O19)*0.03+(课程目标达成度计算数据!L19)*0.15+(课程目标达成度计算数据!M19)*0.15+(课程目标达成度计算数据!N19)*0.07+(课程目标达成度计算数据!D19+课程目标达成度计算数据!E19)*100/50*0.6)*0.01</f>
        <v>0.81199999999999994</v>
      </c>
      <c r="E16" s="25">
        <f>((课程目标达成度计算数据!O19)*0.03+(课程目标达成度计算数据!L19)*0.15+(课程目标达成度计算数据!M19)*0.15+(课程目标达成度计算数据!N19)*0.07+(课程目标达成度计算数据!F19)*100/15*0.6)*0.01</f>
        <v>0.96799999999999997</v>
      </c>
      <c r="F16" s="25">
        <f>((课程目标达成度计算数据!O19)*0.03+(课程目标达成度计算数据!L19)*0.15+(课程目标达成度计算数据!M19)*0.15+(课程目标达成度计算数据!N19)*0.07+(课程目标达成度计算数据!G19)*100/10*0.6)*0.01</f>
        <v>0.96799999999999997</v>
      </c>
      <c r="G16" s="25">
        <f>((课程目标达成度计算数据!O19)*0.03+(课程目标达成度计算数据!L19)*0.15+(课程目标达成度计算数据!M19)*0.15+(课程目标达成度计算数据!N19)*0.07+(课程目标达成度计算数据!H19+课程目标达成度计算数据!I19)*100/25*0.6)*0.01</f>
        <v>0.94399999999999995</v>
      </c>
      <c r="H16" s="25">
        <f>((课程目标达成度计算数据!W19)*0.03+(课程目标达成度计算数据!T19)*0.15+(课程目标达成度计算数据!U19)*0.15+(课程目标达成度计算数据!V19)*0.07+课程目标达成度计算数据!J19*0.6)*0.01</f>
        <v>0.91800000000000004</v>
      </c>
      <c r="I16" s="25">
        <f>((课程目标达成度计算数据!W19)*0.03+(课程目标达成度计算数据!T19)*0.15+(课程目标达成度计算数据!U19)*0.15+(课程目标达成度计算数据!V19)*0.07+课程目标达成度计算数据!K19*0.6)*0.01</f>
        <v>0.9</v>
      </c>
    </row>
    <row r="17" spans="1:9" ht="15.75" thickBot="1">
      <c r="A17" s="7">
        <v>4</v>
      </c>
      <c r="B17" s="34">
        <v>10152150151</v>
      </c>
      <c r="C17" s="34" t="s">
        <v>122</v>
      </c>
      <c r="D17" s="25">
        <f>((课程目标达成度计算数据!O20)*0.03+(课程目标达成度计算数据!L20)*0.15+(课程目标达成度计算数据!M20)*0.15+(课程目标达成度计算数据!N20)*0.07+(课程目标达成度计算数据!D20+课程目标达成度计算数据!E20)*100/50*0.6)*0.01</f>
        <v>0.76</v>
      </c>
      <c r="E17" s="25">
        <f>((课程目标达成度计算数据!O20)*0.03+(课程目标达成度计算数据!L20)*0.15+(课程目标达成度计算数据!M20)*0.15+(课程目标达成度计算数据!N20)*0.07+(课程目标达成度计算数据!F20)*100/15*0.6)*0.01</f>
        <v>0.64800000000000002</v>
      </c>
      <c r="F17" s="25">
        <f>((课程目标达成度计算数据!O20)*0.03+(课程目标达成度计算数据!L20)*0.15+(课程目标达成度计算数据!M20)*0.15+(课程目标达成度计算数据!N20)*0.07+(课程目标达成度计算数据!G20)*100/10*0.6)*0.01</f>
        <v>0.748</v>
      </c>
      <c r="G17" s="25">
        <f>((课程目标达成度计算数据!O20)*0.03+(课程目标达成度计算数据!L20)*0.15+(课程目标达成度计算数据!M20)*0.15+(课程目标达成度计算数据!N20)*0.07+(课程目标达成度计算数据!H20+课程目标达成度计算数据!I20)*100/25*0.6)*0.01</f>
        <v>0.80799999999999994</v>
      </c>
      <c r="H17" s="25">
        <f>((课程目标达成度计算数据!W20)*0.03+(课程目标达成度计算数据!T20)*0.15+(课程目标达成度计算数据!U20)*0.15+(课程目标达成度计算数据!V20)*0.07+课程目标达成度计算数据!J20*0.6)*0.01</f>
        <v>0.84199999999999986</v>
      </c>
      <c r="I17" s="25">
        <f>((课程目标达成度计算数据!W20)*0.03+(课程目标达成度计算数据!T20)*0.15+(课程目标达成度计算数据!U20)*0.15+(课程目标达成度计算数据!V20)*0.07+课程目标达成度计算数据!K20*0.6)*0.01</f>
        <v>0.89</v>
      </c>
    </row>
    <row r="18" spans="1:9" ht="15.75" thickBot="1">
      <c r="A18" s="7">
        <v>5</v>
      </c>
      <c r="B18" s="34">
        <v>10165102101</v>
      </c>
      <c r="C18" s="34" t="s">
        <v>55</v>
      </c>
      <c r="D18" s="25">
        <f>((课程目标达成度计算数据!O21)*0.03+(课程目标达成度计算数据!L21)*0.15+(课程目标达成度计算数据!M21)*0.15+(课程目标达成度计算数据!N21)*0.07+(课程目标达成度计算数据!D21+课程目标达成度计算数据!E21)*100/50*0.6)*0.01</f>
        <v>0.79200000000000004</v>
      </c>
      <c r="E18" s="25">
        <f>((课程目标达成度计算数据!O21)*0.03+(课程目标达成度计算数据!L21)*0.15+(课程目标达成度计算数据!M21)*0.15+(课程目标达成度计算数据!N21)*0.07+(课程目标达成度计算数据!F21)*100/15*0.6)*0.01</f>
        <v>0.51200000000000001</v>
      </c>
      <c r="F18" s="25">
        <f>((课程目标达成度计算数据!O21)*0.03+(课程目标达成度计算数据!L21)*0.15+(课程目标达成度计算数据!M21)*0.15+(课程目标达成度计算数据!N21)*0.07+(课程目标达成度计算数据!G21)*100/10*0.6)*0.01</f>
        <v>0.91200000000000003</v>
      </c>
      <c r="G18" s="25">
        <f>((课程目标达成度计算数据!O21)*0.03+(课程目标达成度计算数据!L21)*0.15+(课程目标达成度计算数据!M21)*0.15+(课程目标达成度计算数据!N21)*0.07+(课程目标达成度计算数据!H21+课程目标达成度计算数据!I21)*100/25*0.6)*0.01</f>
        <v>0.6</v>
      </c>
      <c r="H18" s="25">
        <f>((课程目标达成度计算数据!W21)*0.03+(课程目标达成度计算数据!T21)*0.15+(课程目标达成度计算数据!U21)*0.15+(课程目标达成度计算数据!V21)*0.07+课程目标达成度计算数据!J21*0.6)*0.01</f>
        <v>0.82400000000000007</v>
      </c>
      <c r="I18" s="25">
        <f>((课程目标达成度计算数据!W21)*0.03+(课程目标达成度计算数据!T21)*0.15+(课程目标达成度计算数据!U21)*0.15+(课程目标达成度计算数据!V21)*0.07+课程目标达成度计算数据!K21*0.6)*0.01</f>
        <v>0.86</v>
      </c>
    </row>
    <row r="19" spans="1:9" ht="15.75" thickBot="1">
      <c r="A19" s="7">
        <v>6</v>
      </c>
      <c r="B19" s="34">
        <v>10165102102</v>
      </c>
      <c r="C19" s="34" t="s">
        <v>56</v>
      </c>
      <c r="D19" s="25">
        <f>((课程目标达成度计算数据!O22)*0.03+(课程目标达成度计算数据!L22)*0.15+(课程目标达成度计算数据!M22)*0.15+(课程目标达成度计算数据!N22)*0.07+(课程目标达成度计算数据!D22+课程目标达成度计算数据!E22)*100/50*0.6)*0.01</f>
        <v>0.79199999999999993</v>
      </c>
      <c r="E19" s="25">
        <f>((课程目标达成度计算数据!O22)*0.03+(课程目标达成度计算数据!L22)*0.15+(课程目标达成度计算数据!M22)*0.15+(课程目标达成度计算数据!N22)*0.07+(课程目标达成度计算数据!F22)*100/15*0.6)*0.01</f>
        <v>0.76800000000000002</v>
      </c>
      <c r="F19" s="25">
        <f>((课程目标达成度计算数据!O22)*0.03+(课程目标达成度计算数据!L22)*0.15+(课程目标达成度计算数据!M22)*0.15+(课程目标达成度计算数据!N22)*0.07+(课程目标达成度计算数据!G22)*100/10*0.6)*0.01</f>
        <v>0.76800000000000002</v>
      </c>
      <c r="G19" s="25">
        <f>((课程目标达成度计算数据!O22)*0.03+(课程目标达成度计算数据!L22)*0.15+(课程目标达成度计算数据!M22)*0.15+(课程目标达成度计算数据!N22)*0.07+(课程目标达成度计算数据!H22+课程目标达成度计算数据!I22)*100/25*0.6)*0.01</f>
        <v>0.43199999999999994</v>
      </c>
      <c r="H19" s="25">
        <f>((课程目标达成度计算数据!W22)*0.03+(课程目标达成度计算数据!T22)*0.15+(课程目标达成度计算数据!U22)*0.15+(课程目标达成度计算数据!V22)*0.07+课程目标达成度计算数据!J22*0.6)*0.01</f>
        <v>0.82400000000000007</v>
      </c>
      <c r="I19" s="25">
        <f>((课程目标达成度计算数据!W22)*0.03+(课程目标达成度计算数据!T22)*0.15+(课程目标达成度计算数据!U22)*0.15+(课程目标达成度计算数据!V22)*0.07+课程目标达成度计算数据!K22*0.6)*0.01</f>
        <v>0.8</v>
      </c>
    </row>
    <row r="20" spans="1:9" ht="15.75" thickBot="1">
      <c r="A20" s="7">
        <v>7</v>
      </c>
      <c r="B20" s="34">
        <v>10165102103</v>
      </c>
      <c r="C20" s="34" t="s">
        <v>57</v>
      </c>
      <c r="D20" s="25">
        <f>((课程目标达成度计算数据!O23)*0.03+(课程目标达成度计算数据!L23)*0.15+(课程目标达成度计算数据!M23)*0.15+(课程目标达成度计算数据!N23)*0.07+(课程目标达成度计算数据!D23+课程目标达成度计算数据!E23)*100/50*0.6)*0.01</f>
        <v>0.73599999999999999</v>
      </c>
      <c r="E20" s="25">
        <f>((课程目标达成度计算数据!O23)*0.03+(课程目标达成度计算数据!L23)*0.15+(课程目标达成度计算数据!M23)*0.15+(课程目标达成度计算数据!N23)*0.07+(课程目标达成度计算数据!F23)*100/15*0.6)*0.01</f>
        <v>0.504</v>
      </c>
      <c r="F20" s="25">
        <f>((课程目标达成度计算数据!O23)*0.03+(课程目标达成度计算数据!L23)*0.15+(课程目标达成度计算数据!M23)*0.15+(课程目标达成度计算数据!N23)*0.07+(课程目标达成度计算数据!G23)*100/10*0.6)*0.01</f>
        <v>0.90400000000000003</v>
      </c>
      <c r="G20" s="25">
        <f>((课程目标达成度计算数据!O23)*0.03+(课程目标达成度计算数据!L23)*0.15+(课程目标达成度计算数据!M23)*0.15+(课程目标达成度计算数据!N23)*0.07+(课程目标达成度计算数据!H23+课程目标达成度计算数据!I23)*100/25*0.6)*0.01</f>
        <v>0.64</v>
      </c>
      <c r="H20" s="25">
        <f>((课程目标达成度计算数据!W23)*0.03+(课程目标达成度计算数据!T23)*0.15+(课程目标达成度计算数据!U23)*0.15+(课程目标达成度计算数据!V23)*0.07+课程目标达成度计算数据!J23*0.6)*0.01</f>
        <v>0.83599999999999997</v>
      </c>
      <c r="I20" s="25">
        <f>((课程目标达成度计算数据!W23)*0.03+(课程目标达成度计算数据!T23)*0.15+(课程目标达成度计算数据!U23)*0.15+(课程目标达成度计算数据!V23)*0.07+课程目标达成度计算数据!K23*0.6)*0.01</f>
        <v>0.8</v>
      </c>
    </row>
    <row r="21" spans="1:9" ht="15.75" thickBot="1">
      <c r="A21" s="7">
        <v>8</v>
      </c>
      <c r="B21" s="34">
        <v>10165102105</v>
      </c>
      <c r="C21" s="34" t="s">
        <v>58</v>
      </c>
      <c r="D21" s="25">
        <f>((课程目标达成度计算数据!O24)*0.03+(课程目标达成度计算数据!L24)*0.15+(课程目标达成度计算数据!M24)*0.15+(课程目标达成度计算数据!N24)*0.07+(课程目标达成度计算数据!D24+课程目标达成度计算数据!E24)*100/50*0.6)*0.01</f>
        <v>0.74</v>
      </c>
      <c r="E21" s="25">
        <f>((课程目标达成度计算数据!O24)*0.03+(课程目标达成度计算数据!L24)*0.15+(课程目标达成度计算数据!M24)*0.15+(课程目标达成度计算数据!N24)*0.07+(课程目标达成度计算数据!F24)*100/15*0.6)*0.01</f>
        <v>0.74400000000000011</v>
      </c>
      <c r="F21" s="25">
        <f>((课程目标达成度计算数据!O24)*0.03+(课程目标达成度计算数据!L24)*0.15+(课程目标达成度计算数据!M24)*0.15+(课程目标达成度计算数据!N24)*0.07+(课程目标达成度计算数据!G24)*100/10*0.6)*0.01</f>
        <v>0.88400000000000012</v>
      </c>
      <c r="G21" s="25">
        <f>((课程目标达成度计算数据!O24)*0.03+(课程目标达成度计算数据!L24)*0.15+(课程目标达成度计算数据!M24)*0.15+(课程目标达成度计算数据!N24)*0.07+(课程目标达成度计算数据!H24+课程目标达成度计算数据!I24)*100/25*0.6)*0.01</f>
        <v>0.92</v>
      </c>
      <c r="H21" s="25">
        <f>((课程目标达成度计算数据!W24)*0.03+(课程目标达成度计算数据!T24)*0.15+(课程目标达成度计算数据!U24)*0.15+(课程目标达成度计算数据!V24)*0.07+课程目标达成度计算数据!J24*0.6)*0.01</f>
        <v>0.90799999999999981</v>
      </c>
      <c r="I21" s="25">
        <f>((课程目标达成度计算数据!W24)*0.03+(课程目标达成度计算数据!T24)*0.15+(课程目标达成度计算数据!U24)*0.15+(课程目标达成度计算数据!V24)*0.07+课程目标达成度计算数据!K24*0.6)*0.01</f>
        <v>0.89</v>
      </c>
    </row>
    <row r="22" spans="1:9" ht="15.75" thickBot="1">
      <c r="A22" s="7">
        <v>9</v>
      </c>
      <c r="B22" s="34">
        <v>10165102107</v>
      </c>
      <c r="C22" s="34" t="s">
        <v>59</v>
      </c>
      <c r="D22" s="25">
        <f>((课程目标达成度计算数据!O25)*0.03+(课程目标达成度计算数据!L25)*0.15+(课程目标达成度计算数据!M25)*0.15+(课程目标达成度计算数据!N25)*0.07+(课程目标达成度计算数据!D25+课程目标达成度计算数据!E25)*100/50*0.6)*0.01</f>
        <v>0.504</v>
      </c>
      <c r="E22" s="25">
        <f>((课程目标达成度计算数据!O25)*0.03+(课程目标达成度计算数据!L25)*0.15+(课程目标达成度计算数据!M25)*0.15+(课程目标达成度计算数据!N25)*0.07+(课程目标达成度计算数据!F25)*100/15*0.6)*0.01</f>
        <v>0.5</v>
      </c>
      <c r="F22" s="25">
        <f>((课程目标达成度计算数据!O25)*0.03+(课程目标达成度计算数据!L25)*0.15+(课程目标达成度计算数据!M25)*0.15+(课程目标达成度计算数据!N25)*0.07+(课程目标达成度计算数据!G25)*100/10*0.6)*0.01</f>
        <v>0.78</v>
      </c>
      <c r="G22" s="25">
        <f>((课程目标达成度计算数据!O25)*0.03+(课程目标达成度计算数据!L25)*0.15+(课程目标达成度计算数据!M25)*0.15+(课程目标达成度计算数据!N25)*0.07+(课程目标达成度计算数据!H25+课程目标达成度计算数据!I25)*100/25*0.6)*0.01</f>
        <v>0.18</v>
      </c>
      <c r="H22" s="25">
        <f>((课程目标达成度计算数据!W25)*0.03+(课程目标达成度计算数据!T25)*0.15+(课程目标达成度计算数据!U25)*0.15+(课程目标达成度计算数据!V25)*0.07+课程目标达成度计算数据!J25*0.6)*0.01</f>
        <v>0.32</v>
      </c>
      <c r="I22" s="25">
        <f>((课程目标达成度计算数据!W25)*0.03+(课程目标达成度计算数据!T25)*0.15+(课程目标达成度计算数据!U25)*0.15+(课程目标达成度计算数据!V25)*0.07+课程目标达成度计算数据!K25*0.6)*0.01</f>
        <v>0.2</v>
      </c>
    </row>
    <row r="23" spans="1:9" ht="15.75" thickBot="1">
      <c r="A23" s="7">
        <v>10</v>
      </c>
      <c r="B23" s="34">
        <v>10165102108</v>
      </c>
      <c r="C23" s="34" t="s">
        <v>60</v>
      </c>
      <c r="D23" s="25">
        <f>((课程目标达成度计算数据!O26)*0.03+(课程目标达成度计算数据!L26)*0.15+(课程目标达成度计算数据!M26)*0.15+(课程目标达成度计算数据!N26)*0.07+(课程目标达成度计算数据!D26+课程目标达成度计算数据!E26)*100/50*0.6)*0.01</f>
        <v>0.84800000000000009</v>
      </c>
      <c r="E23" s="25">
        <f>((课程目标达成度计算数据!O26)*0.03+(课程目标达成度计算数据!L26)*0.15+(课程目标达成度计算数据!M26)*0.15+(课程目标达成度计算数据!N26)*0.07+(课程目标达成度计算数据!F26)*100/15*0.6)*0.01</f>
        <v>0.74400000000000011</v>
      </c>
      <c r="F23" s="25">
        <f>((课程目标达成度计算数据!O26)*0.03+(课程目标达成度计算数据!L26)*0.15+(课程目标达成度计算数据!M26)*0.15+(课程目标达成度计算数据!N26)*0.07+(课程目标达成度计算数据!G26)*100/10*0.6)*0.01</f>
        <v>0.94400000000000006</v>
      </c>
      <c r="G23" s="25">
        <f>((课程目标达成度计算数据!O26)*0.03+(课程目标达成度计算数据!L26)*0.15+(课程目标达成度计算数据!M26)*0.15+(课程目标达成度计算数据!N26)*0.07+(课程目标达成度计算数据!H26+课程目标达成度计算数据!I26)*100/25*0.6)*0.01</f>
        <v>0.84800000000000009</v>
      </c>
      <c r="H23" s="25">
        <f>((课程目标达成度计算数据!W26)*0.03+(课程目标达成度计算数据!T26)*0.15+(课程目标达成度计算数据!U26)*0.15+(课程目标达成度计算数据!V26)*0.07+课程目标达成度计算数据!J26*0.6)*0.01</f>
        <v>0.79200000000000004</v>
      </c>
      <c r="I23" s="25">
        <f>((课程目标达成度计算数据!W26)*0.03+(课程目标达成度计算数据!T26)*0.15+(课程目标达成度计算数据!U26)*0.15+(课程目标达成度计算数据!V26)*0.07+课程目标达成度计算数据!K26*0.6)*0.01</f>
        <v>0.84</v>
      </c>
    </row>
    <row r="24" spans="1:9" ht="15.75" thickBot="1">
      <c r="A24" s="7">
        <v>11</v>
      </c>
      <c r="B24" s="34">
        <v>10165102110</v>
      </c>
      <c r="C24" s="34" t="s">
        <v>61</v>
      </c>
      <c r="D24" s="25">
        <f>((课程目标达成度计算数据!O27)*0.03+(课程目标达成度计算数据!L27)*0.15+(课程目标达成度计算数据!M27)*0.15+(课程目标达成度计算数据!N27)*0.07+(课程目标达成度计算数据!D27+课程目标达成度计算数据!E27)*100/50*0.6)*0.01</f>
        <v>0.64400000000000002</v>
      </c>
      <c r="E24" s="25">
        <f>((课程目标达成度计算数据!O27)*0.03+(课程目标达成度计算数据!L27)*0.15+(课程目标达成度计算数据!M27)*0.15+(课程目标达成度计算数据!N27)*0.07+(课程目标达成度计算数据!F27)*100/15*0.6)*0.01</f>
        <v>0.49600000000000005</v>
      </c>
      <c r="F24" s="25">
        <f>((课程目标达成度计算数据!O27)*0.03+(课程目标达成度计算数据!L27)*0.15+(课程目标达成度计算数据!M27)*0.15+(课程目标达成度计算数据!N27)*0.07+(课程目标达成度计算数据!G27)*100/10*0.6)*0.01</f>
        <v>0.83599999999999997</v>
      </c>
      <c r="G24" s="25">
        <f>((课程目标达成度计算数据!O27)*0.03+(课程目标达成度计算数据!L27)*0.15+(课程目标达成度计算数据!M27)*0.15+(课程目标达成度计算数据!N27)*0.07+(课程目标达成度计算数据!H27+课程目标达成度计算数据!I27)*100/25*0.6)*0.01</f>
        <v>0.68</v>
      </c>
      <c r="H24" s="25">
        <f>((课程目标达成度计算数据!W27)*0.03+(课程目标达成度计算数据!T27)*0.15+(课程目标达成度计算数据!U27)*0.15+(课程目标达成度计算数据!V27)*0.07+课程目标达成度计算数据!J27*0.6)*0.01</f>
        <v>0.75199999999999989</v>
      </c>
      <c r="I24" s="25">
        <f>((课程目标达成度计算数据!W27)*0.03+(课程目标达成度计算数据!T27)*0.15+(课程目标达成度计算数据!U27)*0.15+(课程目标达成度计算数据!V27)*0.07+课程目标达成度计算数据!K27*0.6)*0.01</f>
        <v>0.8</v>
      </c>
    </row>
    <row r="25" spans="1:9" ht="15.75" thickBot="1">
      <c r="A25" s="7">
        <v>12</v>
      </c>
      <c r="B25" s="34">
        <v>10165102113</v>
      </c>
      <c r="C25" s="34" t="s">
        <v>62</v>
      </c>
      <c r="D25" s="25">
        <f>((课程目标达成度计算数据!O28)*0.03+(课程目标达成度计算数据!L28)*0.15+(课程目标达成度计算数据!M28)*0.15+(课程目标达成度计算数据!N28)*0.07+(课程目标达成度计算数据!D28+课程目标达成度计算数据!E28)*100/50*0.6)*0.01</f>
        <v>0.79200000000000004</v>
      </c>
      <c r="E25" s="25">
        <f>((课程目标达成度计算数据!O28)*0.03+(课程目标达成度计算数据!L28)*0.15+(课程目标达成度计算数据!M28)*0.15+(课程目标达成度计算数据!N28)*0.07+(课程目标达成度计算数据!F28)*100/15*0.6)*0.01</f>
        <v>0.95599999999999996</v>
      </c>
      <c r="F25" s="25">
        <f>((课程目标达成度计算数据!O28)*0.03+(课程目标达成度计算数据!L28)*0.15+(课程目标达成度计算数据!M28)*0.15+(课程目标达成度计算数据!N28)*0.07+(课程目标达成度计算数据!G28)*100/10*0.6)*0.01</f>
        <v>0.996</v>
      </c>
      <c r="G25" s="25">
        <f>((课程目标达成度计算数据!O28)*0.03+(课程目标达成度计算数据!L28)*0.15+(课程目标达成度计算数据!M28)*0.15+(课程目标达成度计算数据!N28)*0.07+(课程目标达成度计算数据!H28+课程目标达成度计算数据!I28)*100/25*0.6)*0.01</f>
        <v>0.97199999999999986</v>
      </c>
      <c r="H25" s="25">
        <f>((课程目标达成度计算数据!W28)*0.03+(课程目标达成度计算数据!T28)*0.15+(课程目标达成度计算数据!U28)*0.15+(课程目标达成度计算数据!V28)*0.07+课程目标达成度计算数据!J28*0.6)*0.01</f>
        <v>1</v>
      </c>
      <c r="I25" s="25">
        <f>((课程目标达成度计算数据!W28)*0.03+(课程目标达成度计算数据!T28)*0.15+(课程目标达成度计算数据!U28)*0.15+(课程目标达成度计算数据!V28)*0.07+课程目标达成度计算数据!K28*0.6)*0.01</f>
        <v>1</v>
      </c>
    </row>
    <row r="26" spans="1:9" ht="15.75" thickBot="1">
      <c r="A26" s="7">
        <v>13</v>
      </c>
      <c r="B26" s="34">
        <v>10165102119</v>
      </c>
      <c r="C26" s="34" t="s">
        <v>63</v>
      </c>
      <c r="D26" s="25">
        <f>((课程目标达成度计算数据!O29)*0.03+(课程目标达成度计算数据!L29)*0.15+(课程目标达成度计算数据!M29)*0.15+(课程目标达成度计算数据!N29)*0.07+(课程目标达成度计算数据!D29+课程目标达成度计算数据!E29)*100/50*0.6)*0.01</f>
        <v>1</v>
      </c>
      <c r="E26" s="25">
        <f>((课程目标达成度计算数据!O29)*0.03+(课程目标达成度计算数据!L29)*0.15+(课程目标达成度计算数据!M29)*0.15+(课程目标达成度计算数据!N29)*0.07+(课程目标达成度计算数据!F29)*100/15*0.6)*0.01</f>
        <v>0.96</v>
      </c>
      <c r="F26" s="25">
        <f>((课程目标达成度计算数据!O29)*0.03+(课程目标达成度计算数据!L29)*0.15+(课程目标达成度计算数据!M29)*0.15+(课程目标达成度计算数据!N29)*0.07+(课程目标达成度计算数据!G29)*100/10*0.6)*0.01</f>
        <v>1</v>
      </c>
      <c r="G26" s="25">
        <f>((课程目标达成度计算数据!O29)*0.03+(课程目标达成度计算数据!L29)*0.15+(课程目标达成度计算数据!M29)*0.15+(课程目标达成度计算数据!N29)*0.07+(课程目标达成度计算数据!H29+课程目标达成度计算数据!I29)*100/25*0.6)*0.01</f>
        <v>0.97599999999999998</v>
      </c>
      <c r="H26" s="25">
        <f>((课程目标达成度计算数据!W29)*0.03+(课程目标达成度计算数据!T29)*0.15+(课程目标达成度计算数据!U29)*0.15+(课程目标达成度计算数据!V29)*0.07+课程目标达成度计算数据!J29*0.6)*0.01</f>
        <v>1</v>
      </c>
      <c r="I26" s="25">
        <f>((课程目标达成度计算数据!W29)*0.03+(课程目标达成度计算数据!T29)*0.15+(课程目标达成度计算数据!U29)*0.15+(课程目标达成度计算数据!V29)*0.07+课程目标达成度计算数据!K29*0.6)*0.01</f>
        <v>1</v>
      </c>
    </row>
    <row r="27" spans="1:9" ht="15.75" thickBot="1">
      <c r="A27" s="7">
        <v>14</v>
      </c>
      <c r="B27" s="34">
        <v>10165102122</v>
      </c>
      <c r="C27" s="34" t="s">
        <v>64</v>
      </c>
      <c r="D27" s="25">
        <f>((课程目标达成度计算数据!O30)*0.03+(课程目标达成度计算数据!L30)*0.15+(课程目标达成度计算数据!M30)*0.15+(课程目标达成度计算数据!N30)*0.07+(课程目标达成度计算数据!D30+课程目标达成度计算数据!E30)*100/50*0.6)*0.01</f>
        <v>0.96400000000000008</v>
      </c>
      <c r="E27" s="25">
        <f>((课程目标达成度计算数据!O30)*0.03+(课程目标达成度计算数据!L30)*0.15+(课程目标达成度计算数据!M30)*0.15+(课程目标达成度计算数据!N30)*0.07+(课程目标达成度计算数据!F30)*100/15*0.6)*0.01</f>
        <v>1</v>
      </c>
      <c r="F27" s="25">
        <f>((课程目标达成度计算数据!O30)*0.03+(课程目标达成度计算数据!L30)*0.15+(课程目标达成度计算数据!M30)*0.15+(课程目标达成度计算数据!N30)*0.07+(课程目标达成度计算数据!G30)*100/10*0.6)*0.01</f>
        <v>1</v>
      </c>
      <c r="G27" s="25">
        <f>((课程目标达成度计算数据!O30)*0.03+(课程目标达成度计算数据!L30)*0.15+(课程目标达成度计算数据!M30)*0.15+(课程目标达成度计算数据!N30)*0.07+(课程目标达成度计算数据!H30+课程目标达成度计算数据!I30)*100/25*0.6)*0.01</f>
        <v>1</v>
      </c>
      <c r="H27" s="25">
        <f>((课程目标达成度计算数据!W30)*0.03+(课程目标达成度计算数据!T30)*0.15+(课程目标达成度计算数据!U30)*0.15+(课程目标达成度计算数据!V30)*0.07+课程目标达成度计算数据!J30*0.6)*0.01</f>
        <v>1</v>
      </c>
      <c r="I27" s="25">
        <f>((课程目标达成度计算数据!W30)*0.03+(课程目标达成度计算数据!T30)*0.15+(课程目标达成度计算数据!U30)*0.15+(课程目标达成度计算数据!V30)*0.07+课程目标达成度计算数据!K30*0.6)*0.01</f>
        <v>1</v>
      </c>
    </row>
    <row r="28" spans="1:9" ht="15.75" thickBot="1">
      <c r="A28" s="7">
        <v>15</v>
      </c>
      <c r="B28" s="34">
        <v>10165102125</v>
      </c>
      <c r="C28" s="34" t="s">
        <v>65</v>
      </c>
      <c r="D28" s="25">
        <f>((课程目标达成度计算数据!O31)*0.03+(课程目标达成度计算数据!L31)*0.15+(课程目标达成度计算数据!M31)*0.15+(课程目标达成度计算数据!N31)*0.07+(课程目标达成度计算数据!D31+课程目标达成度计算数据!E31)*100/50*0.6)*0.01</f>
        <v>0.74</v>
      </c>
      <c r="E28" s="25">
        <f>((课程目标达成度计算数据!O31)*0.03+(课程目标达成度计算数据!L31)*0.15+(课程目标达成度计算数据!M31)*0.15+(课程目标达成度计算数据!N31)*0.07+(课程目标达成度计算数据!F31)*100/15*0.6)*0.01</f>
        <v>0.64400000000000002</v>
      </c>
      <c r="F28" s="25">
        <f>((课程目标达成度计算数据!O31)*0.03+(课程目标达成度计算数据!L31)*0.15+(课程目标达成度计算数据!M31)*0.15+(课程目标达成度计算数据!N31)*0.07+(课程目标达成度计算数据!G31)*100/10*0.6)*0.01</f>
        <v>0.82400000000000007</v>
      </c>
      <c r="G28" s="25">
        <f>((课程目标达成度计算数据!O31)*0.03+(课程目标达成度计算数据!L31)*0.15+(课程目标达成度计算数据!M31)*0.15+(课程目标达成度计算数据!N31)*0.07+(课程目标达成度计算数据!H31+课程目标达成度计算数据!I31)*100/25*0.6)*0.01</f>
        <v>0.35599999999999993</v>
      </c>
      <c r="H28" s="25">
        <f>((课程目标达成度计算数据!W31)*0.03+(课程目标达成度计算数据!T31)*0.15+(课程目标达成度计算数据!U31)*0.15+(课程目标达成度计算数据!V31)*0.07+课程目标达成度计算数据!J31*0.6)*0.01</f>
        <v>0.63</v>
      </c>
      <c r="I28" s="25">
        <f>((课程目标达成度计算数据!W31)*0.03+(课程目标达成度计算数据!T31)*0.15+(课程目标达成度计算数据!U31)*0.15+(课程目标达成度计算数据!V31)*0.07+课程目标达成度计算数据!K31*0.6)*0.01</f>
        <v>0.6</v>
      </c>
    </row>
    <row r="29" spans="1:9" ht="15.75" thickBot="1">
      <c r="A29" s="7">
        <v>16</v>
      </c>
      <c r="B29" s="34">
        <v>10165102126</v>
      </c>
      <c r="C29" s="34" t="s">
        <v>66</v>
      </c>
      <c r="D29" s="25">
        <f>((课程目标达成度计算数据!O32)*0.03+(课程目标达成度计算数据!L32)*0.15+(课程目标达成度计算数据!M32)*0.15+(课程目标达成度计算数据!N32)*0.07+(课程目标达成度计算数据!D32+课程目标达成度计算数据!E32)*100/50*0.6)*0.01</f>
        <v>0.68400000000000005</v>
      </c>
      <c r="E29" s="25">
        <f>((课程目标达成度计算数据!O32)*0.03+(课程目标达成度计算数据!L32)*0.15+(课程目标达成度计算数据!M32)*0.15+(课程目标达成度计算数据!N32)*0.07+(课程目标达成度计算数据!F32)*100/15*0.6)*0.01</f>
        <v>0.62</v>
      </c>
      <c r="F29" s="25">
        <f>((课程目标达成度计算数据!O32)*0.03+(课程目标达成度计算数据!L32)*0.15+(课程目标达成度计算数据!M32)*0.15+(课程目标达成度计算数据!N32)*0.07+(课程目标达成度计算数据!G32)*100/10*0.6)*0.01</f>
        <v>0.84</v>
      </c>
      <c r="G29" s="25">
        <f>((课程目标达成度计算数据!O32)*0.03+(课程目标达成度计算数据!L32)*0.15+(课程目标达成度计算数据!M32)*0.15+(课程目标达成度计算数据!N32)*0.07+(课程目标达成度计算数据!H32+课程目标达成度计算数据!I32)*100/25*0.6)*0.01</f>
        <v>0.54</v>
      </c>
      <c r="H29" s="25">
        <f>((课程目标达成度计算数据!W32)*0.03+(课程目标达成度计算数据!T32)*0.15+(课程目标达成度计算数据!U32)*0.15+(课程目标达成度计算数据!V32)*0.07+课程目标达成度计算数据!J32*0.6)*0.01</f>
        <v>0.71199999999999986</v>
      </c>
      <c r="I29" s="25">
        <f>((课程目标达成度计算数据!W32)*0.03+(课程目标达成度计算数据!T32)*0.15+(课程目标达成度计算数据!U32)*0.15+(课程目标达成度计算数据!V32)*0.07+课程目标达成度计算数据!K32*0.6)*0.01</f>
        <v>0.73</v>
      </c>
    </row>
    <row r="30" spans="1:9" ht="15.75" thickBot="1">
      <c r="A30" s="7">
        <v>17</v>
      </c>
      <c r="B30" s="34">
        <v>10165102127</v>
      </c>
      <c r="C30" s="34" t="s">
        <v>67</v>
      </c>
      <c r="D30" s="25">
        <f>((课程目标达成度计算数据!O33)*0.03+(课程目标达成度计算数据!L33)*0.15+(课程目标达成度计算数据!M33)*0.15+(课程目标达成度计算数据!N33)*0.07+(课程目标达成度计算数据!D33+课程目标达成度计算数据!E33)*100/50*0.6)*0.01</f>
        <v>0.84</v>
      </c>
      <c r="E30" s="25">
        <f>((课程目标达成度计算数据!O33)*0.03+(课程目标达成度计算数据!L33)*0.15+(课程目标达成度计算数据!M33)*0.15+(课程目标达成度计算数据!N33)*0.07+(课程目标达成度计算数据!F33)*100/15*0.6)*0.01</f>
        <v>0.88</v>
      </c>
      <c r="F30" s="25">
        <f>((课程目标达成度计算数据!O33)*0.03+(课程目标达成度计算数据!L33)*0.15+(课程目标达成度计算数据!M33)*0.15+(课程目标达成度计算数据!N33)*0.07+(课程目标达成度计算数据!G33)*100/10*0.6)*0.01</f>
        <v>0.96</v>
      </c>
      <c r="G30" s="25">
        <f>((课程目标达成度计算数据!O33)*0.03+(课程目标达成度计算数据!L33)*0.15+(课程目标达成度计算数据!M33)*0.15+(课程目标达成度计算数据!N33)*0.07+(课程目标达成度计算数据!H33+课程目标达成度计算数据!I33)*100/25*0.6)*0.01</f>
        <v>0.88800000000000001</v>
      </c>
      <c r="H30" s="25">
        <f>((课程目标达成度计算数据!W33)*0.03+(课程目标达成度计算数据!T33)*0.15+(课程目标达成度计算数据!U33)*0.15+(课程目标达成度计算数据!V33)*0.07+课程目标达成度计算数据!J33*0.6)*0.01</f>
        <v>0.91400000000000003</v>
      </c>
      <c r="I30" s="25">
        <f>((课程目标达成度计算数据!W33)*0.03+(课程目标达成度计算数据!T33)*0.15+(课程目标达成度计算数据!U33)*0.15+(课程目标达成度计算数据!V33)*0.07+课程目标达成度计算数据!K33*0.6)*0.01</f>
        <v>0.92</v>
      </c>
    </row>
    <row r="31" spans="1:9" ht="15.75" thickBot="1">
      <c r="A31" s="7">
        <v>18</v>
      </c>
      <c r="B31" s="34">
        <v>10165102129</v>
      </c>
      <c r="C31" s="34" t="s">
        <v>68</v>
      </c>
      <c r="D31" s="25">
        <f>((课程目标达成度计算数据!O34)*0.03+(课程目标达成度计算数据!L34)*0.15+(课程目标达成度计算数据!M34)*0.15+(课程目标达成度计算数据!N34)*0.07+(课程目标达成度计算数据!D34+课程目标达成度计算数据!E34)*100/50*0.6)*0.01</f>
        <v>0.88</v>
      </c>
      <c r="E31" s="25">
        <f>((课程目标达成度计算数据!O34)*0.03+(课程目标达成度计算数据!L34)*0.15+(课程目标达成度计算数据!M34)*0.15+(课程目标达成度计算数据!N34)*0.07+(课程目标达成度计算数据!F34)*100/15*0.6)*0.01</f>
        <v>0.95200000000000007</v>
      </c>
      <c r="F31" s="25">
        <f>((课程目标达成度计算数据!O34)*0.03+(课程目标达成度计算数据!L34)*0.15+(课程目标达成度计算数据!M34)*0.15+(课程目标达成度计算数据!N34)*0.07+(课程目标达成度计算数据!G34)*100/10*0.6)*0.01</f>
        <v>0.95200000000000007</v>
      </c>
      <c r="G31" s="25">
        <f>((课程目标达成度计算数据!O34)*0.03+(课程目标达成度计算数据!L34)*0.15+(课程目标达成度计算数据!M34)*0.15+(课程目标达成度计算数据!N34)*0.07+(课程目标达成度计算数据!H34+课程目标达成度计算数据!I34)*100/25*0.6)*0.01</f>
        <v>0.64</v>
      </c>
      <c r="H31" s="25">
        <f>((课程目标达成度计算数据!W34)*0.03+(课程目标达成度计算数据!T34)*0.15+(课程目标达成度计算数据!U34)*0.15+(课程目标达成度计算数据!V34)*0.07+课程目标达成度计算数据!J34*0.6)*0.01</f>
        <v>0.83599999999999997</v>
      </c>
      <c r="I31" s="25">
        <f>((课程目标达成度计算数据!W34)*0.03+(课程目标达成度计算数据!T34)*0.15+(课程目标达成度计算数据!U34)*0.15+(课程目标达成度计算数据!V34)*0.07+课程目标达成度计算数据!K34*0.6)*0.01</f>
        <v>0.8</v>
      </c>
    </row>
    <row r="32" spans="1:9" ht="15.75" thickBot="1">
      <c r="A32" s="7">
        <v>19</v>
      </c>
      <c r="B32" s="34">
        <v>10165102133</v>
      </c>
      <c r="C32" s="34" t="s">
        <v>69</v>
      </c>
      <c r="D32" s="25">
        <f>((课程目标达成度计算数据!O35)*0.03+(课程目标达成度计算数据!L35)*0.15+(课程目标达成度计算数据!M35)*0.15+(课程目标达成度计算数据!N35)*0.07+(课程目标达成度计算数据!D35+课程目标达成度计算数据!E35)*100/50*0.6)*0.01</f>
        <v>0.77199999999999991</v>
      </c>
      <c r="E32" s="25">
        <f>((课程目标达成度计算数据!O35)*0.03+(课程目标达成度计算数据!L35)*0.15+(课程目标达成度计算数据!M35)*0.15+(课程目标达成度计算数据!N35)*0.07+(课程目标达成度计算数据!F35)*100/15*0.6)*0.01</f>
        <v>0.58399999999999996</v>
      </c>
      <c r="F32" s="25">
        <f>((课程目标达成度计算数据!O35)*0.03+(课程目标达成度计算数据!L35)*0.15+(课程目标达成度计算数据!M35)*0.15+(课程目标达成度计算数据!N35)*0.07+(课程目标达成度计算数据!G35)*100/10*0.6)*0.01</f>
        <v>0.72400000000000009</v>
      </c>
      <c r="G32" s="25">
        <f>((课程目标达成度计算数据!O35)*0.03+(课程目标达成度计算数据!L35)*0.15+(课程目标达成度计算数据!M35)*0.15+(课程目标达成度计算数据!N35)*0.07+(课程目标达成度计算数据!H35+课程目标达成度计算数据!I35)*100/25*0.6)*0.01</f>
        <v>0.71199999999999986</v>
      </c>
      <c r="H32" s="25">
        <f>((课程目标达成度计算数据!W35)*0.03+(课程目标达成度计算数据!T35)*0.15+(课程目标达成度计算数据!U35)*0.15+(课程目标达成度计算数据!V35)*0.07+课程目标达成度计算数据!J35*0.6)*0.01</f>
        <v>0.79200000000000004</v>
      </c>
      <c r="I32" s="25">
        <f>((课程目标达成度计算数据!W35)*0.03+(课程目标达成度计算数据!T35)*0.15+(课程目标达成度计算数据!U35)*0.15+(课程目标达成度计算数据!V35)*0.07+课程目标达成度计算数据!K35*0.6)*0.01</f>
        <v>0.84</v>
      </c>
    </row>
    <row r="33" spans="1:9" ht="15.75" thickBot="1">
      <c r="A33" s="7">
        <v>20</v>
      </c>
      <c r="B33" s="34">
        <v>10165102134</v>
      </c>
      <c r="C33" s="34" t="s">
        <v>70</v>
      </c>
      <c r="D33" s="25">
        <f>((课程目标达成度计算数据!O36)*0.03+(课程目标达成度计算数据!L36)*0.15+(课程目标达成度计算数据!M36)*0.15+(课程目标达成度计算数据!N36)*0.07+(课程目标达成度计算数据!D36+课程目标达成度计算数据!E36)*100/50*0.6)*0.01</f>
        <v>0.83599999999999997</v>
      </c>
      <c r="E33" s="25">
        <f>((课程目标达成度计算数据!O36)*0.03+(课程目标达成度计算数据!L36)*0.15+(课程目标达成度计算数据!M36)*0.15+(课程目标达成度计算数据!N36)*0.07+(课程目标达成度计算数据!F36)*100/15*0.6)*0.01</f>
        <v>0.50800000000000001</v>
      </c>
      <c r="F33" s="25">
        <f>((课程目标达成度计算数据!O36)*0.03+(课程目标达成度计算数据!L36)*0.15+(课程目标达成度计算数据!M36)*0.15+(课程目标达成度计算数据!N36)*0.07+(课程目标达成度计算数据!G36)*100/10*0.6)*0.01</f>
        <v>0.90800000000000003</v>
      </c>
      <c r="G33" s="25">
        <f>((课程目标达成度计算数据!O36)*0.03+(课程目标达成度计算数据!L36)*0.15+(课程目标达成度计算数据!M36)*0.15+(课程目标达成度计算数据!N36)*0.07+(课程目标达成度计算数据!H36+课程目标达成度计算数据!I36)*100/25*0.6)*0.01</f>
        <v>0.74</v>
      </c>
      <c r="H33" s="25">
        <f>((课程目标达成度计算数据!W36)*0.03+(课程目标达成度计算数据!T36)*0.15+(课程目标达成度计算数据!U36)*0.15+(课程目标达成度计算数据!V36)*0.07+课程目标达成度计算数据!J36*0.6)*0.01</f>
        <v>0.72</v>
      </c>
      <c r="I33" s="25">
        <f>((课程目标达成度计算数据!W36)*0.03+(课程目标达成度计算数据!T36)*0.15+(课程目标达成度计算数据!U36)*0.15+(课程目标达成度计算数据!V36)*0.07+课程目标达成度计算数据!K36*0.6)*0.01</f>
        <v>0.75</v>
      </c>
    </row>
    <row r="34" spans="1:9" ht="15.75" thickBot="1">
      <c r="A34" s="7">
        <v>21</v>
      </c>
      <c r="B34" s="34">
        <v>10165102135</v>
      </c>
      <c r="C34" s="34" t="s">
        <v>71</v>
      </c>
      <c r="D34" s="25">
        <f>((课程目标达成度计算数据!O37)*0.03+(课程目标达成度计算数据!L37)*0.15+(课程目标达成度计算数据!M37)*0.15+(课程目标达成度计算数据!N37)*0.07+(课程目标达成度计算数据!D37+课程目标达成度计算数据!E37)*100/50*0.6)*0.01</f>
        <v>0.85599999999999998</v>
      </c>
      <c r="E34" s="25">
        <f>((课程目标达成度计算数据!O37)*0.03+(课程目标达成度计算数据!L37)*0.15+(课程目标达成度计算数据!M37)*0.15+(课程目标达成度计算数据!N37)*0.07+(课程目标达成度计算数据!F37)*100/15*0.6)*0.01</f>
        <v>0.52800000000000002</v>
      </c>
      <c r="F34" s="25">
        <f>((课程目标达成度计算数据!O37)*0.03+(课程目标达成度计算数据!L37)*0.15+(课程目标达成度计算数据!M37)*0.15+(课程目标达成度计算数据!N37)*0.07+(课程目标达成度计算数据!G37)*100/10*0.6)*0.01</f>
        <v>0.86799999999999999</v>
      </c>
      <c r="G34" s="25">
        <f>((课程目标达成度计算数据!O37)*0.03+(课程目标达成度计算数据!L37)*0.15+(课程目标达成度计算数据!M37)*0.15+(课程目标达成度计算数据!N37)*0.07+(课程目标达成度计算数据!H37+课程目标达成度计算数据!I37)*100/25*0.6)*0.01</f>
        <v>0.85599999999999998</v>
      </c>
      <c r="H34" s="25">
        <f>((课程目标达成度计算数据!W37)*0.03+(课程目标达成度计算数据!T37)*0.15+(课程目标达成度计算数据!U37)*0.15+(课程目标达成度计算数据!V37)*0.07+课程目标达成度计算数据!J37*0.6)*0.01</f>
        <v>0.82400000000000007</v>
      </c>
      <c r="I34" s="25">
        <f>((课程目标达成度计算数据!W37)*0.03+(课程目标达成度计算数据!T37)*0.15+(课程目标达成度计算数据!U37)*0.15+(课程目标达成度计算数据!V37)*0.07+课程目标达成度计算数据!K37*0.6)*0.01</f>
        <v>0.83000000000000007</v>
      </c>
    </row>
    <row r="35" spans="1:9" ht="15.75" thickBot="1">
      <c r="A35" s="7">
        <v>22</v>
      </c>
      <c r="B35" s="34">
        <v>10165102136</v>
      </c>
      <c r="C35" s="34" t="s">
        <v>72</v>
      </c>
      <c r="D35" s="25">
        <f>((课程目标达成度计算数据!O38)*0.03+(课程目标达成度计算数据!L38)*0.15+(课程目标达成度计算数据!M38)*0.15+(课程目标达成度计算数据!N38)*0.07+(课程目标达成度计算数据!D38+课程目标达成度计算数据!E38)*100/50*0.6)*0.01</f>
        <v>0.98799999999999999</v>
      </c>
      <c r="E35" s="25">
        <f>((课程目标达成度计算数据!O38)*0.03+(课程目标达成度计算数据!L38)*0.15+(课程目标达成度计算数据!M38)*0.15+(课程目标达成度计算数据!N38)*0.07+(课程目标达成度计算数据!F38)*100/15*0.6)*0.01</f>
        <v>1</v>
      </c>
      <c r="F35" s="25">
        <f>((课程目标达成度计算数据!O38)*0.03+(课程目标达成度计算数据!L38)*0.15+(课程目标达成度计算数据!M38)*0.15+(课程目标达成度计算数据!N38)*0.07+(课程目标达成度计算数据!G38)*100/10*0.6)*0.01</f>
        <v>1</v>
      </c>
      <c r="G35" s="25">
        <f>((课程目标达成度计算数据!O38)*0.03+(课程目标达成度计算数据!L38)*0.15+(课程目标达成度计算数据!M38)*0.15+(课程目标达成度计算数据!N38)*0.07+(课程目标达成度计算数据!H38+课程目标达成度计算数据!I38)*100/25*0.6)*0.01</f>
        <v>0.97599999999999998</v>
      </c>
      <c r="H35" s="25">
        <f>((课程目标达成度计算数据!W38)*0.03+(课程目标达成度计算数据!T38)*0.15+(课程目标达成度计算数据!U38)*0.15+(课程目标达成度计算数据!V38)*0.07+课程目标达成度计算数据!J38*0.6)*0.01</f>
        <v>1</v>
      </c>
      <c r="I35" s="25">
        <f>((课程目标达成度计算数据!W38)*0.03+(课程目标达成度计算数据!T38)*0.15+(课程目标达成度计算数据!U38)*0.15+(课程目标达成度计算数据!V38)*0.07+课程目标达成度计算数据!K38*0.6)*0.01</f>
        <v>1</v>
      </c>
    </row>
    <row r="36" spans="1:9" ht="15.75" thickBot="1">
      <c r="A36" s="7">
        <v>23</v>
      </c>
      <c r="B36" s="34">
        <v>10165102137</v>
      </c>
      <c r="C36" s="34" t="s">
        <v>73</v>
      </c>
      <c r="D36" s="25">
        <f>((课程目标达成度计算数据!O39)*0.03+(课程目标达成度计算数据!L39)*0.15+(课程目标达成度计算数据!M39)*0.15+(课程目标达成度计算数据!N39)*0.07+(课程目标达成度计算数据!D39+课程目标达成度计算数据!E39)*100/50*0.6)*0.01</f>
        <v>0.85599999999999998</v>
      </c>
      <c r="E36" s="25">
        <f>((课程目标达成度计算数据!O39)*0.03+(课程目标达成度计算数据!L39)*0.15+(课程目标达成度计算数据!M39)*0.15+(课程目标达成度计算数据!N39)*0.07+(课程目标达成度计算数据!F39)*100/15*0.6)*0.01</f>
        <v>0.89599999999999991</v>
      </c>
      <c r="F36" s="25">
        <f>((课程目标达成度计算数据!O39)*0.03+(课程目标达成度计算数据!L39)*0.15+(课程目标达成度计算数据!M39)*0.15+(课程目标达成度计算数据!N39)*0.07+(课程目标达成度计算数据!G39)*100/10*0.6)*0.01</f>
        <v>0.91599999999999993</v>
      </c>
      <c r="G36" s="25">
        <f>((课程目标达成度计算数据!O39)*0.03+(课程目标达成度计算数据!L39)*0.15+(课程目标达成度计算数据!M39)*0.15+(课程目标达成度计算数据!N39)*0.07+(课程目标达成度计算数据!H39+课程目标达成度计算数据!I39)*100/25*0.6)*0.01</f>
        <v>0.95199999999999996</v>
      </c>
      <c r="H36" s="25">
        <f>((课程目标达成度计算数据!W39)*0.03+(课程目标达成度计算数据!T39)*0.15+(课程目标达成度计算数据!U39)*0.15+(课程目标达成度计算数据!V39)*0.07+课程目标达成度计算数据!J39*0.6)*0.01</f>
        <v>0.94799999999999995</v>
      </c>
      <c r="I36" s="25">
        <f>((课程目标达成度计算数据!W39)*0.03+(课程目标达成度计算数据!T39)*0.15+(课程目标达成度计算数据!U39)*0.15+(课程目标达成度计算数据!V39)*0.07+课程目标达成度计算数据!K39*0.6)*0.01</f>
        <v>0.9</v>
      </c>
    </row>
    <row r="37" spans="1:9" ht="15.75" thickBot="1">
      <c r="A37" s="7">
        <v>24</v>
      </c>
      <c r="B37" s="34">
        <v>10165102140</v>
      </c>
      <c r="C37" s="34" t="s">
        <v>74</v>
      </c>
      <c r="D37" s="25">
        <f>((课程目标达成度计算数据!O40)*0.03+(课程目标达成度计算数据!L40)*0.15+(课程目标达成度计算数据!M40)*0.15+(课程目标达成度计算数据!N40)*0.07+(课程目标达成度计算数据!D40+课程目标达成度计算数据!E40)*100/50*0.6)*0.01</f>
        <v>0.82000000000000006</v>
      </c>
      <c r="E37" s="25">
        <f>((课程目标达成度计算数据!O40)*0.03+(课程目标达成度计算数据!L40)*0.15+(课程目标达成度计算数据!M40)*0.15+(课程目标达成度计算数据!N40)*0.07+(课程目标达成度计算数据!F40)*100/15*0.6)*0.01</f>
        <v>0.96400000000000008</v>
      </c>
      <c r="F37" s="25">
        <f>((课程目标达成度计算数据!O40)*0.03+(课程目标达成度计算数据!L40)*0.15+(课程目标达成度计算数据!M40)*0.15+(课程目标达成度计算数据!N40)*0.07+(课程目标达成度计算数据!G40)*100/10*0.6)*0.01</f>
        <v>0.90400000000000003</v>
      </c>
      <c r="G37" s="25">
        <f>((课程目标达成度计算数据!O40)*0.03+(课程目标达成度计算数据!L40)*0.15+(课程目标达成度计算数据!M40)*0.15+(课程目标达成度计算数据!N40)*0.07+(课程目标达成度计算数据!H40+课程目标达成度计算数据!I40)*100/25*0.6)*0.01</f>
        <v>0.91599999999999993</v>
      </c>
      <c r="H37" s="25">
        <f>((课程目标达成度计算数据!W40)*0.03+(课程目标达成度计算数据!T40)*0.15+(课程目标达成度计算数据!U40)*0.15+(课程目标达成度计算数据!V40)*0.07+课程目标达成度计算数据!J40*0.6)*0.01</f>
        <v>0.95199999999999996</v>
      </c>
      <c r="I37" s="25">
        <f>((课程目标达成度计算数据!W40)*0.03+(课程目标达成度计算数据!T40)*0.15+(课程目标达成度计算数据!U40)*0.15+(课程目标达成度计算数据!V40)*0.07+课程目标达成度计算数据!K40*0.6)*0.01</f>
        <v>1</v>
      </c>
    </row>
    <row r="38" spans="1:9" ht="15.75" thickBot="1">
      <c r="A38" s="7">
        <v>25</v>
      </c>
      <c r="B38" s="34">
        <v>10165102141</v>
      </c>
      <c r="C38" s="34" t="s">
        <v>75</v>
      </c>
      <c r="D38" s="25">
        <f>((课程目标达成度计算数据!O41)*0.03+(课程目标达成度计算数据!L41)*0.15+(课程目标达成度计算数据!M41)*0.15+(课程目标达成度计算数据!N41)*0.07+(课程目标达成度计算数据!D41+课程目标达成度计算数据!E41)*100/50*0.6)*0.01</f>
        <v>0.98799999999999999</v>
      </c>
      <c r="E38" s="25">
        <f>((课程目标达成度计算数据!O41)*0.03+(课程目标达成度计算数据!L41)*0.15+(课程目标达成度计算数据!M41)*0.15+(课程目标达成度计算数据!N41)*0.07+(课程目标达成度计算数据!F41)*100/15*0.6)*0.01</f>
        <v>1</v>
      </c>
      <c r="F38" s="25">
        <f>((课程目标达成度计算数据!O41)*0.03+(课程目标达成度计算数据!L41)*0.15+(课程目标达成度计算数据!M41)*0.15+(课程目标达成度计算数据!N41)*0.07+(课程目标达成度计算数据!G41)*100/10*0.6)*0.01</f>
        <v>1</v>
      </c>
      <c r="G38" s="25">
        <f>((课程目标达成度计算数据!O41)*0.03+(课程目标达成度计算数据!L41)*0.15+(课程目标达成度计算数据!M41)*0.15+(课程目标达成度计算数据!N41)*0.07+(课程目标达成度计算数据!H41+课程目标达成度计算数据!I41)*100/25*0.6)*0.01</f>
        <v>1</v>
      </c>
      <c r="H38" s="25">
        <f>((课程目标达成度计算数据!W41)*0.03+(课程目标达成度计算数据!T41)*0.15+(课程目标达成度计算数据!U41)*0.15+(课程目标达成度计算数据!V41)*0.07+课程目标达成度计算数据!J41*0.6)*0.01</f>
        <v>1</v>
      </c>
      <c r="I38" s="25">
        <f>((课程目标达成度计算数据!W41)*0.03+(课程目标达成度计算数据!T41)*0.15+(课程目标达成度计算数据!U41)*0.15+(课程目标达成度计算数据!V41)*0.07+课程目标达成度计算数据!K41*0.6)*0.01</f>
        <v>1</v>
      </c>
    </row>
    <row r="39" spans="1:9" ht="15.75" thickBot="1">
      <c r="A39" s="7">
        <v>26</v>
      </c>
      <c r="B39" s="34">
        <v>10165102150</v>
      </c>
      <c r="C39" s="34" t="s">
        <v>76</v>
      </c>
      <c r="D39" s="25">
        <f>((课程目标达成度计算数据!O42)*0.03+(课程目标达成度计算数据!L42)*0.15+(课程目标达成度计算数据!M42)*0.15+(课程目标达成度计算数据!N42)*0.07+(课程目标达成度计算数据!D42+课程目标达成度计算数据!E42)*100/50*0.6)*0.01</f>
        <v>0.87199999999999989</v>
      </c>
      <c r="E39" s="25">
        <f>((课程目标达成度计算数据!O42)*0.03+(课程目标达成度计算数据!L42)*0.15+(课程目标达成度计算数据!M42)*0.15+(课程目标达成度计算数据!N42)*0.07+(课程目标达成度计算数据!F42)*100/15*0.6)*0.01</f>
        <v>0.88800000000000001</v>
      </c>
      <c r="F39" s="25">
        <f>((课程目标达成度计算数据!O42)*0.03+(课程目标达成度计算数据!L42)*0.15+(课程目标达成度计算数据!M42)*0.15+(课程目标达成度计算数据!N42)*0.07+(课程目标达成度计算数据!G42)*100/10*0.6)*0.01</f>
        <v>0.96799999999999997</v>
      </c>
      <c r="G39" s="25">
        <f>((课程目标达成度计算数据!O42)*0.03+(课程目标达成度计算数据!L42)*0.15+(课程目标达成度计算数据!M42)*0.15+(课程目标达成度计算数据!N42)*0.07+(课程目标达成度计算数据!H42+课程目标达成度计算数据!I42)*100/25*0.6)*0.01</f>
        <v>0.92</v>
      </c>
      <c r="H39" s="25">
        <f>((课程目标达成度计算数据!W42)*0.03+(课程目标达成度计算数据!T42)*0.15+(课程目标达成度计算数据!U42)*0.15+(课程目标达成度计算数据!V42)*0.07+课程目标达成度计算数据!J42*0.6)*0.01</f>
        <v>0.82400000000000007</v>
      </c>
      <c r="I39" s="25">
        <f>((课程目标达成度计算数据!W42)*0.03+(课程目标达成度计算数据!T42)*0.15+(课程目标达成度计算数据!U42)*0.15+(课程目标达成度计算数据!V42)*0.07+课程目标达成度计算数据!K42*0.6)*0.01</f>
        <v>0.8</v>
      </c>
    </row>
    <row r="40" spans="1:9" ht="15.75" thickBot="1">
      <c r="A40" s="7">
        <v>27</v>
      </c>
      <c r="B40" s="34">
        <v>10165102151</v>
      </c>
      <c r="C40" s="34" t="s">
        <v>77</v>
      </c>
      <c r="D40" s="25">
        <f>((课程目标达成度计算数据!O43)*0.03+(课程目标达成度计算数据!L43)*0.15+(课程目标达成度计算数据!M43)*0.15+(课程目标达成度计算数据!N43)*0.07+(课程目标达成度计算数据!D43+课程目标达成度计算数据!E43)*100/50*0.6)*0.01</f>
        <v>0.80400000000000005</v>
      </c>
      <c r="E40" s="25">
        <f>((课程目标达成度计算数据!O43)*0.03+(课程目标达成度计算数据!L43)*0.15+(课程目标达成度计算数据!M43)*0.15+(课程目标达成度计算数据!N43)*0.07+(课程目标达成度计算数据!F43)*100/15*0.6)*0.01</f>
        <v>0.53600000000000003</v>
      </c>
      <c r="F40" s="25">
        <f>((课程目标达成度计算数据!O43)*0.03+(课程目标达成度计算数据!L43)*0.15+(课程目标达成度计算数据!M43)*0.15+(课程目标达成度计算数据!N43)*0.07+(课程目标达成度计算数据!G43)*100/10*0.6)*0.01</f>
        <v>0.876</v>
      </c>
      <c r="G40" s="25">
        <f>((课程目标达成度计算数据!O43)*0.03+(课程目标达成度计算数据!L43)*0.15+(课程目标达成度计算数据!M43)*0.15+(课程目标达成度计算数据!N43)*0.07+(课程目标达成度计算数据!H43+课程目标达成度计算数据!I43)*100/25*0.6)*0.01</f>
        <v>0.93599999999999994</v>
      </c>
      <c r="H40" s="25">
        <f>((课程目标达成度计算数据!W43)*0.03+(课程目标达成度计算数据!T43)*0.15+(课程目标达成度计算数据!U43)*0.15+(课程目标达成度计算数据!V43)*0.07+课程目标达成度计算数据!J43*0.6)*0.01</f>
        <v>0.8640000000000001</v>
      </c>
      <c r="I40" s="25">
        <f>((课程目标达成度计算数据!W43)*0.03+(课程目标达成度计算数据!T43)*0.15+(课程目标达成度计算数据!U43)*0.15+(课程目标达成度计算数据!V43)*0.07+课程目标达成度计算数据!K43*0.6)*0.01</f>
        <v>0.9</v>
      </c>
    </row>
    <row r="41" spans="1:9" ht="15.75" thickBot="1">
      <c r="A41" s="7">
        <v>28</v>
      </c>
      <c r="B41" s="34">
        <v>10165102152</v>
      </c>
      <c r="C41" s="34" t="s">
        <v>78</v>
      </c>
      <c r="D41" s="25">
        <f>((课程目标达成度计算数据!O44)*0.03+(课程目标达成度计算数据!L44)*0.15+(课程目标达成度计算数据!M44)*0.15+(课程目标达成度计算数据!N44)*0.07+(课程目标达成度计算数据!D44+课程目标达成度计算数据!E44)*100/50*0.6)*0.01</f>
        <v>0.82400000000000007</v>
      </c>
      <c r="E41" s="25">
        <f>((课程目标达成度计算数据!O44)*0.03+(课程目标达成度计算数据!L44)*0.15+(课程目标达成度计算数据!M44)*0.15+(课程目标达成度计算数据!N44)*0.07+(课程目标达成度计算数据!F44)*100/15*0.6)*0.01</f>
        <v>0.96799999999999997</v>
      </c>
      <c r="F41" s="25">
        <f>((课程目标达成度计算数据!O44)*0.03+(课程目标达成度计算数据!L44)*0.15+(课程目标达成度计算数据!M44)*0.15+(课程目标达成度计算数据!N44)*0.07+(课程目标达成度计算数据!G44)*100/10*0.6)*0.01</f>
        <v>0.90800000000000003</v>
      </c>
      <c r="G41" s="25">
        <f>((课程目标达成度计算数据!O44)*0.03+(课程目标达成度计算数据!L44)*0.15+(课程目标达成度计算数据!M44)*0.15+(课程目标达成度计算数据!N44)*0.07+(课程目标达成度计算数据!H44+课程目标达成度计算数据!I44)*100/25*0.6)*0.01</f>
        <v>0.87199999999999989</v>
      </c>
      <c r="H41" s="25">
        <f>((课程目标达成度计算数据!W44)*0.03+(课程目标达成度计算数据!T44)*0.15+(课程目标达成度计算数据!U44)*0.15+(课程目标达成度计算数据!V44)*0.07+课程目标达成度计算数据!J44*0.6)*0.01</f>
        <v>0.84799999999999998</v>
      </c>
      <c r="I41" s="25">
        <f>((课程目标达成度计算数据!W44)*0.03+(课程目标达成度计算数据!T44)*0.15+(课程目标达成度计算数据!U44)*0.15+(课程目标达成度计算数据!V44)*0.07+课程目标达成度计算数据!K44*0.6)*0.01</f>
        <v>0.8</v>
      </c>
    </row>
    <row r="42" spans="1:9" ht="15.75" thickBot="1">
      <c r="A42" s="7">
        <v>29</v>
      </c>
      <c r="B42" s="34">
        <v>10165102153</v>
      </c>
      <c r="C42" s="34" t="s">
        <v>79</v>
      </c>
      <c r="D42" s="25">
        <f>((课程目标达成度计算数据!O45)*0.03+(课程目标达成度计算数据!L45)*0.15+(课程目标达成度计算数据!M45)*0.15+(课程目标达成度计算数据!N45)*0.07+(课程目标达成度计算数据!D45+课程目标达成度计算数据!E45)*100/50*0.6)*0.01</f>
        <v>0.68</v>
      </c>
      <c r="E42" s="25">
        <f>((课程目标达成度计算数据!O45)*0.03+(课程目标达成度计算数据!L45)*0.15+(课程目标达成度计算数据!M45)*0.15+(课程目标达成度计算数据!N45)*0.07+(课程目标达成度计算数据!F45)*100/15*0.6)*0.01</f>
        <v>0.49600000000000005</v>
      </c>
      <c r="F42" s="25">
        <f>((课程目标达成度计算数据!O45)*0.03+(课程目标达成度计算数据!L45)*0.15+(课程目标达成度计算数据!M45)*0.15+(课程目标达成度计算数据!N45)*0.07+(课程目标达成度计算数据!G45)*100/10*0.6)*0.01</f>
        <v>0.83599999999999997</v>
      </c>
      <c r="G42" s="25">
        <f>((课程目标达成度计算数据!O45)*0.03+(课程目标达成度计算数据!L45)*0.15+(课程目标达成度计算数据!M45)*0.15+(课程目标达成度计算数据!N45)*0.07+(课程目标达成度计算数据!H45+课程目标达成度计算数据!I45)*100/25*0.6)*0.01</f>
        <v>0.65599999999999992</v>
      </c>
      <c r="H42" s="25">
        <f>((课程目标达成度计算数据!W45)*0.03+(课程目标达成度计算数据!T45)*0.15+(课程目标达成度计算数据!U45)*0.15+(课程目标达成度计算数据!V45)*0.07+课程目标达成度计算数据!J45*0.6)*0.01</f>
        <v>0.8</v>
      </c>
      <c r="I42" s="25">
        <f>((课程目标达成度计算数据!W45)*0.03+(课程目标达成度计算数据!T45)*0.15+(课程目标达成度计算数据!U45)*0.15+(课程目标达成度计算数据!V45)*0.07+课程目标达成度计算数据!K45*0.6)*0.01</f>
        <v>0.8</v>
      </c>
    </row>
    <row r="43" spans="1:9" ht="15.75" thickBot="1">
      <c r="A43" s="7">
        <v>30</v>
      </c>
      <c r="B43" s="34">
        <v>10165102154</v>
      </c>
      <c r="C43" s="34" t="s">
        <v>80</v>
      </c>
      <c r="D43" s="25">
        <f>((课程目标达成度计算数据!O46)*0.03+(课程目标达成度计算数据!L46)*0.15+(课程目标达成度计算数据!M46)*0.15+(课程目标达成度计算数据!N46)*0.07+(课程目标达成度计算数据!D46+课程目标达成度计算数据!E46)*100/50*0.6)*0.01</f>
        <v>0.94799999999999995</v>
      </c>
      <c r="E43" s="25">
        <f>((课程目标达成度计算数据!O46)*0.03+(课程目标达成度计算数据!L46)*0.15+(课程目标达成度计算数据!M46)*0.15+(课程目标达成度计算数据!N46)*0.07+(课程目标达成度计算数据!F46)*100/15*0.6)*0.01</f>
        <v>0.996</v>
      </c>
      <c r="F43" s="25">
        <f>((课程目标达成度计算数据!O46)*0.03+(课程目标达成度计算数据!L46)*0.15+(课程目标达成度计算数据!M46)*0.15+(课程目标达成度计算数据!N46)*0.07+(课程目标达成度计算数据!G46)*100/10*0.6)*0.01</f>
        <v>0.93599999999999994</v>
      </c>
      <c r="G43" s="25">
        <f>((课程目标达成度计算数据!O46)*0.03+(课程目标达成度计算数据!L46)*0.15+(课程目标达成度计算数据!M46)*0.15+(课程目标达成度计算数据!N46)*0.07+(课程目标达成度计算数据!H46+课程目标达成度计算数据!I46)*100/25*0.6)*0.01</f>
        <v>0.996</v>
      </c>
      <c r="H43" s="25">
        <f>((课程目标达成度计算数据!W46)*0.03+(课程目标达成度计算数据!T46)*0.15+(课程目标达成度计算数据!U46)*0.15+(课程目标达成度计算数据!V46)*0.07+课程目标达成度计算数据!J46*0.6)*0.01</f>
        <v>0.97599999999999998</v>
      </c>
      <c r="I43" s="25">
        <f>((课程目标达成度计算数据!W46)*0.03+(课程目标达成度计算数据!T46)*0.15+(课程目标达成度计算数据!U46)*0.15+(课程目标达成度计算数据!V46)*0.07+课程目标达成度计算数据!K46*0.6)*0.01</f>
        <v>1</v>
      </c>
    </row>
    <row r="44" spans="1:9" ht="15.75" thickBot="1">
      <c r="A44" s="7">
        <v>31</v>
      </c>
      <c r="B44" s="34">
        <v>10165102155</v>
      </c>
      <c r="C44" s="34" t="s">
        <v>81</v>
      </c>
      <c r="D44" s="25">
        <f>((课程目标达成度计算数据!O47)*0.03+(课程目标达成度计算数据!L47)*0.15+(课程目标达成度计算数据!M47)*0.15+(课程目标达成度计算数据!N47)*0.07+(课程目标达成度计算数据!D47+课程目标达成度计算数据!E47)*100/50*0.6)*0.01</f>
        <v>0.92</v>
      </c>
      <c r="E44" s="25">
        <f>((课程目标达成度计算数据!O47)*0.03+(课程目标达成度计算数据!L47)*0.15+(课程目标达成度计算数据!M47)*0.15+(课程目标达成度计算数据!N47)*0.07+(课程目标达成度计算数据!F47)*100/15*0.6)*0.01</f>
        <v>0.57999999999999996</v>
      </c>
      <c r="F44" s="25">
        <f>((课程目标达成度计算数据!O47)*0.03+(课程目标达成度计算数据!L47)*0.15+(课程目标达成度计算数据!M47)*0.15+(课程目标达成度计算数据!N47)*0.07+(课程目标达成度计算数据!G47)*100/10*0.6)*0.01</f>
        <v>0.98</v>
      </c>
      <c r="G44" s="25">
        <f>((课程目标达成度计算数据!O47)*0.03+(课程目标达成度计算数据!L47)*0.15+(课程目标达成度计算数据!M47)*0.15+(课程目标达成度计算数据!N47)*0.07+(课程目标达成度计算数据!H47+课程目标达成度计算数据!I47)*100/25*0.6)*0.01</f>
        <v>0.95599999999999996</v>
      </c>
      <c r="H44" s="25">
        <f>((课程目标达成度计算数据!W47)*0.03+(课程目标达成度计算数据!T47)*0.15+(课程目标达成度计算数据!U47)*0.15+(课程目标达成度计算数据!V47)*0.07+课程目标达成度计算数据!J47*0.6)*0.01</f>
        <v>0.96400000000000008</v>
      </c>
      <c r="I44" s="25">
        <f>((课程目标达成度计算数据!W47)*0.03+(课程目标达成度计算数据!T47)*0.15+(课程目标达成度计算数据!U47)*0.15+(课程目标达成度计算数据!V47)*0.07+课程目标达成度计算数据!K47*0.6)*0.01</f>
        <v>1</v>
      </c>
    </row>
    <row r="45" spans="1:9" ht="15.75" thickBot="1">
      <c r="A45" s="7">
        <v>32</v>
      </c>
      <c r="B45" s="34">
        <v>10165102156</v>
      </c>
      <c r="C45" s="34" t="s">
        <v>82</v>
      </c>
      <c r="D45" s="25">
        <f>((课程目标达成度计算数据!O48)*0.03+(课程目标达成度计算数据!L48)*0.15+(课程目标达成度计算数据!M48)*0.15+(课程目标达成度计算数据!N48)*0.07+(课程目标达成度计算数据!D48+课程目标达成度计算数据!E48)*100/50*0.6)*0.01</f>
        <v>0.79200000000000004</v>
      </c>
      <c r="E45" s="25">
        <f>((课程目标达成度计算数据!O48)*0.03+(课程目标达成度计算数据!L48)*0.15+(课程目标达成度计算数据!M48)*0.15+(课程目标达成度计算数据!N48)*0.07+(课程目标达成度计算数据!F48)*100/15*0.6)*0.01</f>
        <v>0.51200000000000001</v>
      </c>
      <c r="F45" s="25">
        <f>((课程目标达成度计算数据!O48)*0.03+(课程目标达成度计算数据!L48)*0.15+(课程目标达成度计算数据!M48)*0.15+(课程目标达成度计算数据!N48)*0.07+(课程目标达成度计算数据!G48)*100/10*0.6)*0.01</f>
        <v>0.85200000000000009</v>
      </c>
      <c r="G45" s="25">
        <f>((课程目标达成度计算数据!O48)*0.03+(课程目标达成度计算数据!L48)*0.15+(课程目标达成度计算数据!M48)*0.15+(课程目标达成度计算数据!N48)*0.07+(课程目标达成度计算数据!H48+课程目标达成度计算数据!I48)*100/25*0.6)*0.01</f>
        <v>0.69599999999999995</v>
      </c>
      <c r="H45" s="25">
        <f>((课程目标达成度计算数据!W48)*0.03+(课程目标达成度计算数据!T48)*0.15+(课程目标达成度计算数据!U48)*0.15+(课程目标达成度计算数据!V48)*0.07+课程目标达成度计算数据!J48*0.6)*0.01</f>
        <v>0.63</v>
      </c>
      <c r="I45" s="25">
        <f>((课程目标达成度计算数据!W48)*0.03+(课程目标达成度计算数据!T48)*0.15+(课程目标达成度计算数据!U48)*0.15+(课程目标达成度计算数据!V48)*0.07+课程目标达成度计算数据!K48*0.6)*0.01</f>
        <v>0.6</v>
      </c>
    </row>
    <row r="46" spans="1:9" ht="15.75" thickBot="1">
      <c r="A46" s="7">
        <v>33</v>
      </c>
      <c r="B46" s="34">
        <v>10165102159</v>
      </c>
      <c r="C46" s="34" t="s">
        <v>83</v>
      </c>
      <c r="D46" s="25">
        <f>((课程目标达成度计算数据!O49)*0.03+(课程目标达成度计算数据!L49)*0.15+(课程目标达成度计算数据!M49)*0.15+(课程目标达成度计算数据!N49)*0.07+(课程目标达成度计算数据!D49+课程目标达成度计算数据!E49)*100/50*0.6)*0.01</f>
        <v>0.83599999999999997</v>
      </c>
      <c r="E46" s="25">
        <f>((课程目标达成度计算数据!O49)*0.03+(课程目标达成度计算数据!L49)*0.15+(课程目标达成度计算数据!M49)*0.15+(课程目标达成度计算数据!N49)*0.07+(课程目标达成度计算数据!F49)*100/15*0.6)*0.01</f>
        <v>0.8640000000000001</v>
      </c>
      <c r="F46" s="25">
        <f>((课程目标达成度计算数据!O49)*0.03+(课程目标达成度计算数据!L49)*0.15+(课程目标达成度计算数据!M49)*0.15+(课程目标达成度计算数据!N49)*0.07+(课程目标达成度计算数据!G49)*100/10*0.6)*0.01</f>
        <v>0.82400000000000007</v>
      </c>
      <c r="G46" s="25">
        <f>((课程目标达成度计算数据!O49)*0.03+(课程目标达成度计算数据!L49)*0.15+(课程目标达成度计算数据!M49)*0.15+(课程目标达成度计算数据!N49)*0.07+(课程目标达成度计算数据!H49+课程目标达成度计算数据!I49)*100/25*0.6)*0.01</f>
        <v>0.77599999999999991</v>
      </c>
      <c r="H46" s="25">
        <f>((课程目标达成度计算数据!W49)*0.03+(课程目标达成度计算数据!T49)*0.15+(课程目标达成度计算数据!U49)*0.15+(课程目标达成度计算数据!V49)*0.07+课程目标达成度计算数据!J49*0.6)*0.01</f>
        <v>0.72</v>
      </c>
      <c r="I46" s="25">
        <f>((课程目标达成度计算数据!W49)*0.03+(课程目标达成度计算数据!T49)*0.15+(课程目标达成度计算数据!U49)*0.15+(课程目标达成度计算数据!V49)*0.07+课程目标达成度计算数据!K49*0.6)*0.01</f>
        <v>0.75</v>
      </c>
    </row>
    <row r="47" spans="1:9" ht="15.75" thickBot="1">
      <c r="A47" s="7">
        <v>34</v>
      </c>
      <c r="B47" s="34">
        <v>10165102201</v>
      </c>
      <c r="C47" s="34" t="s">
        <v>84</v>
      </c>
      <c r="D47" s="25">
        <f>((课程目标达成度计算数据!O50)*0.03+(课程目标达成度计算数据!L50)*0.15+(课程目标达成度计算数据!M50)*0.15+(课程目标达成度计算数据!N50)*0.07+(课程目标达成度计算数据!D50+课程目标达成度计算数据!E50)*100/50*0.6)*0.01</f>
        <v>0.79200000000000004</v>
      </c>
      <c r="E47" s="25">
        <f>((课程目标达成度计算数据!O50)*0.03+(课程目标达成度计算数据!L50)*0.15+(课程目标达成度计算数据!M50)*0.15+(课程目标达成度计算数据!N50)*0.07+(课程目标达成度计算数据!F50)*100/15*0.6)*0.01</f>
        <v>0.65599999999999992</v>
      </c>
      <c r="F47" s="25">
        <f>((课程目标达成度计算数据!O50)*0.03+(课程目标达成度计算数据!L50)*0.15+(课程目标达成度计算数据!M50)*0.15+(课程目标达成度计算数据!N50)*0.07+(课程目标达成度计算数据!G50)*100/10*0.6)*0.01</f>
        <v>0.876</v>
      </c>
      <c r="G47" s="25">
        <f>((课程目标达成度计算数据!O50)*0.03+(课程目标达成度计算数据!L50)*0.15+(课程目标达成度计算数据!M50)*0.15+(课程目标达成度计算数据!N50)*0.07+(课程目标达成度计算数据!H50+课程目标达成度计算数据!I50)*100/25*0.6)*0.01</f>
        <v>0.81599999999999995</v>
      </c>
      <c r="H47" s="25">
        <f>((课程目标达成度计算数据!W50)*0.03+(课程目标达成度计算数据!T50)*0.15+(课程目标达成度计算数据!U50)*0.15+(课程目标达成度计算数据!V50)*0.07+课程目标达成度计算数据!J50*0.6)*0.01</f>
        <v>0.82599999999999996</v>
      </c>
      <c r="I47" s="25">
        <f>((课程目标达成度计算数据!W50)*0.03+(课程目标达成度计算数据!T50)*0.15+(课程目标达成度计算数据!U50)*0.15+(课程目标达成度计算数据!V50)*0.07+课程目标达成度计算数据!K50*0.6)*0.01</f>
        <v>0.82000000000000006</v>
      </c>
    </row>
    <row r="48" spans="1:9" ht="15.75" thickBot="1">
      <c r="A48" s="7">
        <v>35</v>
      </c>
      <c r="B48" s="34">
        <v>10165102202</v>
      </c>
      <c r="C48" s="34" t="s">
        <v>85</v>
      </c>
      <c r="D48" s="25">
        <f>((课程目标达成度计算数据!O51)*0.03+(课程目标达成度计算数据!L51)*0.15+(课程目标达成度计算数据!M51)*0.15+(课程目标达成度计算数据!N51)*0.07+(课程目标达成度计算数据!D51+课程目标达成度计算数据!E51)*100/50*0.6)*0.01</f>
        <v>0.78800000000000014</v>
      </c>
      <c r="E48" s="25">
        <f>((课程目标达成度计算数据!O51)*0.03+(课程目标达成度计算数据!L51)*0.15+(课程目标达成度计算数据!M51)*0.15+(课程目标达成度计算数据!N51)*0.07+(课程目标达成度计算数据!F51)*100/15*0.6)*0.01</f>
        <v>0.54400000000000004</v>
      </c>
      <c r="F48" s="25">
        <f>((课程目标达成度计算数据!O51)*0.03+(课程目标达成度计算数据!L51)*0.15+(课程目标达成度计算数据!M51)*0.15+(课程目标达成度计算数据!N51)*0.07+(课程目标达成度计算数据!G51)*100/10*0.6)*0.01</f>
        <v>0.94400000000000006</v>
      </c>
      <c r="G48" s="25">
        <f>((课程目标达成度计算数据!O51)*0.03+(课程目标达成度计算数据!L51)*0.15+(课程目标达成度计算数据!M51)*0.15+(课程目标达成度计算数据!N51)*0.07+(课程目标达成度计算数据!H51+课程目标达成度计算数据!I51)*100/25*0.6)*0.01</f>
        <v>0.84800000000000009</v>
      </c>
      <c r="H48" s="25">
        <f>((课程目标达成度计算数据!W51)*0.03+(课程目标达成度计算数据!T51)*0.15+(课程目标达成度计算数据!U51)*0.15+(课程目标达成度计算数据!V51)*0.07+课程目标达成度计算数据!J51*0.6)*0.01</f>
        <v>0.8819999999999999</v>
      </c>
      <c r="I48" s="25">
        <f>((课程目标达成度计算数据!W51)*0.03+(课程目标达成度计算数据!T51)*0.15+(课程目标达成度计算数据!U51)*0.15+(课程目标达成度计算数据!V51)*0.07+课程目标达成度计算数据!K51*0.6)*0.01</f>
        <v>0.9</v>
      </c>
    </row>
    <row r="49" spans="1:9" ht="15.75" thickBot="1">
      <c r="A49" s="7">
        <v>36</v>
      </c>
      <c r="B49" s="34">
        <v>10165102203</v>
      </c>
      <c r="C49" s="34" t="s">
        <v>86</v>
      </c>
      <c r="D49" s="25">
        <f>((课程目标达成度计算数据!O52)*0.03+(课程目标达成度计算数据!L52)*0.15+(课程目标达成度计算数据!M52)*0.15+(课程目标达成度计算数据!N52)*0.07+(课程目标达成度计算数据!D52+课程目标达成度计算数据!E52)*100/50*0.6)*0.01</f>
        <v>0.64800000000000002</v>
      </c>
      <c r="E49" s="25">
        <f>((课程目标达成度计算数据!O52)*0.03+(课程目标达成度计算数据!L52)*0.15+(课程目标达成度计算数据!M52)*0.15+(课程目标达成度计算数据!N52)*0.07+(课程目标达成度计算数据!F52)*100/15*0.6)*0.01</f>
        <v>0.63200000000000001</v>
      </c>
      <c r="F49" s="25">
        <f>((课程目标达成度计算数据!O52)*0.03+(课程目标达成度计算数据!L52)*0.15+(课程目标达成度计算数据!M52)*0.15+(课程目标达成度计算数据!N52)*0.07+(课程目标达成度计算数据!G52)*100/10*0.6)*0.01</f>
        <v>0.79200000000000004</v>
      </c>
      <c r="G49" s="25">
        <f>((课程目标达成度计算数据!O52)*0.03+(课程目标达成度计算数据!L52)*0.15+(课程目标达成度计算数据!M52)*0.15+(课程目标达成度计算数据!N52)*0.07+(课程目标达成度计算数据!H52+课程目标达成度计算数据!I52)*100/25*0.6)*0.01</f>
        <v>0.72</v>
      </c>
      <c r="H49" s="25">
        <f>((课程目标达成度计算数据!W52)*0.03+(课程目标达成度计算数据!T52)*0.15+(课程目标达成度计算数据!U52)*0.15+(课程目标达成度计算数据!V52)*0.07+课程目标达成度计算数据!J52*0.6)*0.01</f>
        <v>0.9</v>
      </c>
      <c r="I49" s="25">
        <f>((课程目标达成度计算数据!W52)*0.03+(课程目标达成度计算数据!T52)*0.15+(课程目标达成度计算数据!U52)*0.15+(课程目标达成度计算数据!V52)*0.07+课程目标达成度计算数据!K52*0.6)*0.01</f>
        <v>0.9</v>
      </c>
    </row>
    <row r="50" spans="1:9" ht="15.75" thickBot="1">
      <c r="A50" s="7">
        <v>37</v>
      </c>
      <c r="B50" s="34">
        <v>10165102204</v>
      </c>
      <c r="C50" s="34" t="s">
        <v>87</v>
      </c>
      <c r="D50" s="25">
        <f>((课程目标达成度计算数据!O53)*0.03+(课程目标达成度计算数据!L53)*0.15+(课程目标达成度计算数据!M53)*0.15+(课程目标达成度计算数据!N53)*0.07+(课程目标达成度计算数据!D53+课程目标达成度计算数据!E53)*100/50*0.6)*0.01</f>
        <v>0.9</v>
      </c>
      <c r="E50" s="25">
        <f>((课程目标达成度计算数据!O53)*0.03+(课程目标达成度计算数据!L53)*0.15+(课程目标达成度计算数据!M53)*0.15+(课程目标达成度计算数据!N53)*0.07+(课程目标达成度计算数据!F53)*100/15*0.6)*0.01</f>
        <v>0.54799999999999993</v>
      </c>
      <c r="F50" s="25">
        <f>((课程目标达成度计算数据!O53)*0.03+(课程目标达成度计算数据!L53)*0.15+(课程目标达成度计算数据!M53)*0.15+(课程目标达成度计算数据!N53)*0.07+(课程目标达成度计算数据!G53)*100/10*0.6)*0.01</f>
        <v>0.94799999999999995</v>
      </c>
      <c r="G50" s="25">
        <f>((课程目标达成度计算数据!O53)*0.03+(课程目标达成度计算数据!L53)*0.15+(课程目标达成度计算数据!M53)*0.15+(课程目标达成度计算数据!N53)*0.07+(课程目标达成度计算数据!H53+课程目标达成度计算数据!I53)*100/25*0.6)*0.01</f>
        <v>0.876</v>
      </c>
      <c r="H50" s="25">
        <f>((课程目标达成度计算数据!W53)*0.03+(课程目标达成度计算数据!T53)*0.15+(课程目标达成度计算数据!U53)*0.15+(课程目标达成度计算数据!V53)*0.07+课程目标达成度计算数据!J53*0.6)*0.01</f>
        <v>0.90199999999999991</v>
      </c>
      <c r="I50" s="25">
        <f>((课程目标达成度计算数据!W53)*0.03+(课程目标达成度计算数据!T53)*0.15+(课程目标达成度计算数据!U53)*0.15+(课程目标达成度计算数据!V53)*0.07+课程目标达成度计算数据!K53*0.6)*0.01</f>
        <v>0.92</v>
      </c>
    </row>
    <row r="51" spans="1:9" ht="15.75" thickBot="1">
      <c r="A51" s="7">
        <v>38</v>
      </c>
      <c r="B51" s="34">
        <v>10165102205</v>
      </c>
      <c r="C51" s="34" t="s">
        <v>88</v>
      </c>
      <c r="D51" s="25">
        <f>((课程目标达成度计算数据!O54)*0.03+(课程目标达成度计算数据!L54)*0.15+(课程目标达成度计算数据!M54)*0.15+(课程目标达成度计算数据!N54)*0.07+(课程目标达成度计算数据!D54+课程目标达成度计算数据!E54)*100/50*0.6)*0.01</f>
        <v>0.64400000000000002</v>
      </c>
      <c r="E51" s="25">
        <f>((课程目标达成度计算数据!O54)*0.03+(课程目标达成度计算数据!L54)*0.15+(课程目标达成度计算数据!M54)*0.15+(课程目标达成度计算数据!N54)*0.07+(课程目标达成度计算数据!F54)*100/15*0.6)*0.01</f>
        <v>0.69599999999999995</v>
      </c>
      <c r="F51" s="25">
        <f>((课程目标达成度计算数据!O54)*0.03+(课程目标达成度计算数据!L54)*0.15+(课程目标达成度计算数据!M54)*0.15+(课程目标达成度计算数据!N54)*0.07+(课程目标达成度计算数据!G54)*100/10*0.6)*0.01</f>
        <v>0.65599999999999992</v>
      </c>
      <c r="G51" s="25">
        <f>((课程目标达成度计算数据!O54)*0.03+(课程目标达成度计算数据!L54)*0.15+(课程目标达成度计算数据!M54)*0.15+(课程目标达成度计算数据!N54)*0.07+(课程目标达成度计算数据!H54+课程目标达成度计算数据!I54)*100/25*0.6)*0.01</f>
        <v>0.70400000000000007</v>
      </c>
      <c r="H51" s="25">
        <f>((课程目标达成度计算数据!W54)*0.03+(课程目标达成度计算数据!T54)*0.15+(课程目标达成度计算数据!U54)*0.15+(课程目标达成度计算数据!V54)*0.07+课程目标达成度计算数据!J54*0.6)*0.01</f>
        <v>0.73599999999999999</v>
      </c>
      <c r="I51" s="25">
        <f>((课程目标达成度计算数据!W54)*0.03+(课程目标达成度计算数据!T54)*0.15+(课程目标达成度计算数据!U54)*0.15+(课程目标达成度计算数据!V54)*0.07+课程目标达成度计算数据!K54*0.6)*0.01</f>
        <v>0.79</v>
      </c>
    </row>
    <row r="52" spans="1:9" ht="15.75" thickBot="1">
      <c r="A52" s="7">
        <v>39</v>
      </c>
      <c r="B52" s="34">
        <v>10165102206</v>
      </c>
      <c r="C52" s="34" t="s">
        <v>89</v>
      </c>
      <c r="D52" s="25">
        <f>((课程目标达成度计算数据!O55)*0.03+(课程目标达成度计算数据!L55)*0.15+(课程目标达成度计算数据!M55)*0.15+(课程目标达成度计算数据!N55)*0.07+(课程目标达成度计算数据!D55+课程目标达成度计算数据!E55)*100/50*0.6)*0.01</f>
        <v>0.8</v>
      </c>
      <c r="E52" s="25">
        <f>((课程目标达成度计算数据!O55)*0.03+(课程目标达成度计算数据!L55)*0.15+(课程目标达成度计算数据!M55)*0.15+(课程目标达成度计算数据!N55)*0.07+(课程目标达成度计算数据!F55)*100/15*0.6)*0.01</f>
        <v>0.52</v>
      </c>
      <c r="F52" s="25">
        <f>((课程目标达成度计算数据!O55)*0.03+(课程目标达成度计算数据!L55)*0.15+(课程目标达成度计算数据!M55)*0.15+(课程目标达成度计算数据!N55)*0.07+(课程目标达成度计算数据!G55)*100/10*0.6)*0.01</f>
        <v>0.86</v>
      </c>
      <c r="G52" s="25">
        <f>((课程目标达成度计算数据!O55)*0.03+(课程目标达成度计算数据!L55)*0.15+(课程目标达成度计算数据!M55)*0.15+(课程目标达成度计算数据!N55)*0.07+(课程目标达成度计算数据!H55+课程目标达成度计算数据!I55)*100/25*0.6)*0.01</f>
        <v>0.72799999999999998</v>
      </c>
      <c r="H52" s="25">
        <f>((课程目标达成度计算数据!W55)*0.03+(课程目标达成度计算数据!T55)*0.15+(课程目标达成度计算数据!U55)*0.15+(课程目标达成度计算数据!V55)*0.07+课程目标达成度计算数据!J55*0.6)*0.01</f>
        <v>0.70400000000000007</v>
      </c>
      <c r="I52" s="25">
        <f>((课程目标达成度计算数据!W55)*0.03+(课程目标达成度计算数据!T55)*0.15+(课程目标达成度计算数据!U55)*0.15+(课程目标达成度计算数据!V55)*0.07+课程目标达成度计算数据!K55*0.6)*0.01</f>
        <v>0.71</v>
      </c>
    </row>
    <row r="53" spans="1:9" ht="15.75" thickBot="1">
      <c r="A53" s="7">
        <v>40</v>
      </c>
      <c r="B53" s="34">
        <v>10165102207</v>
      </c>
      <c r="C53" s="34" t="s">
        <v>90</v>
      </c>
      <c r="D53" s="25">
        <f>((课程目标达成度计算数据!O56)*0.03+(课程目标达成度计算数据!L56)*0.15+(课程目标达成度计算数据!M56)*0.15+(课程目标达成度计算数据!N56)*0.07+(课程目标达成度计算数据!D56+课程目标达成度计算数据!E56)*100/50*0.6)*0.01</f>
        <v>0.77199999999999991</v>
      </c>
      <c r="E53" s="25">
        <f>((课程目标达成度计算数据!O56)*0.03+(课程目标达成度计算数据!L56)*0.15+(课程目标达成度计算数据!M56)*0.15+(课程目标达成度计算数据!N56)*0.07+(课程目标达成度计算数据!F56)*100/15*0.6)*0.01</f>
        <v>0.52800000000000002</v>
      </c>
      <c r="F53" s="25">
        <f>((课程目标达成度计算数据!O56)*0.03+(课程目标达成度计算数据!L56)*0.15+(课程目标达成度计算数据!M56)*0.15+(课程目标达成度计算数据!N56)*0.07+(课程目标达成度计算数据!G56)*100/10*0.6)*0.01</f>
        <v>0.86799999999999999</v>
      </c>
      <c r="G53" s="25">
        <f>((课程目标达成度计算数据!O56)*0.03+(课程目标达成度计算数据!L56)*0.15+(课程目标达成度计算数据!M56)*0.15+(课程目标达成度计算数据!N56)*0.07+(课程目标达成度计算数据!H56+课程目标达成度计算数据!I56)*100/25*0.6)*0.01</f>
        <v>0.80799999999999994</v>
      </c>
      <c r="H53" s="25">
        <f>((课程目标达成度计算数据!W56)*0.03+(课程目标达成度计算数据!T56)*0.15+(课程目标达成度计算数据!U56)*0.15+(课程目标达成度计算数据!V56)*0.07+课程目标达成度计算数据!J56*0.6)*0.01</f>
        <v>0.81200000000000006</v>
      </c>
      <c r="I53" s="25">
        <f>((课程目标达成度计算数据!W56)*0.03+(课程目标达成度计算数据!T56)*0.15+(课程目标达成度计算数据!U56)*0.15+(课程目标达成度计算数据!V56)*0.07+课程目标达成度计算数据!K56*0.6)*0.01</f>
        <v>0.86</v>
      </c>
    </row>
    <row r="54" spans="1:9" ht="15.75" thickBot="1">
      <c r="A54" s="7">
        <v>41</v>
      </c>
      <c r="B54" s="34">
        <v>10165102208</v>
      </c>
      <c r="C54" s="34" t="s">
        <v>91</v>
      </c>
      <c r="D54" s="25">
        <f>((课程目标达成度计算数据!O57)*0.03+(课程目标达成度计算数据!L57)*0.15+(课程目标达成度计算数据!M57)*0.15+(课程目标达成度计算数据!N57)*0.07+(课程目标达成度计算数据!D57+课程目标达成度计算数据!E57)*100/50*0.6)*0.01</f>
        <v>0.67599999999999993</v>
      </c>
      <c r="E54" s="25">
        <f>((课程目标达成度计算数据!O57)*0.03+(课程目标达成度计算数据!L57)*0.15+(课程目标达成度计算数据!M57)*0.15+(课程目标达成度计算数据!N57)*0.07+(课程目标达成度计算数据!F57)*100/15*0.6)*0.01</f>
        <v>0.48</v>
      </c>
      <c r="F54" s="25">
        <f>((课程目标达成度计算数据!O57)*0.03+(课程目标达成度计算数据!L57)*0.15+(课程目标达成度计算数据!M57)*0.15+(课程目标达成度计算数据!N57)*0.07+(课程目标达成度计算数据!G57)*100/10*0.6)*0.01</f>
        <v>0.82000000000000006</v>
      </c>
      <c r="G54" s="25">
        <f>((课程目标达成度计算数据!O57)*0.03+(课程目标达成度计算数据!L57)*0.15+(课程目标达成度计算数据!M57)*0.15+(课程目标达成度计算数据!N57)*0.07+(课程目标达成度计算数据!H57+课程目标达成度计算数据!I57)*100/25*0.6)*0.01</f>
        <v>0.64</v>
      </c>
      <c r="H54" s="25">
        <f>((课程目标达成度计算数据!W57)*0.03+(课程目标达成度计算数据!T57)*0.15+(课程目标达成度计算数据!U57)*0.15+(课程目标达成度计算数据!V57)*0.07+课程目标达成度计算数据!J57*0.6)*0.01</f>
        <v>0.40799999999999997</v>
      </c>
      <c r="I54" s="25">
        <f>((课程目标达成度计算数据!W57)*0.03+(课程目标达成度计算数据!T57)*0.15+(课程目标达成度计算数据!U57)*0.15+(课程目标达成度计算数据!V57)*0.07+课程目标达成度计算数据!K57*0.6)*0.01</f>
        <v>0.12</v>
      </c>
    </row>
    <row r="55" spans="1:9" ht="15.75" thickBot="1">
      <c r="A55" s="7">
        <v>42</v>
      </c>
      <c r="B55" s="34">
        <v>10165102209</v>
      </c>
      <c r="C55" s="34" t="s">
        <v>92</v>
      </c>
      <c r="D55" s="25">
        <f>((课程目标达成度计算数据!O58)*0.03+(课程目标达成度计算数据!L58)*0.15+(课程目标达成度计算数据!M58)*0.15+(课程目标达成度计算数据!N58)*0.07+(课程目标达成度计算数据!D58+课程目标达成度计算数据!E58)*100/50*0.6)*0.01</f>
        <v>0.63200000000000001</v>
      </c>
      <c r="E55" s="25">
        <f>((课程目标达成度计算数据!O58)*0.03+(课程目标达成度计算数据!L58)*0.15+(课程目标达成度计算数据!M58)*0.15+(课程目标达成度计算数据!N58)*0.07+(课程目标达成度计算数据!F58)*100/15*0.6)*0.01</f>
        <v>0.52</v>
      </c>
      <c r="F55" s="25">
        <f>((课程目标达成度计算数据!O58)*0.03+(课程目标达成度计算数据!L58)*0.15+(课程目标达成度计算数据!M58)*0.15+(课程目标达成度计算数据!N58)*0.07+(课程目标达成度计算数据!G58)*100/10*0.6)*0.01</f>
        <v>0.86</v>
      </c>
      <c r="G55" s="25">
        <f>((课程目标达成度计算数据!O58)*0.03+(课程目标达成度计算数据!L58)*0.15+(课程目标达成度计算数据!M58)*0.15+(课程目标达成度计算数据!N58)*0.07+(课程目标达成度计算数据!H58+课程目标达成度计算数据!I58)*100/25*0.6)*0.01</f>
        <v>0.8</v>
      </c>
      <c r="H55" s="25">
        <f>((课程目标达成度计算数据!W58)*0.03+(课程目标达成度计算数据!T58)*0.15+(课程目标达成度计算数据!U58)*0.15+(课程目标达成度计算数据!V58)*0.07+课程目标达成度计算数据!J58*0.6)*0.01</f>
        <v>0.92799999999999994</v>
      </c>
      <c r="I55" s="25">
        <f>((课程目标达成度计算数据!W58)*0.03+(课程目标达成度计算数据!T58)*0.15+(课程目标达成度计算数据!U58)*0.15+(课程目标达成度计算数据!V58)*0.07+课程目标达成度计算数据!K58*0.6)*0.01</f>
        <v>1</v>
      </c>
    </row>
    <row r="56" spans="1:9" ht="15.75" thickBot="1">
      <c r="A56" s="7">
        <v>43</v>
      </c>
      <c r="B56" s="34">
        <v>10165102213</v>
      </c>
      <c r="C56" s="34" t="s">
        <v>93</v>
      </c>
      <c r="D56" s="25">
        <f>((课程目标达成度计算数据!O59)*0.03+(课程目标达成度计算数据!L59)*0.15+(课程目标达成度计算数据!M59)*0.15+(课程目标达成度计算数据!N59)*0.07+(课程目标达成度计算数据!D59+课程目标达成度计算数据!E59)*100/50*0.6)*0.01</f>
        <v>0.57599999999999996</v>
      </c>
      <c r="E56" s="25">
        <f>((课程目标达成度计算数据!O59)*0.03+(课程目标达成度计算数据!L59)*0.15+(课程目标达成度计算数据!M59)*0.15+(课程目标达成度计算数据!N59)*0.07+(课程目标达成度计算数据!F59)*100/15*0.6)*0.01</f>
        <v>0.48799999999999999</v>
      </c>
      <c r="F56" s="25">
        <f>((课程目标达成度计算数据!O59)*0.03+(课程目标达成度计算数据!L59)*0.15+(课程目标达成度计算数据!M59)*0.15+(课程目标达成度计算数据!N59)*0.07+(课程目标达成度计算数据!G59)*100/10*0.6)*0.01</f>
        <v>0.82799999999999996</v>
      </c>
      <c r="G56" s="25">
        <f>((课程目标达成度计算数据!O59)*0.03+(课程目标达成度计算数据!L59)*0.15+(课程目标达成度计算数据!M59)*0.15+(课程目标达成度计算数据!N59)*0.07+(课程目标达成度计算数据!H59+课程目标达成度计算数据!I59)*100/25*0.6)*0.01</f>
        <v>0.52800000000000002</v>
      </c>
      <c r="H56" s="25">
        <f>((课程目标达成度计算数据!W59)*0.03+(课程目标达成度计算数据!T59)*0.15+(课程目标达成度计算数据!U59)*0.15+(课程目标达成度计算数据!V59)*0.07+课程目标达成度计算数据!J59*0.6)*0.01</f>
        <v>0.6</v>
      </c>
      <c r="I56" s="25">
        <f>((课程目标达成度计算数据!W59)*0.03+(课程目标达成度计算数据!T59)*0.15+(课程目标达成度计算数据!U59)*0.15+(课程目标达成度计算数据!V59)*0.07+课程目标达成度计算数据!K59*0.6)*0.01</f>
        <v>0.6</v>
      </c>
    </row>
    <row r="57" spans="1:9" ht="15.75" thickBot="1">
      <c r="A57" s="7">
        <v>44</v>
      </c>
      <c r="B57" s="34">
        <v>10165102218</v>
      </c>
      <c r="C57" s="34" t="s">
        <v>94</v>
      </c>
      <c r="D57" s="25">
        <f>((课程目标达成度计算数据!O60)*0.03+(课程目标达成度计算数据!L60)*0.15+(课程目标达成度计算数据!M60)*0.15+(课程目标达成度计算数据!N60)*0.07+(课程目标达成度计算数据!D60+课程目标达成度计算数据!E60)*100/50*0.6)*0.01</f>
        <v>0.69599999999999995</v>
      </c>
      <c r="E57" s="25">
        <f>((课程目标达成度计算数据!O60)*0.03+(课程目标达成度计算数据!L60)*0.15+(课程目标达成度计算数据!M60)*0.15+(课程目标达成度计算数据!N60)*0.07+(课程目标达成度计算数据!F60)*100/15*0.6)*0.01</f>
        <v>0.51200000000000001</v>
      </c>
      <c r="F57" s="25">
        <f>((课程目标达成度计算数据!O60)*0.03+(课程目标达成度计算数据!L60)*0.15+(课程目标达成度计算数据!M60)*0.15+(课程目标达成度计算数据!N60)*0.07+(课程目标达成度计算数据!G60)*100/10*0.6)*0.01</f>
        <v>0.91200000000000003</v>
      </c>
      <c r="G57" s="25">
        <f>((课程目标达成度计算数据!O60)*0.03+(课程目标达成度计算数据!L60)*0.15+(课程目标达成度计算数据!M60)*0.15+(课程目标达成度计算数据!N60)*0.07+(课程目标达成度计算数据!H60+课程目标达成度计算数据!I60)*100/25*0.6)*0.01</f>
        <v>0.67200000000000004</v>
      </c>
      <c r="H57" s="25">
        <f>((课程目标达成度计算数据!W60)*0.03+(课程目标达成度计算数据!T60)*0.15+(课程目标达成度计算数据!U60)*0.15+(课程目标达成度计算数据!V60)*0.07+课程目标达成度计算数据!J60*0.6)*0.01</f>
        <v>0.9</v>
      </c>
      <c r="I57" s="25">
        <f>((课程目标达成度计算数据!W60)*0.03+(课程目标达成度计算数据!T60)*0.15+(课程目标达成度计算数据!U60)*0.15+(课程目标达成度计算数据!V60)*0.07+课程目标达成度计算数据!K60*0.6)*0.01</f>
        <v>0.9</v>
      </c>
    </row>
    <row r="58" spans="1:9" ht="15.75" thickBot="1">
      <c r="A58" s="7">
        <v>45</v>
      </c>
      <c r="B58" s="34">
        <v>10165102221</v>
      </c>
      <c r="C58" s="34" t="s">
        <v>95</v>
      </c>
      <c r="D58" s="25">
        <f>((课程目标达成度计算数据!O61)*0.03+(课程目标达成度计算数据!L61)*0.15+(课程目标达成度计算数据!M61)*0.15+(课程目标达成度计算数据!N61)*0.07+(课程目标达成度计算数据!D61+课程目标达成度计算数据!E61)*100/50*0.6)*0.01</f>
        <v>0.80799999999999994</v>
      </c>
      <c r="E58" s="25">
        <f>((课程目标达成度计算数据!O61)*0.03+(课程目标达成度计算数据!L61)*0.15+(课程目标达成度计算数据!M61)*0.15+(课程目标达成度计算数据!N61)*0.07+(课程目标达成度计算数据!F61)*100/15*0.6)*0.01</f>
        <v>0.52800000000000002</v>
      </c>
      <c r="F58" s="25">
        <f>((课程目标达成度计算数据!O61)*0.03+(课程目标达成度计算数据!L61)*0.15+(课程目标达成度计算数据!M61)*0.15+(课程目标达成度计算数据!N61)*0.07+(课程目标达成度计算数据!G61)*100/10*0.6)*0.01</f>
        <v>0.92799999999999994</v>
      </c>
      <c r="G58" s="25">
        <f>((课程目标达成度计算数据!O61)*0.03+(课程目标达成度计算数据!L61)*0.15+(课程目标达成度计算数据!M61)*0.15+(课程目标达成度计算数据!N61)*0.07+(课程目标达成度计算数据!H61+课程目标达成度计算数据!I61)*100/25*0.6)*0.01</f>
        <v>0.88</v>
      </c>
      <c r="H58" s="25">
        <f>((课程目标达成度计算数据!W61)*0.03+(课程目标达成度计算数据!T61)*0.15+(课程目标达成度计算数据!U61)*0.15+(课程目标达成度计算数据!V61)*0.07+课程目标达成度计算数据!J61*0.6)*0.01</f>
        <v>0.6419999999999999</v>
      </c>
      <c r="I58" s="25">
        <f>((课程目标达成度计算数据!W61)*0.03+(课程目标达成度计算数据!T61)*0.15+(课程目标达成度计算数据!U61)*0.15+(课程目标达成度计算数据!V61)*0.07+课程目标达成度计算数据!K61*0.6)*0.01</f>
        <v>0.6</v>
      </c>
    </row>
    <row r="59" spans="1:9" ht="15.75" thickBot="1">
      <c r="A59" s="7">
        <v>46</v>
      </c>
      <c r="B59" s="34">
        <v>10165102223</v>
      </c>
      <c r="C59" s="34" t="s">
        <v>96</v>
      </c>
      <c r="D59" s="25">
        <f>((课程目标达成度计算数据!O62)*0.03+(课程目标达成度计算数据!L62)*0.15+(课程目标达成度计算数据!M62)*0.15+(课程目标达成度计算数据!N62)*0.07+(课程目标达成度计算数据!D62+课程目标达成度计算数据!E62)*100/50*0.6)*0.01</f>
        <v>0.6</v>
      </c>
      <c r="E59" s="25">
        <f>((课程目标达成度计算数据!O62)*0.03+(课程目标达成度计算数据!L62)*0.15+(课程目标达成度计算数据!M62)*0.15+(课程目标达成度计算数据!N62)*0.07+(课程目标达成度计算数据!F62)*100/15*0.6)*0.01</f>
        <v>0.48799999999999999</v>
      </c>
      <c r="F59" s="25">
        <f>((课程目标达成度计算数据!O62)*0.03+(课程目标达成度计算数据!L62)*0.15+(课程目标达成度计算数据!M62)*0.15+(课程目标达成度计算数据!N62)*0.07+(课程目标达成度计算数据!G62)*100/10*0.6)*0.01</f>
        <v>0.82799999999999996</v>
      </c>
      <c r="G59" s="25">
        <f>((课程目标达成度计算数据!O62)*0.03+(课程目标达成度计算数据!L62)*0.15+(课程目标达成度计算数据!M62)*0.15+(课程目标达成度计算数据!N62)*0.07+(课程目标达成度计算数据!H62+课程目标达成度计算数据!I62)*100/25*0.6)*0.01</f>
        <v>0.69599999999999995</v>
      </c>
      <c r="H59" s="25">
        <f>((课程目标达成度计算数据!W62)*0.03+(课程目标达成度计算数据!T62)*0.15+(课程目标达成度计算数据!U62)*0.15+(课程目标达成度计算数据!V62)*0.07+课程目标达成度计算数据!J62*0.6)*0.01</f>
        <v>0.9</v>
      </c>
      <c r="I59" s="25">
        <f>((课程目标达成度计算数据!W62)*0.03+(课程目标达成度计算数据!T62)*0.15+(课程目标达成度计算数据!U62)*0.15+(课程目标达成度计算数据!V62)*0.07+课程目标达成度计算数据!K62*0.6)*0.01</f>
        <v>0.9</v>
      </c>
    </row>
    <row r="60" spans="1:9" ht="15.75" thickBot="1">
      <c r="A60" s="7">
        <v>47</v>
      </c>
      <c r="B60" s="34">
        <v>10165102224</v>
      </c>
      <c r="C60" s="34" t="s">
        <v>97</v>
      </c>
      <c r="D60" s="25">
        <f>((课程目标达成度计算数据!O63)*0.03+(课程目标达成度计算数据!L63)*0.15+(课程目标达成度计算数据!M63)*0.15+(课程目标达成度计算数据!N63)*0.07+(课程目标达成度计算数据!D63+课程目标达成度计算数据!E63)*100/50*0.6)*0.01</f>
        <v>0.96799999999999997</v>
      </c>
      <c r="E60" s="25">
        <f>((课程目标达成度计算数据!O63)*0.03+(课程目标达成度计算数据!L63)*0.15+(课程目标达成度计算数据!M63)*0.15+(课程目标达成度计算数据!N63)*0.07+(课程目标达成度计算数据!F63)*100/15*0.6)*0.01</f>
        <v>0.9920000000000001</v>
      </c>
      <c r="F60" s="25">
        <f>((课程目标达成度计算数据!O63)*0.03+(课程目标达成度计算数据!L63)*0.15+(课程目标达成度计算数据!M63)*0.15+(课程目标达成度计算数据!N63)*0.07+(课程目标达成度计算数据!G63)*100/10*0.6)*0.01</f>
        <v>0.81200000000000006</v>
      </c>
      <c r="G60" s="25">
        <f>((课程目标达成度计算数据!O63)*0.03+(课程目标达成度计算数据!L63)*0.15+(课程目标达成度计算数据!M63)*0.15+(课程目标达成度计算数据!N63)*0.07+(课程目标达成度计算数据!H63+课程目标达成度计算数据!I63)*100/25*0.6)*0.01</f>
        <v>0.9920000000000001</v>
      </c>
      <c r="H60" s="25">
        <f>((课程目标达成度计算数据!W63)*0.03+(课程目标达成度计算数据!T63)*0.15+(课程目标达成度计算数据!U63)*0.15+(课程目标达成度计算数据!V63)*0.07+课程目标达成度计算数据!J63*0.6)*0.01</f>
        <v>0.98</v>
      </c>
      <c r="I60" s="25">
        <f>((课程目标达成度计算数据!W63)*0.03+(课程目标达成度计算数据!T63)*0.15+(课程目标达成度计算数据!U63)*0.15+(课程目标达成度计算数据!V63)*0.07+课程目标达成度计算数据!K63*0.6)*0.01</f>
        <v>0.95000000000000007</v>
      </c>
    </row>
    <row r="61" spans="1:9" ht="15.75" thickBot="1">
      <c r="A61" s="7">
        <v>48</v>
      </c>
      <c r="B61" s="34">
        <v>10165102225</v>
      </c>
      <c r="C61" s="34" t="s">
        <v>98</v>
      </c>
      <c r="D61" s="25">
        <f>((课程目标达成度计算数据!O64)*0.03+(课程目标达成度计算数据!L64)*0.15+(课程目标达成度计算数据!M64)*0.15+(课程目标达成度计算数据!N64)*0.07+(课程目标达成度计算数据!D64+课程目标达成度计算数据!E64)*100/50*0.6)*0.01</f>
        <v>0.80400000000000005</v>
      </c>
      <c r="E61" s="25">
        <f>((课程目标达成度计算数据!O64)*0.03+(课程目标达成度计算数据!L64)*0.15+(课程目标达成度计算数据!M64)*0.15+(课程目标达成度计算数据!N64)*0.07+(课程目标达成度计算数据!F64)*100/15*0.6)*0.01</f>
        <v>0.748</v>
      </c>
      <c r="F61" s="25">
        <f>((课程目标达成度计算数据!O64)*0.03+(课程目标达成度计算数据!L64)*0.15+(课程目标达成度计算数据!M64)*0.15+(课程目标达成度计算数据!N64)*0.07+(课程目标达成度计算数据!G64)*100/10*0.6)*0.01</f>
        <v>0.94799999999999995</v>
      </c>
      <c r="G61" s="25">
        <f>((课程目标达成度计算数据!O64)*0.03+(课程目标达成度计算数据!L64)*0.15+(课程目标达成度计算数据!M64)*0.15+(课程目标达成度计算数据!N64)*0.07+(课程目标达成度计算数据!H64+课程目标达成度计算数据!I64)*100/25*0.6)*0.01</f>
        <v>0.92399999999999993</v>
      </c>
      <c r="H61" s="25">
        <f>((课程目标达成度计算数据!W64)*0.03+(课程目标达成度计算数据!T64)*0.15+(课程目标达成度计算数据!U64)*0.15+(课程目标达成度计算数据!V64)*0.07+课程目标达成度计算数据!J64*0.6)*0.01</f>
        <v>0.8640000000000001</v>
      </c>
      <c r="I61" s="25">
        <f>((课程目标达成度计算数据!W64)*0.03+(课程目标达成度计算数据!T64)*0.15+(课程目标达成度计算数据!U64)*0.15+(课程目标达成度计算数据!V64)*0.07+课程目标达成度计算数据!K64*0.6)*0.01</f>
        <v>0.9</v>
      </c>
    </row>
    <row r="62" spans="1:9" ht="15.75" thickBot="1">
      <c r="A62" s="7">
        <v>49</v>
      </c>
      <c r="B62" s="34">
        <v>10165102226</v>
      </c>
      <c r="C62" s="34" t="s">
        <v>99</v>
      </c>
      <c r="D62" s="25">
        <f>((课程目标达成度计算数据!O65)*0.03+(课程目标达成度计算数据!L65)*0.15+(课程目标达成度计算数据!M65)*0.15+(课程目标达成度计算数据!N65)*0.07+(课程目标达成度计算数据!D65+课程目标达成度计算数据!E65)*100/50*0.6)*0.01</f>
        <v>0.76400000000000012</v>
      </c>
      <c r="E62" s="25">
        <f>((课程目标达成度计算数据!O65)*0.03+(课程目标达成度计算数据!L65)*0.15+(课程目标达成度计算数据!M65)*0.15+(课程目标达成度计算数据!N65)*0.07+(课程目标达成度计算数据!F65)*100/15*0.6)*0.01</f>
        <v>0.68</v>
      </c>
      <c r="F62" s="25">
        <f>((课程目标达成度计算数据!O65)*0.03+(课程目标达成度计算数据!L65)*0.15+(课程目标达成度计算数据!M65)*0.15+(课程目标达成度计算数据!N65)*0.07+(课程目标达成度计算数据!G65)*100/10*0.6)*0.01</f>
        <v>0.8</v>
      </c>
      <c r="G62" s="25">
        <f>((课程目标达成度计算数据!O65)*0.03+(课程目标达成度计算数据!L65)*0.15+(课程目标达成度计算数据!M65)*0.15+(课程目标达成度计算数据!N65)*0.07+(课程目标达成度计算数据!H65+课程目标达成度计算数据!I65)*100/25*0.6)*0.01</f>
        <v>0.77599999999999991</v>
      </c>
      <c r="H62" s="25">
        <f>((课程目标达成度计算数据!W65)*0.03+(课程目标达成度计算数据!T65)*0.15+(课程目标达成度计算数据!U65)*0.15+(课程目标达成度计算数据!V65)*0.07+课程目标达成度计算数据!J65*0.6)*0.01</f>
        <v>0.72400000000000009</v>
      </c>
      <c r="I62" s="25">
        <f>((课程目标达成度计算数据!W65)*0.03+(课程目标达成度计算数据!T65)*0.15+(课程目标达成度计算数据!U65)*0.15+(课程目标达成度计算数据!V65)*0.07+课程目标达成度计算数据!K65*0.6)*0.01</f>
        <v>0.76</v>
      </c>
    </row>
    <row r="63" spans="1:9" ht="15.75" thickBot="1">
      <c r="A63" s="7">
        <v>50</v>
      </c>
      <c r="B63" s="34">
        <v>10165102227</v>
      </c>
      <c r="C63" s="34" t="s">
        <v>100</v>
      </c>
      <c r="D63" s="25">
        <f>((课程目标达成度计算数据!O66)*0.03+(课程目标达成度计算数据!L66)*0.15+(课程目标达成度计算数据!M66)*0.15+(课程目标达成度计算数据!N66)*0.07+(课程目标达成度计算数据!D66+课程目标达成度计算数据!E66)*100/50*0.6)*0.01</f>
        <v>0.52</v>
      </c>
      <c r="E63" s="25">
        <f>((课程目标达成度计算数据!O66)*0.03+(课程目标达成度计算数据!L66)*0.15+(课程目标达成度计算数据!M66)*0.15+(课程目标达成度计算数据!N66)*0.07+(课程目标达成度计算数据!F66)*100/15*0.6)*0.01</f>
        <v>0.38400000000000001</v>
      </c>
      <c r="F63" s="25">
        <f>((课程目标达成度计算数据!O66)*0.03+(课程目标达成度计算数据!L66)*0.15+(课程目标达成度计算数据!M66)*0.15+(课程目标达成度计算数据!N66)*0.07+(课程目标达成度计算数据!G66)*100/10*0.6)*0.01</f>
        <v>0.184</v>
      </c>
      <c r="G63" s="25">
        <f>((课程目标达成度计算数据!O66)*0.03+(课程目标达成度计算数据!L66)*0.15+(课程目标达成度计算数据!M66)*0.15+(课程目标达成度计算数据!N66)*0.07+(课程目标达成度计算数据!H66+课程目标达成度计算数据!I66)*100/25*0.6)*0.01</f>
        <v>0.184</v>
      </c>
      <c r="H63" s="25">
        <f>((课程目标达成度计算数据!W66)*0.03+(课程目标达成度计算数据!T66)*0.15+(课程目标达成度计算数据!U66)*0.15+(课程目标达成度计算数据!V66)*0.07+课程目标达成度计算数据!J66*0.6)*0.01</f>
        <v>0.24</v>
      </c>
      <c r="I63" s="25">
        <f>((课程目标达成度计算数据!W66)*0.03+(课程目标达成度计算数据!T66)*0.15+(课程目标达成度计算数据!U66)*0.15+(课程目标达成度计算数据!V66)*0.07+课程目标达成度计算数据!K66*0.6)*0.01</f>
        <v>0</v>
      </c>
    </row>
    <row r="64" spans="1:9" ht="15.75" thickBot="1">
      <c r="A64" s="7">
        <v>51</v>
      </c>
      <c r="B64" s="34">
        <v>10165102230</v>
      </c>
      <c r="C64" s="34" t="s">
        <v>101</v>
      </c>
      <c r="D64" s="25"/>
      <c r="E64" s="25"/>
      <c r="F64" s="25"/>
      <c r="G64" s="25"/>
      <c r="H64" s="25"/>
      <c r="I64" s="25"/>
    </row>
    <row r="65" spans="1:9" ht="15.75" thickBot="1">
      <c r="A65" s="7">
        <v>52</v>
      </c>
      <c r="B65" s="34">
        <v>10165102232</v>
      </c>
      <c r="C65" s="34" t="s">
        <v>102</v>
      </c>
      <c r="D65" s="25">
        <f>((课程目标达成度计算数据!O68)*0.03+(课程目标达成度计算数据!L68)*0.15+(课程目标达成度计算数据!M68)*0.15+(课程目标达成度计算数据!N68)*0.07+(课程目标达成度计算数据!D68+课程目标达成度计算数据!E68)*100/50*0.6)*0.01</f>
        <v>0.82000000000000006</v>
      </c>
      <c r="E65" s="25">
        <f>((课程目标达成度计算数据!O68)*0.03+(课程目标达成度计算数据!L68)*0.15+(课程目标达成度计算数据!M68)*0.15+(课程目标达成度计算数据!N68)*0.07+(课程目标达成度计算数据!F68)*100/15*0.6)*0.01</f>
        <v>0.67200000000000004</v>
      </c>
      <c r="F65" s="25">
        <f>((课程目标达成度计算数据!O68)*0.03+(课程目标达成度计算数据!L68)*0.15+(课程目标达成度计算数据!M68)*0.15+(课程目标达成度计算数据!N68)*0.07+(课程目标达成度计算数据!G68)*100/10*0.6)*0.01</f>
        <v>0.95200000000000007</v>
      </c>
      <c r="G65" s="25">
        <f>((课程目标达成度计算数据!O68)*0.03+(课程目标达成度计算数据!L68)*0.15+(课程目标达成度计算数据!M68)*0.15+(课程目标达成度计算数据!N68)*0.07+(课程目标达成度计算数据!H68+课程目标达成度计算数据!I68)*100/25*0.6)*0.01</f>
        <v>0.90400000000000003</v>
      </c>
      <c r="H65" s="25">
        <f>((课程目标达成度计算数据!W68)*0.03+(课程目标达成度计算数据!T68)*0.15+(课程目标达成度计算数据!U68)*0.15+(课程目标达成度计算数据!V68)*0.07+课程目标达成度计算数据!J68*0.6)*0.01</f>
        <v>0.84800000000000009</v>
      </c>
      <c r="I65" s="25">
        <f>((课程目标达成度计算数据!W68)*0.03+(课程目标达成度计算数据!T68)*0.15+(课程目标达成度计算数据!U68)*0.15+(课程目标达成度计算数据!V68)*0.07+课程目标达成度计算数据!K68*0.6)*0.01</f>
        <v>0.86</v>
      </c>
    </row>
    <row r="66" spans="1:9" ht="15.75" thickBot="1">
      <c r="A66" s="7">
        <v>53</v>
      </c>
      <c r="B66" s="34">
        <v>10165102233</v>
      </c>
      <c r="C66" s="34" t="s">
        <v>103</v>
      </c>
      <c r="D66" s="25">
        <f>((课程目标达成度计算数据!O69)*0.03+(课程目标达成度计算数据!L69)*0.15+(课程目标达成度计算数据!M69)*0.15+(课程目标达成度计算数据!N69)*0.07+(课程目标达成度计算数据!D69+课程目标达成度计算数据!E69)*100/50*0.6)*0.01</f>
        <v>0.64</v>
      </c>
      <c r="E66" s="25">
        <f>((课程目标达成度计算数据!O69)*0.03+(课程目标达成度计算数据!L69)*0.15+(课程目标达成度计算数据!M69)*0.15+(课程目标达成度计算数据!N69)*0.07+(课程目标达成度计算数据!F69)*100/15*0.6)*0.01</f>
        <v>0.504</v>
      </c>
      <c r="F66" s="25">
        <f>((课程目标达成度计算数据!O69)*0.03+(课程目标达成度计算数据!L69)*0.15+(课程目标达成度计算数据!M69)*0.15+(课程目标达成度计算数据!N69)*0.07+(课程目标达成度计算数据!G69)*100/10*0.6)*0.01</f>
        <v>0.90400000000000003</v>
      </c>
      <c r="G66" s="25">
        <f>((课程目标达成度计算数据!O69)*0.03+(课程目标达成度计算数据!L69)*0.15+(课程目标达成度计算数据!M69)*0.15+(课程目标达成度计算数据!N69)*0.07+(课程目标达成度计算数据!H69+课程目标达成度计算数据!I69)*100/25*0.6)*0.01</f>
        <v>0.80799999999999994</v>
      </c>
      <c r="H66" s="25">
        <f>((课程目标达成度计算数据!W69)*0.03+(课程目标达成度计算数据!T69)*0.15+(课程目标达成度计算数据!U69)*0.15+(课程目标达成度计算数据!V69)*0.07+课程目标达成度计算数据!J69*0.6)*0.01</f>
        <v>0.81400000000000006</v>
      </c>
      <c r="I66" s="25">
        <f>((课程目标达成度计算数据!W69)*0.03+(课程目标达成度计算数据!T69)*0.15+(课程目标达成度计算数据!U69)*0.15+(课程目标达成度计算数据!V69)*0.07+课程目标达成度计算数据!K69*0.6)*0.01</f>
        <v>0.82000000000000006</v>
      </c>
    </row>
    <row r="67" spans="1:9" ht="15.75" thickBot="1">
      <c r="A67" s="7">
        <v>54</v>
      </c>
      <c r="B67" s="34">
        <v>10165102235</v>
      </c>
      <c r="C67" s="34" t="s">
        <v>104</v>
      </c>
      <c r="D67" s="25">
        <f>((课程目标达成度计算数据!O70)*0.03+(课程目标达成度计算数据!L70)*0.15+(课程目标达成度计算数据!M70)*0.15+(课程目标达成度计算数据!N70)*0.07+(课程目标达成度计算数据!D70+课程目标达成度计算数据!E70)*100/50*0.6)*0.01</f>
        <v>0.6</v>
      </c>
      <c r="E67" s="25">
        <f>((课程目标达成度计算数据!O70)*0.03+(课程目标达成度计算数据!L70)*0.15+(课程目标达成度计算数据!M70)*0.15+(课程目标达成度计算数据!N70)*0.07+(课程目标达成度计算数据!F70)*100/15*0.6)*0.01</f>
        <v>0.48799999999999999</v>
      </c>
      <c r="F67" s="25">
        <f>((课程目标达成度计算数据!O70)*0.03+(课程目标达成度计算数据!L70)*0.15+(课程目标达成度计算数据!M70)*0.15+(课程目标达成度计算数据!N70)*0.07+(课程目标达成度计算数据!G70)*100/10*0.6)*0.01</f>
        <v>0.82799999999999996</v>
      </c>
      <c r="G67" s="25">
        <f>((课程目标达成度计算数据!O70)*0.03+(课程目标达成度计算数据!L70)*0.15+(课程目标达成度计算数据!M70)*0.15+(课程目标达成度计算数据!N70)*0.07+(课程目标达成度计算数据!H70+课程目标达成度计算数据!I70)*100/25*0.6)*0.01</f>
        <v>0.74400000000000011</v>
      </c>
      <c r="H67" s="25">
        <f>((课程目标达成度计算数据!W70)*0.03+(课程目标达成度计算数据!T70)*0.15+(课程目标达成度计算数据!U70)*0.15+(课程目标达成度计算数据!V70)*0.07+课程目标达成度计算数据!J70*0.6)*0.01</f>
        <v>0.77599999999999991</v>
      </c>
      <c r="I67" s="25">
        <f>((课程目标达成度计算数据!W70)*0.03+(课程目标达成度计算数据!T70)*0.15+(课程目标达成度计算数据!U70)*0.15+(课程目标达成度计算数据!V70)*0.07+课程目标达成度计算数据!K70*0.6)*0.01</f>
        <v>0.8</v>
      </c>
    </row>
    <row r="68" spans="1:9" ht="15.75" thickBot="1">
      <c r="A68" s="7">
        <v>55</v>
      </c>
      <c r="B68" s="34">
        <v>10165102238</v>
      </c>
      <c r="C68" s="34" t="s">
        <v>105</v>
      </c>
      <c r="D68" s="25">
        <f>((课程目标达成度计算数据!O71)*0.03+(课程目标达成度计算数据!L71)*0.15+(课程目标达成度计算数据!M71)*0.15+(课程目标达成度计算数据!N71)*0.07+(课程目标达成度计算数据!D71+课程目标达成度计算数据!E71)*100/50*0.6)*0.01</f>
        <v>0.75199999999999989</v>
      </c>
      <c r="E68" s="25">
        <f>((课程目标达成度计算数据!O71)*0.03+(课程目标达成度计算数据!L71)*0.15+(课程目标达成度计算数据!M71)*0.15+(课程目标达成度计算数据!N71)*0.07+(课程目标达成度计算数据!F71)*100/15*0.6)*0.01</f>
        <v>0.52</v>
      </c>
      <c r="F68" s="25">
        <f>((课程目标达成度计算数据!O71)*0.03+(课程目标达成度计算数据!L71)*0.15+(课程目标达成度计算数据!M71)*0.15+(课程目标达成度计算数据!N71)*0.07+(课程目标达成度计算数据!G71)*100/10*0.6)*0.01</f>
        <v>0.92</v>
      </c>
      <c r="G68" s="25">
        <f>((课程目标达成度计算数据!O71)*0.03+(课程目标达成度计算数据!L71)*0.15+(课程目标达成度计算数据!M71)*0.15+(课程目标达成度计算数据!N71)*0.07+(课程目标达成度计算数据!H71+课程目标达成度计算数据!I71)*100/25*0.6)*0.01</f>
        <v>0.89599999999999991</v>
      </c>
      <c r="H68" s="25">
        <f>((课程目标达成度计算数据!W71)*0.03+(课程目标达成度计算数据!T71)*0.15+(课程目标达成度计算数据!U71)*0.15+(课程目标达成度计算数据!V71)*0.07+课程目标达成度计算数据!J71*0.6)*0.01</f>
        <v>0.9</v>
      </c>
      <c r="I68" s="25">
        <f>((课程目标达成度计算数据!W71)*0.03+(课程目标达成度计算数据!T71)*0.15+(课程目标达成度计算数据!U71)*0.15+(课程目标达成度计算数据!V71)*0.07+课程目标达成度计算数据!K71*0.6)*0.01</f>
        <v>0.9</v>
      </c>
    </row>
    <row r="69" spans="1:9" ht="15.75" thickBot="1">
      <c r="A69" s="7">
        <v>56</v>
      </c>
      <c r="B69" s="34">
        <v>10165102241</v>
      </c>
      <c r="C69" s="34" t="s">
        <v>106</v>
      </c>
      <c r="D69" s="25">
        <f>((课程目标达成度计算数据!O72)*0.03+(课程目标达成度计算数据!L72)*0.15+(课程目标达成度计算数据!M72)*0.15+(课程目标达成度计算数据!N72)*0.07+(课程目标达成度计算数据!D72+课程目标达成度计算数据!E72)*100/50*0.6)*0.01</f>
        <v>0.84799999999999998</v>
      </c>
      <c r="E69" s="25">
        <f>((课程目标达成度计算数据!O72)*0.03+(课程目标达成度计算数据!L72)*0.15+(课程目标达成度计算数据!M72)*0.15+(课程目标达成度计算数据!N72)*0.07+(课程目标达成度计算数据!F72)*100/15*0.6)*0.01</f>
        <v>0.84</v>
      </c>
      <c r="F69" s="25">
        <f>((课程目标达成度计算数据!O72)*0.03+(课程目标达成度计算数据!L72)*0.15+(课程目标达成度计算数据!M72)*0.15+(课程目标达成度计算数据!N72)*0.07+(课程目标达成度计算数据!G72)*100/10*0.6)*0.01</f>
        <v>0.86</v>
      </c>
      <c r="G69" s="25">
        <f>((课程目标达成度计算数据!O72)*0.03+(课程目标达成度计算数据!L72)*0.15+(课程目标达成度计算数据!M72)*0.15+(课程目标达成度计算数据!N72)*0.07+(课程目标达成度计算数据!H72+课程目标达成度计算数据!I72)*100/25*0.6)*0.01</f>
        <v>0.84799999999999998</v>
      </c>
      <c r="H69" s="25">
        <f>((课程目标达成度计算数据!W72)*0.03+(课程目标达成度计算数据!T72)*0.15+(课程目标达成度计算数据!U72)*0.15+(课程目标达成度计算数据!V72)*0.07+课程目标达成度计算数据!J72*0.6)*0.01</f>
        <v>0.86</v>
      </c>
      <c r="I69" s="25">
        <f>((课程目标达成度计算数据!W72)*0.03+(课程目标达成度计算数据!T72)*0.15+(课程目标达成度计算数据!U72)*0.15+(课程目标达成度计算数据!V72)*0.07+课程目标达成度计算数据!K72*0.6)*0.01</f>
        <v>0.92</v>
      </c>
    </row>
    <row r="70" spans="1:9" ht="15.75" thickBot="1">
      <c r="A70" s="7">
        <v>57</v>
      </c>
      <c r="B70" s="34">
        <v>10165102242</v>
      </c>
      <c r="C70" s="34" t="s">
        <v>107</v>
      </c>
      <c r="D70" s="25">
        <f>((课程目标达成度计算数据!O73)*0.03+(课程目标达成度计算数据!L73)*0.15+(课程目标达成度计算数据!M73)*0.15+(课程目标达成度计算数据!N73)*0.07+(课程目标达成度计算数据!D73+课程目标达成度计算数据!E73)*100/50*0.6)*0.01</f>
        <v>0.81599999999999995</v>
      </c>
      <c r="E70" s="25">
        <f>((课程目标达成度计算数据!O73)*0.03+(课程目标达成度计算数据!L73)*0.15+(课程目标达成度计算数据!M73)*0.15+(课程目标达成度计算数据!N73)*0.07+(课程目标达成度计算数据!F73)*100/15*0.6)*0.01</f>
        <v>0.88</v>
      </c>
      <c r="F70" s="25">
        <f>((课程目标达成度计算数据!O73)*0.03+(课程目标达成度计算数据!L73)*0.15+(课程目标达成度计算数据!M73)*0.15+(课程目标达成度计算数据!N73)*0.07+(课程目标达成度计算数据!G73)*100/10*0.6)*0.01</f>
        <v>0.96</v>
      </c>
      <c r="G70" s="25">
        <f>((课程目标达成度计算数据!O73)*0.03+(课程目标达成度计算数据!L73)*0.15+(课程目标达成度计算数据!M73)*0.15+(课程目标达成度计算数据!N73)*0.07+(课程目标达成度计算数据!H73+课程目标达成度计算数据!I73)*100/25*0.6)*0.01</f>
        <v>0.91199999999999992</v>
      </c>
      <c r="H70" s="25">
        <f>((课程目标达成度计算数据!W73)*0.03+(课程目标达成度计算数据!T73)*0.15+(课程目标达成度计算数据!U73)*0.15+(课程目标达成度计算数据!V73)*0.07+课程目标达成度计算数据!J73*0.6)*0.01</f>
        <v>0.8819999999999999</v>
      </c>
      <c r="I70" s="25">
        <f>((课程目标达成度计算数据!W73)*0.03+(课程目标达成度计算数据!T73)*0.15+(课程目标达成度计算数据!U73)*0.15+(课程目标达成度计算数据!V73)*0.07+课程目标达成度计算数据!K73*0.6)*0.01</f>
        <v>0.93</v>
      </c>
    </row>
    <row r="71" spans="1:9" ht="15.75" thickBot="1">
      <c r="A71" s="7">
        <v>58</v>
      </c>
      <c r="B71" s="34">
        <v>10165102243</v>
      </c>
      <c r="C71" s="34" t="s">
        <v>108</v>
      </c>
      <c r="D71" s="25">
        <f>((课程目标达成度计算数据!O74)*0.03+(课程目标达成度计算数据!L74)*0.15+(课程目标达成度计算数据!M74)*0.15+(课程目标达成度计算数据!N74)*0.07+(课程目标达成度计算数据!D74+课程目标达成度计算数据!E74)*100/50*0.6)*0.01</f>
        <v>0.74400000000000011</v>
      </c>
      <c r="E71" s="25">
        <f>((课程目标达成度计算数据!O74)*0.03+(课程目标达成度计算数据!L74)*0.15+(课程目标达成度计算数据!M74)*0.15+(课程目标达成度计算数据!N74)*0.07+(课程目标达成度计算数据!F74)*100/15*0.6)*0.01</f>
        <v>0.53600000000000003</v>
      </c>
      <c r="F71" s="25">
        <f>((课程目标达成度计算数据!O74)*0.03+(课程目标达成度计算数据!L74)*0.15+(课程目标达成度计算数据!M74)*0.15+(课程目标达成度计算数据!N74)*0.07+(课程目标达成度计算数据!G74)*100/10*0.6)*0.01</f>
        <v>0.876</v>
      </c>
      <c r="G71" s="25">
        <f>((课程目标达成度计算数据!O74)*0.03+(课程目标达成度计算数据!L74)*0.15+(课程目标达成度计算数据!M74)*0.15+(课程目标达成度计算数据!N74)*0.07+(课程目标达成度计算数据!H74+课程目标达成度计算数据!I74)*100/25*0.6)*0.01</f>
        <v>0.88800000000000001</v>
      </c>
      <c r="H71" s="25">
        <f>((课程目标达成度计算数据!W74)*0.03+(课程目标达成度计算数据!T74)*0.15+(课程目标达成度计算数据!U74)*0.15+(课程目标达成度计算数据!V74)*0.07+课程目标达成度计算数据!J74*0.6)*0.01</f>
        <v>0.88400000000000012</v>
      </c>
      <c r="I71" s="25">
        <f>((课程目标达成度计算数据!W74)*0.03+(课程目标达成度计算数据!T74)*0.15+(课程目标达成度计算数据!U74)*0.15+(课程目标达成度计算数据!V74)*0.07+课程目标达成度计算数据!K74*0.6)*0.01</f>
        <v>0.92</v>
      </c>
    </row>
    <row r="72" spans="1:9" ht="15.75" thickBot="1">
      <c r="A72" s="7">
        <v>59</v>
      </c>
      <c r="B72" s="34">
        <v>10165102244</v>
      </c>
      <c r="C72" s="34" t="s">
        <v>109</v>
      </c>
      <c r="D72" s="25">
        <f>((课程目标达成度计算数据!O75)*0.03+(课程目标达成度计算数据!L75)*0.15+(课程目标达成度计算数据!M75)*0.15+(课程目标达成度计算数据!N75)*0.07+(课程目标达成度计算数据!D75+课程目标达成度计算数据!E75)*100/50*0.6)*0.01</f>
        <v>0.66400000000000003</v>
      </c>
      <c r="E72" s="25">
        <f>((课程目标达成度计算数据!O75)*0.03+(课程目标达成度计算数据!L75)*0.15+(课程目标达成度计算数据!M75)*0.15+(课程目标达成度计算数据!N75)*0.07+(课程目标达成度计算数据!F75)*100/15*0.6)*0.01</f>
        <v>0.64800000000000002</v>
      </c>
      <c r="F72" s="25">
        <f>((课程目标达成度计算数据!O75)*0.03+(课程目标达成度计算数据!L75)*0.15+(课程目标达成度计算数据!M75)*0.15+(课程目标达成度计算数据!N75)*0.07+(课程目标达成度计算数据!G75)*100/10*0.6)*0.01</f>
        <v>0.92799999999999994</v>
      </c>
      <c r="G72" s="25">
        <f>((课程目标达成度计算数据!O75)*0.03+(课程目标达成度计算数据!L75)*0.15+(课程目标达成度计算数据!M75)*0.15+(课程目标达成度计算数据!N75)*0.07+(课程目标达成度计算数据!H75+课程目标达成度计算数据!I75)*100/25*0.6)*0.01</f>
        <v>0.80799999999999994</v>
      </c>
      <c r="H72" s="25">
        <f>((课程目标达成度计算数据!W75)*0.03+(课程目标达成度计算数据!T75)*0.15+(课程目标达成度计算数据!U75)*0.15+(课程目标达成度计算数据!V75)*0.07+课程目标达成度计算数据!J75*0.6)*0.01</f>
        <v>0.90199999999999991</v>
      </c>
      <c r="I72" s="25">
        <f>((课程目标达成度计算数据!W75)*0.03+(课程目标达成度计算数据!T75)*0.15+(课程目标达成度计算数据!U75)*0.15+(课程目标达成度计算数据!V75)*0.07+课程目标达成度计算数据!K75*0.6)*0.01</f>
        <v>0.89</v>
      </c>
    </row>
    <row r="73" spans="1:9" ht="15.75" thickBot="1">
      <c r="A73" s="7">
        <v>60</v>
      </c>
      <c r="B73" s="34">
        <v>10165102247</v>
      </c>
      <c r="C73" s="34" t="s">
        <v>110</v>
      </c>
      <c r="D73" s="25">
        <f>((课程目标达成度计算数据!O76)*0.03+(课程目标达成度计算数据!L76)*0.15+(课程目标达成度计算数据!M76)*0.15+(课程目标达成度计算数据!N76)*0.07+(课程目标达成度计算数据!D76+课程目标达成度计算数据!E76)*100/50*0.6)*0.01</f>
        <v>0.48</v>
      </c>
      <c r="E73" s="25">
        <f>((课程目标达成度计算数据!O76)*0.03+(课程目标达成度计算数据!L76)*0.15+(课程目标达成度计算数据!M76)*0.15+(课程目标达成度计算数据!N76)*0.07+(课程目标达成度计算数据!F76)*100/15*0.6)*0.01</f>
        <v>0.38</v>
      </c>
      <c r="F73" s="25">
        <f>((课程目标达成度计算数据!O76)*0.03+(课程目标达成度计算数据!L76)*0.15+(课程目标达成度计算数据!M76)*0.15+(课程目标达成度计算数据!N76)*0.07+(课程目标达成度计算数据!G76)*100/10*0.6)*0.01</f>
        <v>0.72</v>
      </c>
      <c r="G73" s="25">
        <f>((课程目标达成度计算数据!O76)*0.03+(课程目标达成度计算数据!L76)*0.15+(课程目标达成度计算数据!M76)*0.15+(课程目标达成度计算数据!N76)*0.07+(课程目标达成度计算数据!H76+课程目标达成度计算数据!I76)*100/25*0.6)*0.01</f>
        <v>0.32400000000000001</v>
      </c>
      <c r="H73" s="25">
        <f>((课程目标达成度计算数据!W76)*0.03+(课程目标达成度计算数据!T76)*0.15+(课程目标达成度计算数据!U76)*0.15+(课程目标达成度计算数据!V76)*0.07+课程目标达成度计算数据!J76*0.6)*0.01</f>
        <v>0.34799999999999998</v>
      </c>
      <c r="I73" s="25">
        <f>((课程目标达成度计算数据!W76)*0.03+(课程目标达成度计算数据!T76)*0.15+(课程目标达成度计算数据!U76)*0.15+(课程目标达成度计算数据!V76)*0.07+课程目标达成度计算数据!K76*0.6)*0.01</f>
        <v>0.12</v>
      </c>
    </row>
    <row r="74" spans="1:9" ht="15.75" thickBot="1">
      <c r="A74" s="7">
        <v>61</v>
      </c>
      <c r="B74" s="34">
        <v>10165102249</v>
      </c>
      <c r="C74" s="34" t="s">
        <v>111</v>
      </c>
      <c r="D74" s="25">
        <f>((课程目标达成度计算数据!O77)*0.03+(课程目标达成度计算数据!L77)*0.15+(课程目标达成度计算数据!M77)*0.15+(课程目标达成度计算数据!N77)*0.07+(课程目标达成度计算数据!D77+课程目标达成度计算数据!E77)*100/50*0.6)*0.01</f>
        <v>0.628</v>
      </c>
      <c r="E74" s="25">
        <f>((课程目标达成度计算数据!O77)*0.03+(课程目标达成度计算数据!L77)*0.15+(课程目标达成度计算数据!M77)*0.15+(课程目标达成度计算数据!N77)*0.07+(课程目标达成度计算数据!F77)*100/15*0.6)*0.01</f>
        <v>0.48</v>
      </c>
      <c r="F74" s="25">
        <f>((课程目标达成度计算数据!O77)*0.03+(课程目标达成度计算数据!L77)*0.15+(课程目标达成度计算数据!M77)*0.15+(课程目标达成度计算数据!N77)*0.07+(课程目标达成度计算数据!G77)*100/10*0.6)*0.01</f>
        <v>0.88</v>
      </c>
      <c r="G74" s="25">
        <f>((课程目标达成度计算数据!O77)*0.03+(课程目标达成度计算数据!L77)*0.15+(课程目标达成度计算数据!M77)*0.15+(课程目标达成度计算数据!N77)*0.07+(课程目标达成度计算数据!H77+课程目标达成度计算数据!I77)*100/25*0.6)*0.01</f>
        <v>0.68799999999999994</v>
      </c>
      <c r="H74" s="25">
        <f>((课程目标达成度计算数据!W77)*0.03+(课程目标达成度计算数据!T77)*0.15+(课程目标达成度计算数据!U77)*0.15+(课程目标达成度计算数据!V77)*0.07+课程目标达成度计算数据!J77*0.6)*0.01</f>
        <v>0.8</v>
      </c>
      <c r="I74" s="25">
        <f>((课程目标达成度计算数据!W77)*0.03+(课程目标达成度计算数据!T77)*0.15+(课程目标达成度计算数据!U77)*0.15+(课程目标达成度计算数据!V77)*0.07+课程目标达成度计算数据!K77*0.6)*0.01</f>
        <v>0.8</v>
      </c>
    </row>
    <row r="75" spans="1:9" ht="15.75" thickBot="1">
      <c r="A75" s="7">
        <v>62</v>
      </c>
      <c r="B75" s="34">
        <v>10165102250</v>
      </c>
      <c r="C75" s="34" t="s">
        <v>112</v>
      </c>
      <c r="D75" s="25">
        <f>((课程目标达成度计算数据!O78)*0.03+(课程目标达成度计算数据!L78)*0.15+(课程目标达成度计算数据!M78)*0.15+(课程目标达成度计算数据!N78)*0.07+(课程目标达成度计算数据!D78+课程目标达成度计算数据!E78)*100/50*0.6)*0.01</f>
        <v>0.73199999999999987</v>
      </c>
      <c r="E75" s="25">
        <f>((课程目标达成度计算数据!O78)*0.03+(课程目标达成度计算数据!L78)*0.15+(课程目标达成度计算数据!M78)*0.15+(课程目标达成度计算数据!N78)*0.07+(课程目标达成度计算数据!F78)*100/15*0.6)*0.01</f>
        <v>0.68</v>
      </c>
      <c r="F75" s="25">
        <f>((课程目标达成度计算数据!O78)*0.03+(课程目标达成度计算数据!L78)*0.15+(课程目标达成度计算数据!M78)*0.15+(课程目标达成度计算数据!N78)*0.07+(课程目标达成度计算数据!G78)*100/10*0.6)*0.01</f>
        <v>0.96</v>
      </c>
      <c r="G75" s="25">
        <f>((课程目标达成度计算数据!O78)*0.03+(课程目标达成度计算数据!L78)*0.15+(课程目标达成度计算数据!M78)*0.15+(课程目标达成度计算数据!N78)*0.07+(课程目标达成度计算数据!H78+课程目标达成度计算数据!I78)*100/25*0.6)*0.01</f>
        <v>0.91199999999999992</v>
      </c>
      <c r="H75" s="25">
        <f>((课程目标达成度计算数据!W78)*0.03+(课程目标达成度计算数据!T78)*0.15+(课程目标达成度计算数据!U78)*0.15+(课程目标达成度计算数据!V78)*0.07+课程目标达成度计算数据!J78*0.6)*0.01</f>
        <v>0.83599999999999997</v>
      </c>
      <c r="I75" s="25">
        <f>((课程目标达成度计算数据!W78)*0.03+(课程目标达成度计算数据!T78)*0.15+(课程目标达成度计算数据!U78)*0.15+(课程目标达成度计算数据!V78)*0.07+课程目标达成度计算数据!K78*0.6)*0.01</f>
        <v>0.8</v>
      </c>
    </row>
    <row r="76" spans="1:9" ht="15.75" thickBot="1">
      <c r="A76" s="7">
        <v>63</v>
      </c>
      <c r="B76" s="34">
        <v>10165102251</v>
      </c>
      <c r="C76" s="34" t="s">
        <v>113</v>
      </c>
      <c r="D76" s="25">
        <f>((课程目标达成度计算数据!O79)*0.03+(课程目标达成度计算数据!L79)*0.15+(课程目标达成度计算数据!M79)*0.15+(课程目标达成度计算数据!N79)*0.07+(课程目标达成度计算数据!D79+课程目标达成度计算数据!E79)*100/50*0.6)*0.01</f>
        <v>0.81199999999999994</v>
      </c>
      <c r="E76" s="25">
        <f>((课程目标达成度计算数据!O79)*0.03+(课程目标达成度计算数据!L79)*0.15+(课程目标达成度计算数据!M79)*0.15+(课程目标达成度计算数据!N79)*0.07+(课程目标达成度计算数据!F79)*100/15*0.6)*0.01</f>
        <v>0.64</v>
      </c>
      <c r="F76" s="25">
        <f>((课程目标达成度计算数据!O79)*0.03+(课程目标达成度计算数据!L79)*0.15+(课程目标达成度计算数据!M79)*0.15+(课程目标达成度计算数据!N79)*0.07+(课程目标达成度计算数据!G79)*100/10*0.6)*0.01</f>
        <v>0.86</v>
      </c>
      <c r="G76" s="25">
        <f>((课程目标达成度计算数据!O79)*0.03+(课程目标达成度计算数据!L79)*0.15+(课程目标达成度计算数据!M79)*0.15+(课程目标达成度计算数据!N79)*0.07+(课程目标达成度计算数据!H79+课程目标达成度计算数据!I79)*100/25*0.6)*0.01</f>
        <v>0.70400000000000007</v>
      </c>
      <c r="H76" s="25">
        <f>((课程目标达成度计算数据!W79)*0.03+(课程目标达成度计算数据!T79)*0.15+(课程目标达成度计算数据!U79)*0.15+(课程目标达成度计算数据!V79)*0.07+课程目标达成度计算数据!J79*0.6)*0.01</f>
        <v>0.86</v>
      </c>
      <c r="I76" s="25">
        <f>((课程目标达成度计算数据!W79)*0.03+(课程目标达成度计算数据!T79)*0.15+(课程目标达成度计算数据!U79)*0.15+(课程目标达成度计算数据!V79)*0.07+课程目标达成度计算数据!K79*0.6)*0.01</f>
        <v>0.89</v>
      </c>
    </row>
    <row r="77" spans="1:9" ht="15.75" thickBot="1">
      <c r="A77" s="7">
        <v>64</v>
      </c>
      <c r="B77" s="34">
        <v>10165102252</v>
      </c>
      <c r="C77" s="34" t="s">
        <v>114</v>
      </c>
      <c r="D77" s="25">
        <f>((课程目标达成度计算数据!O80)*0.03+(课程目标达成度计算数据!L80)*0.15+(课程目标达成度计算数据!M80)*0.15+(课程目标达成度计算数据!N80)*0.07+(课程目标达成度计算数据!D80+课程目标达成度计算数据!E80)*100/50*0.6)*0.01</f>
        <v>0.68</v>
      </c>
      <c r="E77" s="25">
        <f>((课程目标达成度计算数据!O80)*0.03+(课程目标达成度计算数据!L80)*0.15+(课程目标达成度计算数据!M80)*0.15+(课程目标达成度计算数据!N80)*0.07+(课程目标达成度计算数据!F80)*100/15*0.6)*0.01</f>
        <v>0.54400000000000004</v>
      </c>
      <c r="F77" s="25">
        <f>((课程目标达成度计算数据!O80)*0.03+(课程目标达成度计算数据!L80)*0.15+(课程目标达成度计算数据!M80)*0.15+(课程目标达成度计算数据!N80)*0.07+(课程目标达成度计算数据!G80)*100/10*0.6)*0.01</f>
        <v>0.88400000000000012</v>
      </c>
      <c r="G77" s="25">
        <f>((课程目标达成度计算数据!O80)*0.03+(课程目标达成度计算数据!L80)*0.15+(课程目标达成度计算数据!M80)*0.15+(课程目标达成度计算数据!N80)*0.07+(课程目标达成度计算数据!H80+课程目标达成度计算数据!I80)*100/25*0.6)*0.01</f>
        <v>0.84800000000000009</v>
      </c>
      <c r="H77" s="25">
        <f>((课程目标达成度计算数据!W80)*0.03+(课程目标达成度计算数据!T80)*0.15+(课程目标达成度计算数据!U80)*0.15+(课程目标达成度计算数据!V80)*0.07+课程目标达成度计算数据!J80*0.6)*0.01</f>
        <v>0.91199999999999992</v>
      </c>
      <c r="I77" s="25">
        <f>((课程目标达成度计算数据!W80)*0.03+(课程目标达成度计算数据!T80)*0.15+(课程目标达成度计算数据!U80)*0.15+(课程目标达成度计算数据!V80)*0.07+课程目标达成度计算数据!K80*0.6)*0.01</f>
        <v>0.93</v>
      </c>
    </row>
    <row r="78" spans="1:9" ht="15.75" thickBot="1">
      <c r="A78" s="7">
        <v>65</v>
      </c>
      <c r="B78" s="34">
        <v>10165102253</v>
      </c>
      <c r="C78" s="34" t="s">
        <v>115</v>
      </c>
      <c r="D78" s="25">
        <f>((课程目标达成度计算数据!O81)*0.03+(课程目标达成度计算数据!L81)*0.15+(课程目标达成度计算数据!M81)*0.15+(课程目标达成度计算数据!N81)*0.07+(课程目标达成度计算数据!D81+课程目标达成度计算数据!E81)*100/50*0.6)*0.01</f>
        <v>0.59599999999999997</v>
      </c>
      <c r="E78" s="25">
        <f>((课程目标达成度计算数据!O81)*0.03+(课程目标达成度计算数据!L81)*0.15+(课程目标达成度计算数据!M81)*0.15+(课程目标达成度计算数据!N81)*0.07+(课程目标达成度计算数据!F81)*100/15*0.6)*0.01</f>
        <v>0.49600000000000005</v>
      </c>
      <c r="F78" s="25">
        <f>((课程目标达成度计算数据!O81)*0.03+(课程目标达成度计算数据!L81)*0.15+(课程目标达成度计算数据!M81)*0.15+(课程目标达成度计算数据!N81)*0.07+(课程目标达成度计算数据!G81)*100/10*0.6)*0.01</f>
        <v>0.89599999999999991</v>
      </c>
      <c r="G78" s="25">
        <f>((课程目标达成度计算数据!O81)*0.03+(课程目标达成度计算数据!L81)*0.15+(课程目标达成度计算数据!M81)*0.15+(课程目标达成度计算数据!N81)*0.07+(课程目标达成度计算数据!H81+课程目标达成度计算数据!I81)*100/25*0.6)*0.01</f>
        <v>0.72799999999999998</v>
      </c>
      <c r="H78" s="25">
        <f>((课程目标达成度计算数据!W81)*0.03+(课程目标达成度计算数据!T81)*0.15+(课程目标达成度计算数据!U81)*0.15+(课程目标达成度计算数据!V81)*0.07+课程目标达成度计算数据!J81*0.6)*0.01</f>
        <v>0.79</v>
      </c>
      <c r="I78" s="25">
        <f>((课程目标达成度计算数据!W81)*0.03+(课程目标达成度计算数据!T81)*0.15+(课程目标达成度计算数据!U81)*0.15+(课程目标达成度计算数据!V81)*0.07+课程目标达成度计算数据!K81*0.6)*0.01</f>
        <v>0.82000000000000006</v>
      </c>
    </row>
    <row r="79" spans="1:9" ht="15.75" thickBot="1">
      <c r="A79" s="4">
        <v>66</v>
      </c>
      <c r="B79" s="34">
        <v>10165102254</v>
      </c>
      <c r="C79" s="34" t="s">
        <v>116</v>
      </c>
      <c r="D79" s="25">
        <f>((课程目标达成度计算数据!O82)*0.03+(课程目标达成度计算数据!L82)*0.15+(课程目标达成度计算数据!M82)*0.15+(课程目标达成度计算数据!N82)*0.07+(课程目标达成度计算数据!D82+课程目标达成度计算数据!E82)*100/50*0.6)*0.01</f>
        <v>0.91599999999999993</v>
      </c>
      <c r="E79" s="25">
        <f>((课程目标达成度计算数据!O82)*0.03+(课程目标达成度计算数据!L82)*0.15+(课程目标达成度计算数据!M82)*0.15+(课程目标达成度计算数据!N82)*0.07+(课程目标达成度计算数据!F82)*100/15*0.6)*0.01</f>
        <v>0.93599999999999994</v>
      </c>
      <c r="F79" s="25">
        <f>((课程目标达成度计算数据!O82)*0.03+(课程目标达成度计算数据!L82)*0.15+(课程目标达成度计算数据!M82)*0.15+(课程目标达成度计算数据!N82)*0.07+(课程目标达成度计算数据!G82)*100/10*0.6)*0.01</f>
        <v>0.97599999999999998</v>
      </c>
      <c r="G79" s="25">
        <f>((课程目标达成度计算数据!O82)*0.03+(课程目标达成度计算数据!L82)*0.15+(课程目标达成度计算数据!M82)*0.15+(课程目标达成度计算数据!N82)*0.07+(课程目标达成度计算数据!H82+课程目标达成度计算数据!I82)*100/25*0.6)*0.01</f>
        <v>0.95199999999999996</v>
      </c>
      <c r="H79" s="25">
        <f>((课程目标达成度计算数据!W82)*0.03+(课程目标达成度计算数据!T82)*0.15+(课程目标达成度计算数据!U82)*0.15+(课程目标达成度计算数据!V82)*0.07+课程目标达成度计算数据!J82*0.6)*0.01</f>
        <v>0.83000000000000007</v>
      </c>
      <c r="I79" s="25">
        <f>((课程目标达成度计算数据!W82)*0.03+(课程目标达成度计算数据!T82)*0.15+(课程目标达成度计算数据!U82)*0.15+(课程目标达成度计算数据!V82)*0.07+课程目标达成度计算数据!K82*0.6)*0.01</f>
        <v>0.86</v>
      </c>
    </row>
    <row r="80" spans="1:9" ht="15.75" thickBot="1">
      <c r="A80" s="4">
        <v>67</v>
      </c>
      <c r="B80" s="34">
        <v>10165102255</v>
      </c>
      <c r="C80" s="34" t="s">
        <v>117</v>
      </c>
      <c r="D80" s="25">
        <f>((课程目标达成度计算数据!O83)*0.03+(课程目标达成度计算数据!L83)*0.15+(课程目标达成度计算数据!M83)*0.15+(课程目标达成度计算数据!N83)*0.07+(课程目标达成度计算数据!D83+课程目标达成度计算数据!E83)*100/50*0.6)*0.01</f>
        <v>0.76</v>
      </c>
      <c r="E80" s="25">
        <f>((课程目标达成度计算数据!O83)*0.03+(课程目标达成度计算数据!L83)*0.15+(课程目标达成度计算数据!M83)*0.15+(课程目标达成度计算数据!N83)*0.07+(课程目标达成度计算数据!F83)*100/15*0.6)*0.01</f>
        <v>0.64</v>
      </c>
      <c r="F80" s="25">
        <f>((课程目标达成度计算数据!O83)*0.03+(课程目标达成度计算数据!L83)*0.15+(课程目标达成度计算数据!M83)*0.15+(课程目标达成度计算数据!N83)*0.07+(课程目标达成度计算数据!G83)*100/10*0.6)*0.01</f>
        <v>0.82000000000000006</v>
      </c>
      <c r="G80" s="25">
        <f>((课程目标达成度计算数据!O83)*0.03+(课程目标达成度计算数据!L83)*0.15+(课程目标达成度计算数据!M83)*0.15+(课程目标达成度计算数据!N83)*0.07+(课程目标达成度计算数据!H83+课程目标达成度计算数据!I83)*100/25*0.6)*0.01</f>
        <v>0.376</v>
      </c>
      <c r="H80" s="25">
        <f>((课程目标达成度计算数据!W83)*0.03+(课程目标达成度计算数据!T83)*0.15+(课程目标达成度计算数据!U83)*0.15+(课程目标达成度计算数据!V83)*0.07+课程目标达成度计算数据!J83*0.6)*0.01</f>
        <v>0.6</v>
      </c>
      <c r="I80" s="25">
        <f>((课程目标达成度计算数据!W83)*0.03+(课程目标达成度计算数据!T83)*0.15+(课程目标达成度计算数据!U83)*0.15+(课程目标达成度计算数据!V83)*0.07+课程目标达成度计算数据!K83*0.6)*0.01</f>
        <v>0.6</v>
      </c>
    </row>
    <row r="81" spans="1:9" ht="15.75" thickBot="1">
      <c r="A81" s="4">
        <v>68</v>
      </c>
      <c r="B81" s="34">
        <v>10165102257</v>
      </c>
      <c r="C81" s="34" t="s">
        <v>118</v>
      </c>
      <c r="D81" s="25">
        <f>((课程目标达成度计算数据!O84)*0.03+(课程目标达成度计算数据!L84)*0.15+(课程目标达成度计算数据!M84)*0.15+(课程目标达成度计算数据!N84)*0.07+(课程目标达成度计算数据!D84+课程目标达成度计算数据!E84)*100/50*0.6)*0.01</f>
        <v>0.77200000000000002</v>
      </c>
      <c r="E81" s="25">
        <f>((课程目标达成度计算数据!O84)*0.03+(课程目标达成度计算数据!L84)*0.15+(课程目标达成度计算数据!M84)*0.15+(课程目标达成度计算数据!N84)*0.07+(课程目标达成度计算数据!F84)*100/15*0.6)*0.01</f>
        <v>0.51600000000000001</v>
      </c>
      <c r="F81" s="25">
        <f>((课程目标达成度计算数据!O84)*0.03+(课程目标达成度计算数据!L84)*0.15+(课程目标达成度计算数据!M84)*0.15+(课程目标达成度计算数据!N84)*0.07+(课程目标达成度计算数据!G84)*100/10*0.6)*0.01</f>
        <v>0.91599999999999993</v>
      </c>
      <c r="G81" s="25">
        <f>((课程目标达成度计算数据!O84)*0.03+(课程目标达成度计算数据!L84)*0.15+(课程目标达成度计算数据!M84)*0.15+(课程目标达成度计算数据!N84)*0.07+(课程目标达成度计算数据!H84+课程目标达成度计算数据!I84)*100/25*0.6)*0.01</f>
        <v>0.748</v>
      </c>
      <c r="H81" s="25">
        <f>((课程目标达成度计算数据!W84)*0.03+(课程目标达成度计算数据!T84)*0.15+(课程目标达成度计算数据!U84)*0.15+(课程目标达成度计算数据!V84)*0.07+课程目标达成度计算数据!J84*0.6)*0.01</f>
        <v>0.78</v>
      </c>
      <c r="I81" s="25">
        <f>((课程目标达成度计算数据!W84)*0.03+(课程目标达成度计算数据!T84)*0.15+(课程目标达成度计算数据!U84)*0.15+(课程目标达成度计算数据!V84)*0.07+课程目标达成度计算数据!K84*0.6)*0.01</f>
        <v>0.81</v>
      </c>
    </row>
    <row r="82" spans="1:9" ht="15.75" thickBot="1">
      <c r="A82" s="4">
        <v>69</v>
      </c>
      <c r="B82" s="34">
        <v>10165102258</v>
      </c>
      <c r="C82" s="34" t="s">
        <v>119</v>
      </c>
      <c r="D82" s="25">
        <f>((课程目标达成度计算数据!O85)*0.03+(课程目标达成度计算数据!L85)*0.15+(课程目标达成度计算数据!M85)*0.15+(课程目标达成度计算数据!N85)*0.07+(课程目标达成度计算数据!D85+课程目标达成度计算数据!E85)*100/50*0.6)*0.01</f>
        <v>0.82799999999999996</v>
      </c>
      <c r="E82" s="25">
        <f>((课程目标达成度计算数据!O85)*0.03+(课程目标达成度计算数据!L85)*0.15+(课程目标达成度计算数据!M85)*0.15+(课程目标达成度计算数据!N85)*0.07+(课程目标达成度计算数据!F85)*100/15*0.6)*0.01</f>
        <v>0.72400000000000009</v>
      </c>
      <c r="F82" s="25">
        <f>((课程目标达成度计算数据!O85)*0.03+(课程目标达成度计算数据!L85)*0.15+(课程目标达成度计算数据!M85)*0.15+(课程目标达成度计算数据!N85)*0.07+(课程目标达成度计算数据!G85)*100/10*0.6)*0.01</f>
        <v>0.92400000000000004</v>
      </c>
      <c r="G82" s="25">
        <f>((课程目标达成度计算数据!O85)*0.03+(课程目标达成度计算数据!L85)*0.15+(课程目标达成度计算数据!M85)*0.15+(课程目标达成度计算数据!N85)*0.07+(课程目标达成度计算数据!H85+课程目标达成度计算数据!I85)*100/25*0.6)*0.01</f>
        <v>0.78</v>
      </c>
      <c r="H82" s="25">
        <f>((课程目标达成度计算数据!W85)*0.03+(课程目标达成度计算数据!T85)*0.15+(课程目标达成度计算数据!U85)*0.15+(课程目标达成度计算数据!V85)*0.07+课程目标达成度计算数据!J85*0.6)*0.01</f>
        <v>0.74</v>
      </c>
      <c r="I82" s="25">
        <f>((课程目标达成度计算数据!W85)*0.03+(课程目标达成度计算数据!T85)*0.15+(课程目标达成度计算数据!U85)*0.15+(课程目标达成度计算数据!V85)*0.07+课程目标达成度计算数据!K85*0.6)*0.01</f>
        <v>0.8</v>
      </c>
    </row>
    <row r="83" spans="1:9" ht="15.75" thickBot="1">
      <c r="A83" s="4">
        <v>70</v>
      </c>
      <c r="B83" s="34">
        <v>10165102259</v>
      </c>
      <c r="C83" s="34" t="s">
        <v>120</v>
      </c>
      <c r="D83" s="25">
        <f>((课程目标达成度计算数据!O86)*0.03+(课程目标达成度计算数据!L86)*0.15+(课程目标达成度计算数据!M86)*0.15+(课程目标达成度计算数据!N86)*0.07+(课程目标达成度计算数据!D86+课程目标达成度计算数据!E86)*100/50*0.6)*0.01</f>
        <v>0.54</v>
      </c>
      <c r="E83" s="25">
        <f>((课程目标达成度计算数据!O86)*0.03+(课程目标达成度计算数据!L86)*0.15+(课程目标达成度计算数据!M86)*0.15+(课程目标达成度计算数据!N86)*0.07+(课程目标达成度计算数据!F86)*100/15*0.6)*0.01</f>
        <v>0.39200000000000002</v>
      </c>
      <c r="F83" s="25">
        <f>((课程目标达成度计算数据!O86)*0.03+(课程目标达成度计算数据!L86)*0.15+(课程目标达成度计算数据!M86)*0.15+(课程目标达成度计算数据!N86)*0.07+(课程目标达成度计算数据!G86)*100/10*0.6)*0.01</f>
        <v>0.55200000000000005</v>
      </c>
      <c r="G83" s="25">
        <f>((课程目标达成度计算数据!O86)*0.03+(课程目标达成度计算数据!L86)*0.15+(课程目标达成度计算数据!M86)*0.15+(课程目标达成度计算数据!N86)*0.07+(课程目标达成度计算数据!H86+课程目标达成度计算数据!I86)*100/25*0.6)*0.01</f>
        <v>0.24</v>
      </c>
      <c r="H83" s="25">
        <f>((课程目标达成度计算数据!W86)*0.03+(课程目标达成度计算数据!T86)*0.15+(课程目标达成度计算数据!U86)*0.15+(课程目标达成度计算数据!V86)*0.07+课程目标达成度计算数据!J86*0.6)*0.01</f>
        <v>0.61199999999999999</v>
      </c>
      <c r="I83" s="25">
        <f>((课程目标达成度计算数据!W86)*0.03+(课程目标达成度计算数据!T86)*0.15+(课程目标达成度计算数据!U86)*0.15+(课程目标达成度计算数据!V86)*0.07+课程目标达成度计算数据!K86*0.6)*0.01</f>
        <v>0.63</v>
      </c>
    </row>
    <row r="85" spans="1:9">
      <c r="C85" s="43" t="s">
        <v>152</v>
      </c>
      <c r="D85" s="45">
        <v>69</v>
      </c>
    </row>
    <row r="86" spans="1:9">
      <c r="C86" s="43" t="s">
        <v>153</v>
      </c>
      <c r="D86" s="1">
        <f>SUM(D14:D83)/D85</f>
        <v>0.76400000000000001</v>
      </c>
      <c r="E86" s="1">
        <f>SUM(E14:E83)/D85</f>
        <v>0.66336231884057972</v>
      </c>
      <c r="F86" s="1">
        <f>SUM(F14:F83)/D85</f>
        <v>0.86626086956521742</v>
      </c>
      <c r="G86" s="1">
        <f>SUM(G14:G83)/D85</f>
        <v>0.7563478260869565</v>
      </c>
      <c r="H86" s="1">
        <f>SUM(H14:H83)/D85</f>
        <v>0.79843478260869549</v>
      </c>
      <c r="I86" s="1">
        <f>SUM(I14:I83)/D85</f>
        <v>0.79608695652173889</v>
      </c>
    </row>
  </sheetData>
  <mergeCells count="12">
    <mergeCell ref="A12:K12"/>
    <mergeCell ref="B6:K6"/>
    <mergeCell ref="B7:K7"/>
    <mergeCell ref="B8:K8"/>
    <mergeCell ref="B9:K9"/>
    <mergeCell ref="A11:I11"/>
    <mergeCell ref="A10:K10"/>
    <mergeCell ref="A1:I1"/>
    <mergeCell ref="A2:I2"/>
    <mergeCell ref="A3:I3"/>
    <mergeCell ref="B4:K4"/>
    <mergeCell ref="B5:K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89"/>
  <sheetViews>
    <sheetView topLeftCell="A13" workbookViewId="0">
      <selection activeCell="Q19" sqref="Q19"/>
    </sheetView>
  </sheetViews>
  <sheetFormatPr defaultColWidth="8.875" defaultRowHeight="15"/>
  <cols>
    <col min="1" max="1" width="5.375" style="4" customWidth="1"/>
    <col min="2" max="2" width="15" style="3" customWidth="1"/>
    <col min="3" max="16384" width="8.875" style="3"/>
  </cols>
  <sheetData>
    <row r="1" spans="1:23" ht="37.9" customHeight="1">
      <c r="A1" s="63" t="s">
        <v>134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27"/>
      <c r="Q1" s="27"/>
      <c r="R1" s="27"/>
      <c r="S1" s="27"/>
      <c r="T1" s="27"/>
      <c r="U1" s="27"/>
      <c r="V1" s="27"/>
      <c r="W1" s="27"/>
    </row>
    <row r="2" spans="1:23" ht="15.6" customHeigh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33"/>
      <c r="Q2" s="33"/>
      <c r="R2" s="33"/>
      <c r="S2" s="33"/>
      <c r="T2" s="33"/>
      <c r="U2" s="33"/>
      <c r="V2" s="33"/>
      <c r="W2" s="33"/>
    </row>
    <row r="3" spans="1:23" s="8" customFormat="1" ht="21.6" customHeight="1">
      <c r="A3" s="71" t="s">
        <v>53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29"/>
      <c r="Q3" s="29"/>
      <c r="R3" s="29"/>
      <c r="S3" s="29"/>
      <c r="T3" s="29"/>
      <c r="U3" s="29"/>
      <c r="V3" s="29"/>
      <c r="W3" s="29"/>
    </row>
    <row r="4" spans="1:23" s="8" customFormat="1" ht="19.5" thickBot="1">
      <c r="A4" s="9"/>
      <c r="B4" s="11" t="s">
        <v>22</v>
      </c>
      <c r="C4" s="74" t="s">
        <v>11</v>
      </c>
      <c r="D4" s="74"/>
      <c r="E4" s="74"/>
      <c r="F4" s="17" t="s">
        <v>27</v>
      </c>
      <c r="G4" s="17" t="s">
        <v>24</v>
      </c>
      <c r="H4" s="31" t="s">
        <v>25</v>
      </c>
      <c r="I4" s="46" t="s">
        <v>26</v>
      </c>
      <c r="J4" s="17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23" s="8" customFormat="1" ht="19.5" thickBot="1">
      <c r="A5" s="9"/>
      <c r="B5" s="17" t="s">
        <v>13</v>
      </c>
      <c r="C5" s="75" t="s">
        <v>135</v>
      </c>
      <c r="D5" s="75"/>
      <c r="E5" s="75"/>
      <c r="F5" s="39">
        <v>10</v>
      </c>
      <c r="G5" s="39">
        <v>40</v>
      </c>
      <c r="H5" s="39">
        <v>40</v>
      </c>
      <c r="I5" s="39">
        <v>50</v>
      </c>
      <c r="J5" s="39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3" s="8" customFormat="1" ht="19.5" thickBot="1">
      <c r="A6" s="9"/>
      <c r="B6" s="17" t="s">
        <v>0</v>
      </c>
      <c r="C6" s="76" t="s">
        <v>136</v>
      </c>
      <c r="D6" s="77"/>
      <c r="E6" s="77"/>
      <c r="F6" s="40">
        <v>10</v>
      </c>
      <c r="G6" s="40">
        <v>20</v>
      </c>
      <c r="H6" s="40">
        <v>20</v>
      </c>
      <c r="I6" s="40">
        <v>10</v>
      </c>
      <c r="J6" s="4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s="8" customFormat="1" ht="19.5" thickBot="1">
      <c r="A7" s="9"/>
      <c r="B7" s="17" t="s">
        <v>1</v>
      </c>
      <c r="C7" s="76" t="s">
        <v>137</v>
      </c>
      <c r="D7" s="77"/>
      <c r="E7" s="77"/>
      <c r="F7" s="40">
        <v>10</v>
      </c>
      <c r="G7" s="40">
        <v>10</v>
      </c>
      <c r="H7" s="40">
        <v>10</v>
      </c>
      <c r="I7" s="40">
        <v>10</v>
      </c>
      <c r="J7" s="4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ht="14.45" customHeight="1" thickBot="1">
      <c r="A8" s="5"/>
      <c r="B8" s="17" t="s">
        <v>3</v>
      </c>
      <c r="C8" s="76" t="s">
        <v>138</v>
      </c>
      <c r="D8" s="77"/>
      <c r="E8" s="77"/>
      <c r="F8" s="40">
        <v>10</v>
      </c>
      <c r="G8" s="40">
        <v>10</v>
      </c>
      <c r="H8" s="40">
        <v>10</v>
      </c>
      <c r="I8" s="40">
        <v>10</v>
      </c>
      <c r="J8" s="4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spans="1:23" ht="16.899999999999999" customHeight="1" thickBot="1">
      <c r="A9" s="5"/>
      <c r="B9" s="17" t="s">
        <v>4</v>
      </c>
      <c r="C9" s="79" t="s">
        <v>139</v>
      </c>
      <c r="D9" s="79"/>
      <c r="E9" s="79"/>
      <c r="F9" s="40">
        <v>30</v>
      </c>
      <c r="G9" s="40">
        <v>10</v>
      </c>
      <c r="H9" s="40">
        <v>10</v>
      </c>
      <c r="I9" s="40">
        <v>10</v>
      </c>
      <c r="J9" s="4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</row>
    <row r="10" spans="1:23" ht="18" customHeight="1" thickBot="1">
      <c r="A10" s="5"/>
      <c r="B10" s="17" t="s">
        <v>6</v>
      </c>
      <c r="C10" s="79" t="s">
        <v>140</v>
      </c>
      <c r="D10" s="79"/>
      <c r="E10" s="79"/>
      <c r="F10" s="40">
        <v>30</v>
      </c>
      <c r="G10" s="40">
        <v>10</v>
      </c>
      <c r="H10" s="40">
        <v>10</v>
      </c>
      <c r="I10" s="40">
        <v>10</v>
      </c>
      <c r="J10" s="4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</row>
    <row r="11" spans="1:23" ht="57.6" customHeight="1">
      <c r="A11" s="72" t="s">
        <v>141</v>
      </c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30"/>
      <c r="Q11" s="30"/>
      <c r="R11" s="30"/>
      <c r="S11" s="30"/>
      <c r="T11" s="30"/>
      <c r="U11" s="30"/>
      <c r="V11" s="30"/>
      <c r="W11" s="30"/>
    </row>
    <row r="12" spans="1:23" s="6" customFormat="1" ht="54" customHeight="1">
      <c r="A12" s="80" t="s">
        <v>142</v>
      </c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32"/>
      <c r="Q12" s="32"/>
      <c r="R12" s="32"/>
      <c r="S12" s="32"/>
      <c r="T12" s="32"/>
      <c r="U12" s="32"/>
      <c r="V12" s="32"/>
      <c r="W12" s="32"/>
    </row>
    <row r="13" spans="1:23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41"/>
      <c r="Q13" s="41"/>
      <c r="R13" s="41"/>
      <c r="S13" s="41"/>
      <c r="T13" s="41"/>
      <c r="U13" s="41"/>
      <c r="V13" s="41"/>
      <c r="W13" s="41"/>
    </row>
    <row r="14" spans="1:23">
      <c r="A14" s="68"/>
      <c r="B14" s="69"/>
      <c r="C14" s="70"/>
      <c r="D14" s="66" t="s">
        <v>13</v>
      </c>
      <c r="E14" s="66"/>
      <c r="F14" s="21" t="s">
        <v>0</v>
      </c>
      <c r="G14" s="21" t="s">
        <v>1</v>
      </c>
      <c r="H14" s="60" t="s">
        <v>3</v>
      </c>
      <c r="I14" s="61"/>
      <c r="J14" s="22" t="s">
        <v>41</v>
      </c>
      <c r="K14" s="22" t="s">
        <v>42</v>
      </c>
      <c r="L14" s="55" t="s">
        <v>143</v>
      </c>
      <c r="M14" s="56"/>
      <c r="N14" s="56"/>
      <c r="O14" s="57"/>
      <c r="P14" s="55" t="s">
        <v>5</v>
      </c>
      <c r="Q14" s="56"/>
      <c r="R14" s="56"/>
      <c r="S14" s="57"/>
      <c r="T14" s="55" t="s">
        <v>16</v>
      </c>
      <c r="U14" s="56"/>
      <c r="V14" s="56"/>
      <c r="W14" s="57"/>
    </row>
    <row r="15" spans="1:23" ht="25.5" customHeight="1">
      <c r="A15" s="64" t="s">
        <v>17</v>
      </c>
      <c r="B15" s="65" t="s">
        <v>18</v>
      </c>
      <c r="C15" s="65" t="s">
        <v>19</v>
      </c>
      <c r="D15" s="67" t="s">
        <v>32</v>
      </c>
      <c r="E15" s="67"/>
      <c r="F15" s="67"/>
      <c r="G15" s="67"/>
      <c r="H15" s="67"/>
      <c r="I15" s="67"/>
      <c r="J15" s="67"/>
      <c r="K15" s="67"/>
      <c r="L15" s="58" t="s">
        <v>28</v>
      </c>
      <c r="M15" s="18"/>
      <c r="N15" s="18"/>
      <c r="O15" s="58" t="s">
        <v>23</v>
      </c>
      <c r="P15" s="58" t="s">
        <v>28</v>
      </c>
      <c r="Q15" s="18"/>
      <c r="R15" s="18"/>
      <c r="S15" s="58" t="s">
        <v>23</v>
      </c>
      <c r="T15" s="58" t="s">
        <v>28</v>
      </c>
      <c r="U15" s="18"/>
      <c r="V15" s="18"/>
      <c r="W15" s="58" t="s">
        <v>23</v>
      </c>
    </row>
    <row r="16" spans="1:23" ht="25.5" customHeight="1" thickBot="1">
      <c r="A16" s="64"/>
      <c r="B16" s="65"/>
      <c r="C16" s="65"/>
      <c r="D16" s="15" t="s">
        <v>35</v>
      </c>
      <c r="E16" s="15" t="s">
        <v>36</v>
      </c>
      <c r="F16" s="15" t="s">
        <v>37</v>
      </c>
      <c r="G16" s="15" t="s">
        <v>38</v>
      </c>
      <c r="H16" s="15" t="s">
        <v>39</v>
      </c>
      <c r="I16" s="42" t="s">
        <v>144</v>
      </c>
      <c r="J16" s="19" t="s">
        <v>154</v>
      </c>
      <c r="K16" s="20" t="s">
        <v>40</v>
      </c>
      <c r="L16" s="59"/>
      <c r="M16" s="19" t="s">
        <v>20</v>
      </c>
      <c r="N16" s="19" t="s">
        <v>21</v>
      </c>
      <c r="O16" s="59"/>
      <c r="P16" s="59"/>
      <c r="Q16" s="19" t="s">
        <v>20</v>
      </c>
      <c r="R16" s="19" t="s">
        <v>21</v>
      </c>
      <c r="S16" s="59"/>
      <c r="T16" s="59"/>
      <c r="U16" s="19" t="s">
        <v>20</v>
      </c>
      <c r="V16" s="19" t="s">
        <v>21</v>
      </c>
      <c r="W16" s="59"/>
    </row>
    <row r="17" spans="1:23" ht="15.75" thickBot="1">
      <c r="A17" s="7">
        <v>1</v>
      </c>
      <c r="B17" s="34">
        <v>10151170101</v>
      </c>
      <c r="C17" s="34" t="s">
        <v>123</v>
      </c>
      <c r="D17">
        <v>15</v>
      </c>
      <c r="E17">
        <v>14</v>
      </c>
      <c r="F17">
        <v>8</v>
      </c>
      <c r="G17">
        <v>7</v>
      </c>
      <c r="H17">
        <v>3</v>
      </c>
      <c r="I17">
        <v>4</v>
      </c>
      <c r="J17" s="36">
        <v>60</v>
      </c>
      <c r="K17" s="36">
        <v>60</v>
      </c>
      <c r="L17" s="47">
        <v>69</v>
      </c>
      <c r="M17" s="47">
        <v>69</v>
      </c>
      <c r="N17" s="47">
        <v>69</v>
      </c>
      <c r="O17" s="47">
        <v>69</v>
      </c>
      <c r="P17" s="36">
        <v>60</v>
      </c>
      <c r="Q17" s="36">
        <v>60</v>
      </c>
      <c r="R17" s="36">
        <v>60</v>
      </c>
      <c r="S17" s="36">
        <v>60</v>
      </c>
      <c r="T17" s="36">
        <v>60</v>
      </c>
      <c r="U17" s="36">
        <v>60</v>
      </c>
      <c r="V17" s="36">
        <v>60</v>
      </c>
      <c r="W17" s="36">
        <v>60</v>
      </c>
    </row>
    <row r="18" spans="1:23" ht="15.75" thickBot="1">
      <c r="A18" s="7">
        <v>2</v>
      </c>
      <c r="B18" s="34">
        <v>10151590128</v>
      </c>
      <c r="C18" s="34" t="s">
        <v>124</v>
      </c>
      <c r="D18">
        <v>21</v>
      </c>
      <c r="E18">
        <v>17</v>
      </c>
      <c r="F18">
        <v>5</v>
      </c>
      <c r="G18">
        <v>8</v>
      </c>
      <c r="H18">
        <v>6</v>
      </c>
      <c r="I18">
        <v>9</v>
      </c>
      <c r="J18" s="36">
        <v>60</v>
      </c>
      <c r="K18" s="36">
        <v>60</v>
      </c>
      <c r="L18" s="36">
        <v>75</v>
      </c>
      <c r="M18" s="36">
        <v>75</v>
      </c>
      <c r="N18" s="36">
        <v>75</v>
      </c>
      <c r="O18" s="36">
        <v>75</v>
      </c>
      <c r="P18" s="36">
        <v>60</v>
      </c>
      <c r="Q18" s="36">
        <v>60</v>
      </c>
      <c r="R18" s="36">
        <v>60</v>
      </c>
      <c r="S18" s="36">
        <v>60</v>
      </c>
      <c r="T18" s="36">
        <v>60</v>
      </c>
      <c r="U18" s="36">
        <v>60</v>
      </c>
      <c r="V18" s="36">
        <v>60</v>
      </c>
      <c r="W18" s="36">
        <v>60</v>
      </c>
    </row>
    <row r="19" spans="1:23" ht="15.75" thickBot="1">
      <c r="A19" s="7">
        <v>3</v>
      </c>
      <c r="B19" s="34">
        <v>10152150116</v>
      </c>
      <c r="C19" s="34" t="s">
        <v>121</v>
      </c>
      <c r="D19">
        <v>24</v>
      </c>
      <c r="E19">
        <v>13</v>
      </c>
      <c r="F19">
        <v>15</v>
      </c>
      <c r="G19">
        <v>10</v>
      </c>
      <c r="H19">
        <v>10</v>
      </c>
      <c r="I19">
        <v>14</v>
      </c>
      <c r="J19" s="36">
        <v>93</v>
      </c>
      <c r="K19" s="36">
        <v>90</v>
      </c>
      <c r="L19" s="36">
        <v>92</v>
      </c>
      <c r="M19" s="36">
        <v>92</v>
      </c>
      <c r="N19" s="36">
        <v>92</v>
      </c>
      <c r="O19" s="36">
        <v>92</v>
      </c>
      <c r="P19" s="36">
        <v>93</v>
      </c>
      <c r="Q19" s="36">
        <v>93</v>
      </c>
      <c r="R19" s="36">
        <v>93</v>
      </c>
      <c r="S19" s="36">
        <v>93</v>
      </c>
      <c r="T19" s="36">
        <v>90</v>
      </c>
      <c r="U19" s="36">
        <v>90</v>
      </c>
      <c r="V19" s="36">
        <v>90</v>
      </c>
      <c r="W19" s="36">
        <v>90</v>
      </c>
    </row>
    <row r="20" spans="1:23" ht="15.75" thickBot="1">
      <c r="A20" s="7">
        <v>4</v>
      </c>
      <c r="B20" s="34">
        <v>10152150151</v>
      </c>
      <c r="C20" s="34" t="s">
        <v>122</v>
      </c>
      <c r="D20">
        <v>21</v>
      </c>
      <c r="E20">
        <v>15</v>
      </c>
      <c r="F20">
        <v>8</v>
      </c>
      <c r="G20">
        <v>7</v>
      </c>
      <c r="H20">
        <v>8</v>
      </c>
      <c r="I20">
        <v>12</v>
      </c>
      <c r="J20" s="36">
        <v>81</v>
      </c>
      <c r="K20" s="36">
        <v>89</v>
      </c>
      <c r="L20" s="36">
        <v>82</v>
      </c>
      <c r="M20" s="36">
        <v>82</v>
      </c>
      <c r="N20" s="36">
        <v>82</v>
      </c>
      <c r="O20" s="36">
        <v>82</v>
      </c>
      <c r="P20" s="36">
        <v>81</v>
      </c>
      <c r="Q20" s="36">
        <v>81</v>
      </c>
      <c r="R20" s="36">
        <v>81</v>
      </c>
      <c r="S20" s="36">
        <v>81</v>
      </c>
      <c r="T20" s="36">
        <v>89</v>
      </c>
      <c r="U20" s="36">
        <v>89</v>
      </c>
      <c r="V20" s="36">
        <v>89</v>
      </c>
      <c r="W20" s="36">
        <v>89</v>
      </c>
    </row>
    <row r="21" spans="1:23" ht="15.75" thickBot="1">
      <c r="A21" s="7">
        <v>5</v>
      </c>
      <c r="B21" s="34">
        <v>10165102101</v>
      </c>
      <c r="C21" s="34" t="s">
        <v>55</v>
      </c>
      <c r="D21">
        <v>24</v>
      </c>
      <c r="E21">
        <v>16</v>
      </c>
      <c r="F21">
        <v>5</v>
      </c>
      <c r="G21">
        <v>10</v>
      </c>
      <c r="H21">
        <v>8</v>
      </c>
      <c r="I21">
        <v>4</v>
      </c>
      <c r="J21" s="36">
        <v>80</v>
      </c>
      <c r="K21" s="36">
        <v>86</v>
      </c>
      <c r="L21" s="36">
        <v>78</v>
      </c>
      <c r="M21" s="36">
        <v>78</v>
      </c>
      <c r="N21" s="36">
        <v>78</v>
      </c>
      <c r="O21" s="36">
        <v>78</v>
      </c>
      <c r="P21" s="36">
        <v>80</v>
      </c>
      <c r="Q21" s="36">
        <v>80</v>
      </c>
      <c r="R21" s="36">
        <v>80</v>
      </c>
      <c r="S21" s="36">
        <v>80</v>
      </c>
      <c r="T21" s="36">
        <v>86</v>
      </c>
      <c r="U21" s="36">
        <v>86</v>
      </c>
      <c r="V21" s="36">
        <v>86</v>
      </c>
      <c r="W21" s="36">
        <v>86</v>
      </c>
    </row>
    <row r="22" spans="1:23" ht="15.75" thickBot="1">
      <c r="A22" s="7">
        <v>6</v>
      </c>
      <c r="B22" s="34">
        <v>10165102102</v>
      </c>
      <c r="C22" s="34" t="s">
        <v>56</v>
      </c>
      <c r="D22">
        <v>24</v>
      </c>
      <c r="E22">
        <v>18</v>
      </c>
      <c r="F22">
        <v>12</v>
      </c>
      <c r="G22">
        <v>8</v>
      </c>
      <c r="H22">
        <v>6</v>
      </c>
      <c r="I22">
        <v>0</v>
      </c>
      <c r="J22" s="36">
        <v>84</v>
      </c>
      <c r="K22" s="36">
        <v>80</v>
      </c>
      <c r="L22" s="36">
        <v>72</v>
      </c>
      <c r="M22" s="36">
        <v>72</v>
      </c>
      <c r="N22" s="36">
        <v>72</v>
      </c>
      <c r="O22" s="36">
        <v>72</v>
      </c>
      <c r="P22" s="36">
        <v>84</v>
      </c>
      <c r="Q22" s="36">
        <v>84</v>
      </c>
      <c r="R22" s="36">
        <v>84</v>
      </c>
      <c r="S22" s="36">
        <v>84</v>
      </c>
      <c r="T22" s="36">
        <v>80</v>
      </c>
      <c r="U22" s="36">
        <v>80</v>
      </c>
      <c r="V22" s="36">
        <v>80</v>
      </c>
      <c r="W22" s="36">
        <v>80</v>
      </c>
    </row>
    <row r="23" spans="1:23" ht="15.75" thickBot="1">
      <c r="A23" s="7">
        <v>7</v>
      </c>
      <c r="B23" s="34">
        <v>10165102103</v>
      </c>
      <c r="C23" s="34" t="s">
        <v>57</v>
      </c>
      <c r="D23">
        <v>24</v>
      </c>
      <c r="E23">
        <v>12</v>
      </c>
      <c r="F23">
        <v>5</v>
      </c>
      <c r="G23">
        <v>10</v>
      </c>
      <c r="H23">
        <v>10</v>
      </c>
      <c r="I23">
        <v>4</v>
      </c>
      <c r="J23" s="36">
        <v>86</v>
      </c>
      <c r="K23" s="36">
        <v>80</v>
      </c>
      <c r="L23" s="36">
        <v>76</v>
      </c>
      <c r="M23" s="36">
        <v>76</v>
      </c>
      <c r="N23" s="36">
        <v>76</v>
      </c>
      <c r="O23" s="36">
        <v>76</v>
      </c>
      <c r="P23" s="36">
        <v>86</v>
      </c>
      <c r="Q23" s="36">
        <v>86</v>
      </c>
      <c r="R23" s="36">
        <v>86</v>
      </c>
      <c r="S23" s="36">
        <v>86</v>
      </c>
      <c r="T23" s="36">
        <v>80</v>
      </c>
      <c r="U23" s="36">
        <v>80</v>
      </c>
      <c r="V23" s="36">
        <v>80</v>
      </c>
      <c r="W23" s="36">
        <v>80</v>
      </c>
    </row>
    <row r="24" spans="1:23" ht="15.75" thickBot="1">
      <c r="A24" s="7">
        <v>8</v>
      </c>
      <c r="B24" s="34">
        <v>10165102105</v>
      </c>
      <c r="C24" s="34" t="s">
        <v>58</v>
      </c>
      <c r="D24">
        <v>21</v>
      </c>
      <c r="E24">
        <v>12</v>
      </c>
      <c r="F24">
        <v>10</v>
      </c>
      <c r="G24">
        <v>9</v>
      </c>
      <c r="H24">
        <v>10</v>
      </c>
      <c r="I24">
        <v>14</v>
      </c>
      <c r="J24" s="36">
        <v>92</v>
      </c>
      <c r="K24" s="36">
        <v>89</v>
      </c>
      <c r="L24" s="36">
        <v>86</v>
      </c>
      <c r="M24" s="36">
        <v>86</v>
      </c>
      <c r="N24" s="36">
        <v>86</v>
      </c>
      <c r="O24" s="36">
        <v>86</v>
      </c>
      <c r="P24" s="36">
        <v>92</v>
      </c>
      <c r="Q24" s="36">
        <v>92</v>
      </c>
      <c r="R24" s="36">
        <v>92</v>
      </c>
      <c r="S24" s="36">
        <v>92</v>
      </c>
      <c r="T24" s="36">
        <v>89</v>
      </c>
      <c r="U24" s="36">
        <v>89</v>
      </c>
      <c r="V24" s="36">
        <v>89</v>
      </c>
      <c r="W24" s="36">
        <v>89</v>
      </c>
    </row>
    <row r="25" spans="1:23" ht="15.75" thickBot="1">
      <c r="A25" s="7">
        <v>9</v>
      </c>
      <c r="B25" s="34">
        <v>10165102107</v>
      </c>
      <c r="C25" s="34" t="s">
        <v>59</v>
      </c>
      <c r="D25">
        <v>18</v>
      </c>
      <c r="E25">
        <v>9</v>
      </c>
      <c r="F25">
        <v>8</v>
      </c>
      <c r="G25">
        <v>10</v>
      </c>
      <c r="H25">
        <v>0</v>
      </c>
      <c r="I25">
        <v>0</v>
      </c>
      <c r="J25" s="37">
        <v>40</v>
      </c>
      <c r="K25" s="37">
        <v>20</v>
      </c>
      <c r="L25" s="37">
        <v>45</v>
      </c>
      <c r="M25" s="37">
        <v>45</v>
      </c>
      <c r="N25" s="37">
        <v>45</v>
      </c>
      <c r="O25" s="37">
        <v>45</v>
      </c>
      <c r="P25" s="37">
        <v>40</v>
      </c>
      <c r="Q25" s="37">
        <v>40</v>
      </c>
      <c r="R25" s="37">
        <v>40</v>
      </c>
      <c r="S25" s="37">
        <v>40</v>
      </c>
      <c r="T25" s="37">
        <v>20</v>
      </c>
      <c r="U25" s="37">
        <v>20</v>
      </c>
      <c r="V25" s="37">
        <v>20</v>
      </c>
      <c r="W25" s="37">
        <v>20</v>
      </c>
    </row>
    <row r="26" spans="1:23" ht="15.75" thickBot="1">
      <c r="A26" s="7">
        <v>10</v>
      </c>
      <c r="B26" s="34">
        <v>10165102108</v>
      </c>
      <c r="C26" s="34" t="s">
        <v>60</v>
      </c>
      <c r="D26">
        <v>27</v>
      </c>
      <c r="E26">
        <v>15</v>
      </c>
      <c r="F26">
        <v>10</v>
      </c>
      <c r="G26">
        <v>10</v>
      </c>
      <c r="H26">
        <v>10</v>
      </c>
      <c r="I26">
        <v>11</v>
      </c>
      <c r="J26" s="36">
        <v>76</v>
      </c>
      <c r="K26" s="36">
        <v>84</v>
      </c>
      <c r="L26" s="36">
        <v>86</v>
      </c>
      <c r="M26" s="36">
        <v>86</v>
      </c>
      <c r="N26" s="36">
        <v>86</v>
      </c>
      <c r="O26" s="36">
        <v>86</v>
      </c>
      <c r="P26" s="36">
        <v>76</v>
      </c>
      <c r="Q26" s="36">
        <v>76</v>
      </c>
      <c r="R26" s="36">
        <v>76</v>
      </c>
      <c r="S26" s="36">
        <v>76</v>
      </c>
      <c r="T26" s="36">
        <v>84</v>
      </c>
      <c r="U26" s="36">
        <v>84</v>
      </c>
      <c r="V26" s="36">
        <v>84</v>
      </c>
      <c r="W26" s="36">
        <v>84</v>
      </c>
    </row>
    <row r="27" spans="1:23" ht="15.75" thickBot="1">
      <c r="A27" s="7">
        <v>11</v>
      </c>
      <c r="B27" s="34">
        <v>10165102110</v>
      </c>
      <c r="C27" s="34" t="s">
        <v>61</v>
      </c>
      <c r="D27">
        <v>18</v>
      </c>
      <c r="E27">
        <v>11</v>
      </c>
      <c r="F27">
        <v>5</v>
      </c>
      <c r="G27">
        <v>9</v>
      </c>
      <c r="H27">
        <v>8</v>
      </c>
      <c r="I27">
        <v>8</v>
      </c>
      <c r="J27" s="36">
        <v>72</v>
      </c>
      <c r="K27" s="36">
        <v>80</v>
      </c>
      <c r="L27" s="36">
        <v>74</v>
      </c>
      <c r="M27" s="36">
        <v>74</v>
      </c>
      <c r="N27" s="36">
        <v>74</v>
      </c>
      <c r="O27" s="36">
        <v>74</v>
      </c>
      <c r="P27" s="36">
        <v>72</v>
      </c>
      <c r="Q27" s="36">
        <v>72</v>
      </c>
      <c r="R27" s="36">
        <v>72</v>
      </c>
      <c r="S27" s="36">
        <v>72</v>
      </c>
      <c r="T27" s="36">
        <v>80</v>
      </c>
      <c r="U27" s="36">
        <v>80</v>
      </c>
      <c r="V27" s="36">
        <v>80</v>
      </c>
      <c r="W27" s="36">
        <v>80</v>
      </c>
    </row>
    <row r="28" spans="1:23" ht="15.75" thickBot="1">
      <c r="A28" s="7">
        <v>12</v>
      </c>
      <c r="B28" s="34">
        <v>10165102113</v>
      </c>
      <c r="C28" s="34" t="s">
        <v>62</v>
      </c>
      <c r="D28">
        <v>21</v>
      </c>
      <c r="E28">
        <v>12</v>
      </c>
      <c r="F28">
        <v>14</v>
      </c>
      <c r="G28">
        <v>10</v>
      </c>
      <c r="H28">
        <v>10</v>
      </c>
      <c r="I28">
        <v>14</v>
      </c>
      <c r="J28" s="36">
        <v>100</v>
      </c>
      <c r="K28" s="36">
        <v>100</v>
      </c>
      <c r="L28" s="36">
        <v>99</v>
      </c>
      <c r="M28" s="36">
        <v>99</v>
      </c>
      <c r="N28" s="36">
        <v>99</v>
      </c>
      <c r="O28" s="36">
        <v>99</v>
      </c>
      <c r="P28" s="36">
        <v>100</v>
      </c>
      <c r="Q28" s="36">
        <v>100</v>
      </c>
      <c r="R28" s="36">
        <v>100</v>
      </c>
      <c r="S28" s="36">
        <v>100</v>
      </c>
      <c r="T28" s="36">
        <v>100</v>
      </c>
      <c r="U28" s="36">
        <v>100</v>
      </c>
      <c r="V28" s="36">
        <v>100</v>
      </c>
      <c r="W28" s="36">
        <v>100</v>
      </c>
    </row>
    <row r="29" spans="1:23" ht="15.75" thickBot="1">
      <c r="A29" s="7">
        <v>13</v>
      </c>
      <c r="B29" s="34">
        <v>10165102119</v>
      </c>
      <c r="C29" s="34" t="s">
        <v>63</v>
      </c>
      <c r="D29">
        <v>30</v>
      </c>
      <c r="E29">
        <v>20</v>
      </c>
      <c r="F29">
        <v>14</v>
      </c>
      <c r="G29">
        <v>10</v>
      </c>
      <c r="H29">
        <v>10</v>
      </c>
      <c r="I29">
        <v>14</v>
      </c>
      <c r="J29" s="36">
        <v>100</v>
      </c>
      <c r="K29" s="36">
        <v>100</v>
      </c>
      <c r="L29" s="36">
        <v>100</v>
      </c>
      <c r="M29" s="36">
        <v>100</v>
      </c>
      <c r="N29" s="36">
        <v>100</v>
      </c>
      <c r="O29" s="36">
        <v>100</v>
      </c>
      <c r="P29" s="36">
        <v>100</v>
      </c>
      <c r="Q29" s="36">
        <v>100</v>
      </c>
      <c r="R29" s="36">
        <v>100</v>
      </c>
      <c r="S29" s="36">
        <v>100</v>
      </c>
      <c r="T29" s="36">
        <v>100</v>
      </c>
      <c r="U29" s="36">
        <v>100</v>
      </c>
      <c r="V29" s="36">
        <v>100</v>
      </c>
      <c r="W29" s="36">
        <v>100</v>
      </c>
    </row>
    <row r="30" spans="1:23" ht="15.75" thickBot="1">
      <c r="A30" s="7">
        <v>14</v>
      </c>
      <c r="B30" s="34">
        <v>10165102122</v>
      </c>
      <c r="C30" s="34" t="s">
        <v>64</v>
      </c>
      <c r="D30">
        <v>30</v>
      </c>
      <c r="E30">
        <v>17</v>
      </c>
      <c r="F30">
        <v>15</v>
      </c>
      <c r="G30">
        <v>10</v>
      </c>
      <c r="H30">
        <v>10</v>
      </c>
      <c r="I30">
        <v>15</v>
      </c>
      <c r="J30" s="36">
        <v>100</v>
      </c>
      <c r="K30" s="36">
        <v>100</v>
      </c>
      <c r="L30" s="36">
        <v>100</v>
      </c>
      <c r="M30" s="36">
        <v>100</v>
      </c>
      <c r="N30" s="36">
        <v>100</v>
      </c>
      <c r="O30" s="36">
        <v>100</v>
      </c>
      <c r="P30" s="36">
        <v>100</v>
      </c>
      <c r="Q30" s="36">
        <v>100</v>
      </c>
      <c r="R30" s="36">
        <v>100</v>
      </c>
      <c r="S30" s="36">
        <v>100</v>
      </c>
      <c r="T30" s="36">
        <v>100</v>
      </c>
      <c r="U30" s="36">
        <v>100</v>
      </c>
      <c r="V30" s="36">
        <v>100</v>
      </c>
      <c r="W30" s="36">
        <v>100</v>
      </c>
    </row>
    <row r="31" spans="1:23" ht="15.75" thickBot="1">
      <c r="A31" s="7">
        <v>15</v>
      </c>
      <c r="B31" s="34">
        <v>10165102125</v>
      </c>
      <c r="C31" s="34" t="s">
        <v>65</v>
      </c>
      <c r="D31">
        <v>24</v>
      </c>
      <c r="E31">
        <v>14</v>
      </c>
      <c r="F31">
        <v>9</v>
      </c>
      <c r="G31">
        <v>9</v>
      </c>
      <c r="H31">
        <v>2</v>
      </c>
      <c r="I31">
        <v>1</v>
      </c>
      <c r="J31" s="36">
        <v>65</v>
      </c>
      <c r="K31" s="36">
        <v>60</v>
      </c>
      <c r="L31" s="36">
        <v>71</v>
      </c>
      <c r="M31" s="36">
        <v>71</v>
      </c>
      <c r="N31" s="36">
        <v>71</v>
      </c>
      <c r="O31" s="36">
        <v>71</v>
      </c>
      <c r="P31" s="36">
        <v>65</v>
      </c>
      <c r="Q31" s="36">
        <v>65</v>
      </c>
      <c r="R31" s="36">
        <v>65</v>
      </c>
      <c r="S31" s="36">
        <v>65</v>
      </c>
      <c r="T31" s="36">
        <v>60</v>
      </c>
      <c r="U31" s="36">
        <v>60</v>
      </c>
      <c r="V31" s="36">
        <v>60</v>
      </c>
      <c r="W31" s="36">
        <v>60</v>
      </c>
    </row>
    <row r="32" spans="1:23" ht="15.75" thickBot="1">
      <c r="A32" s="7">
        <v>16</v>
      </c>
      <c r="B32" s="34">
        <v>10165102126</v>
      </c>
      <c r="C32" s="34" t="s">
        <v>66</v>
      </c>
      <c r="D32">
        <v>15</v>
      </c>
      <c r="E32">
        <v>17</v>
      </c>
      <c r="F32">
        <v>8</v>
      </c>
      <c r="G32">
        <v>9</v>
      </c>
      <c r="H32">
        <v>10</v>
      </c>
      <c r="I32">
        <v>0</v>
      </c>
      <c r="J32" s="36">
        <v>70</v>
      </c>
      <c r="K32" s="36">
        <v>73</v>
      </c>
      <c r="L32" s="36">
        <v>75</v>
      </c>
      <c r="M32" s="36">
        <v>75</v>
      </c>
      <c r="N32" s="36">
        <v>75</v>
      </c>
      <c r="O32" s="36">
        <v>75</v>
      </c>
      <c r="P32" s="36">
        <v>70</v>
      </c>
      <c r="Q32" s="36">
        <v>70</v>
      </c>
      <c r="R32" s="36">
        <v>70</v>
      </c>
      <c r="S32" s="36">
        <v>70</v>
      </c>
      <c r="T32" s="36">
        <v>73</v>
      </c>
      <c r="U32" s="36">
        <v>73</v>
      </c>
      <c r="V32" s="36">
        <v>73</v>
      </c>
      <c r="W32" s="36">
        <v>73</v>
      </c>
    </row>
    <row r="33" spans="1:23" ht="15.75" thickBot="1">
      <c r="A33" s="7">
        <v>17</v>
      </c>
      <c r="B33" s="34">
        <v>10165102127</v>
      </c>
      <c r="C33" s="34" t="s">
        <v>67</v>
      </c>
      <c r="D33">
        <v>24</v>
      </c>
      <c r="E33">
        <v>16</v>
      </c>
      <c r="F33">
        <v>13</v>
      </c>
      <c r="G33">
        <v>10</v>
      </c>
      <c r="H33">
        <v>10</v>
      </c>
      <c r="I33">
        <v>12</v>
      </c>
      <c r="J33" s="36">
        <v>91</v>
      </c>
      <c r="K33" s="36">
        <v>92</v>
      </c>
      <c r="L33" s="36">
        <v>90</v>
      </c>
      <c r="M33" s="36">
        <v>90</v>
      </c>
      <c r="N33" s="36">
        <v>90</v>
      </c>
      <c r="O33" s="36">
        <v>90</v>
      </c>
      <c r="P33" s="36">
        <v>91</v>
      </c>
      <c r="Q33" s="36">
        <v>91</v>
      </c>
      <c r="R33" s="36">
        <v>91</v>
      </c>
      <c r="S33" s="36">
        <v>91</v>
      </c>
      <c r="T33" s="36">
        <v>92</v>
      </c>
      <c r="U33" s="36">
        <v>92</v>
      </c>
      <c r="V33" s="36">
        <v>92</v>
      </c>
      <c r="W33" s="36">
        <v>92</v>
      </c>
    </row>
    <row r="34" spans="1:23" ht="15.75" thickBot="1">
      <c r="A34" s="7">
        <v>18</v>
      </c>
      <c r="B34" s="34">
        <v>10165102129</v>
      </c>
      <c r="C34" s="34" t="s">
        <v>68</v>
      </c>
      <c r="D34">
        <v>27</v>
      </c>
      <c r="E34">
        <v>17</v>
      </c>
      <c r="F34">
        <v>15</v>
      </c>
      <c r="G34">
        <v>10</v>
      </c>
      <c r="H34">
        <v>10</v>
      </c>
      <c r="I34">
        <v>2</v>
      </c>
      <c r="J34" s="36">
        <v>86</v>
      </c>
      <c r="K34" s="36">
        <v>80</v>
      </c>
      <c r="L34" s="36">
        <v>88</v>
      </c>
      <c r="M34" s="36">
        <v>88</v>
      </c>
      <c r="N34" s="36">
        <v>88</v>
      </c>
      <c r="O34" s="36">
        <v>88</v>
      </c>
      <c r="P34" s="36">
        <v>86</v>
      </c>
      <c r="Q34" s="36">
        <v>86</v>
      </c>
      <c r="R34" s="36">
        <v>86</v>
      </c>
      <c r="S34" s="36">
        <v>86</v>
      </c>
      <c r="T34" s="36">
        <v>80</v>
      </c>
      <c r="U34" s="36">
        <v>80</v>
      </c>
      <c r="V34" s="36">
        <v>80</v>
      </c>
      <c r="W34" s="36">
        <v>80</v>
      </c>
    </row>
    <row r="35" spans="1:23" ht="15.75" thickBot="1">
      <c r="A35" s="7">
        <v>19</v>
      </c>
      <c r="B35" s="34">
        <v>10165102133</v>
      </c>
      <c r="C35" s="34" t="s">
        <v>69</v>
      </c>
      <c r="D35">
        <v>27</v>
      </c>
      <c r="E35">
        <v>12</v>
      </c>
      <c r="F35">
        <v>7</v>
      </c>
      <c r="G35">
        <v>7</v>
      </c>
      <c r="H35">
        <v>6</v>
      </c>
      <c r="I35">
        <v>11</v>
      </c>
      <c r="J35" s="36">
        <v>76</v>
      </c>
      <c r="K35" s="36">
        <v>84</v>
      </c>
      <c r="L35" s="36">
        <v>76</v>
      </c>
      <c r="M35" s="36">
        <v>76</v>
      </c>
      <c r="N35" s="36">
        <v>76</v>
      </c>
      <c r="O35" s="36">
        <v>76</v>
      </c>
      <c r="P35" s="36">
        <v>76</v>
      </c>
      <c r="Q35" s="36">
        <v>76</v>
      </c>
      <c r="R35" s="36">
        <v>76</v>
      </c>
      <c r="S35" s="36">
        <v>76</v>
      </c>
      <c r="T35" s="36">
        <v>84</v>
      </c>
      <c r="U35" s="36">
        <v>84</v>
      </c>
      <c r="V35" s="36">
        <v>84</v>
      </c>
      <c r="W35" s="36">
        <v>84</v>
      </c>
    </row>
    <row r="36" spans="1:23" ht="15.75" thickBot="1">
      <c r="A36" s="7">
        <v>20</v>
      </c>
      <c r="B36" s="34">
        <v>10165102134</v>
      </c>
      <c r="C36" s="34" t="s">
        <v>70</v>
      </c>
      <c r="D36">
        <v>27</v>
      </c>
      <c r="E36">
        <v>17</v>
      </c>
      <c r="F36">
        <v>5</v>
      </c>
      <c r="G36">
        <v>10</v>
      </c>
      <c r="H36">
        <v>4</v>
      </c>
      <c r="I36">
        <v>14</v>
      </c>
      <c r="J36" s="36">
        <v>70</v>
      </c>
      <c r="K36" s="36">
        <v>75</v>
      </c>
      <c r="L36" s="36">
        <v>77</v>
      </c>
      <c r="M36" s="36">
        <v>77</v>
      </c>
      <c r="N36" s="36">
        <v>77</v>
      </c>
      <c r="O36" s="36">
        <v>77</v>
      </c>
      <c r="P36" s="36">
        <v>70</v>
      </c>
      <c r="Q36" s="36">
        <v>70</v>
      </c>
      <c r="R36" s="36">
        <v>70</v>
      </c>
      <c r="S36" s="36">
        <v>70</v>
      </c>
      <c r="T36" s="36">
        <v>75</v>
      </c>
      <c r="U36" s="36">
        <v>75</v>
      </c>
      <c r="V36" s="36">
        <v>75</v>
      </c>
      <c r="W36" s="36">
        <v>75</v>
      </c>
    </row>
    <row r="37" spans="1:23" ht="15.75" thickBot="1">
      <c r="A37" s="7">
        <v>21</v>
      </c>
      <c r="B37" s="34">
        <v>10165102135</v>
      </c>
      <c r="C37" s="34" t="s">
        <v>71</v>
      </c>
      <c r="D37">
        <v>27</v>
      </c>
      <c r="E37">
        <v>17</v>
      </c>
      <c r="F37">
        <v>5</v>
      </c>
      <c r="G37">
        <v>9</v>
      </c>
      <c r="H37">
        <v>8</v>
      </c>
      <c r="I37">
        <v>14</v>
      </c>
      <c r="J37" s="36">
        <v>82</v>
      </c>
      <c r="K37" s="36">
        <v>83</v>
      </c>
      <c r="L37" s="36">
        <v>82</v>
      </c>
      <c r="M37" s="36">
        <v>82</v>
      </c>
      <c r="N37" s="36">
        <v>82</v>
      </c>
      <c r="O37" s="36">
        <v>82</v>
      </c>
      <c r="P37" s="36">
        <v>82</v>
      </c>
      <c r="Q37" s="36">
        <v>82</v>
      </c>
      <c r="R37" s="36">
        <v>82</v>
      </c>
      <c r="S37" s="36">
        <v>82</v>
      </c>
      <c r="T37" s="36">
        <v>83</v>
      </c>
      <c r="U37" s="36">
        <v>83</v>
      </c>
      <c r="V37" s="36">
        <v>83</v>
      </c>
      <c r="W37" s="36">
        <v>83</v>
      </c>
    </row>
    <row r="38" spans="1:23" ht="15.75" thickBot="1">
      <c r="A38" s="7">
        <v>22</v>
      </c>
      <c r="B38" s="34">
        <v>10165102136</v>
      </c>
      <c r="C38" s="34" t="s">
        <v>72</v>
      </c>
      <c r="D38">
        <v>30</v>
      </c>
      <c r="E38">
        <v>19</v>
      </c>
      <c r="F38">
        <v>15</v>
      </c>
      <c r="G38">
        <v>10</v>
      </c>
      <c r="H38">
        <v>10</v>
      </c>
      <c r="I38">
        <v>14</v>
      </c>
      <c r="J38" s="36">
        <v>100</v>
      </c>
      <c r="K38" s="36">
        <v>100</v>
      </c>
      <c r="L38" s="36">
        <v>100</v>
      </c>
      <c r="M38" s="36">
        <v>100</v>
      </c>
      <c r="N38" s="36">
        <v>100</v>
      </c>
      <c r="O38" s="36">
        <v>100</v>
      </c>
      <c r="P38" s="36">
        <v>100</v>
      </c>
      <c r="Q38" s="36">
        <v>100</v>
      </c>
      <c r="R38" s="36">
        <v>100</v>
      </c>
      <c r="S38" s="36">
        <v>100</v>
      </c>
      <c r="T38" s="36">
        <v>100</v>
      </c>
      <c r="U38" s="36">
        <v>100</v>
      </c>
      <c r="V38" s="36">
        <v>100</v>
      </c>
      <c r="W38" s="36">
        <v>100</v>
      </c>
    </row>
    <row r="39" spans="1:23" ht="15.75" thickBot="1">
      <c r="A39" s="7">
        <v>23</v>
      </c>
      <c r="B39" s="34">
        <v>10165102137</v>
      </c>
      <c r="C39" s="34" t="s">
        <v>73</v>
      </c>
      <c r="D39">
        <v>24</v>
      </c>
      <c r="E39">
        <v>16</v>
      </c>
      <c r="F39">
        <v>13</v>
      </c>
      <c r="G39">
        <v>9</v>
      </c>
      <c r="H39">
        <v>10</v>
      </c>
      <c r="I39">
        <v>14</v>
      </c>
      <c r="J39" s="36">
        <v>98</v>
      </c>
      <c r="K39" s="36">
        <v>90</v>
      </c>
      <c r="L39" s="36">
        <v>94</v>
      </c>
      <c r="M39" s="36">
        <v>94</v>
      </c>
      <c r="N39" s="36">
        <v>94</v>
      </c>
      <c r="O39" s="36">
        <v>94</v>
      </c>
      <c r="P39" s="36">
        <v>98</v>
      </c>
      <c r="Q39" s="36">
        <v>98</v>
      </c>
      <c r="R39" s="36">
        <v>98</v>
      </c>
      <c r="S39" s="36">
        <v>98</v>
      </c>
      <c r="T39" s="36">
        <v>90</v>
      </c>
      <c r="U39" s="36">
        <v>90</v>
      </c>
      <c r="V39" s="36">
        <v>90</v>
      </c>
      <c r="W39" s="36">
        <v>90</v>
      </c>
    </row>
    <row r="40" spans="1:23" ht="15.75" thickBot="1">
      <c r="A40" s="7">
        <v>24</v>
      </c>
      <c r="B40" s="34">
        <v>10165102140</v>
      </c>
      <c r="C40" s="34" t="s">
        <v>74</v>
      </c>
      <c r="D40">
        <v>21</v>
      </c>
      <c r="E40">
        <v>17</v>
      </c>
      <c r="F40">
        <v>15</v>
      </c>
      <c r="G40">
        <v>9</v>
      </c>
      <c r="H40">
        <v>10</v>
      </c>
      <c r="I40">
        <v>13</v>
      </c>
      <c r="J40" s="36">
        <v>92</v>
      </c>
      <c r="K40" s="36">
        <v>100</v>
      </c>
      <c r="L40" s="36">
        <v>91</v>
      </c>
      <c r="M40" s="36">
        <v>91</v>
      </c>
      <c r="N40" s="36">
        <v>91</v>
      </c>
      <c r="O40" s="36">
        <v>91</v>
      </c>
      <c r="P40" s="36">
        <v>92</v>
      </c>
      <c r="Q40" s="36">
        <v>92</v>
      </c>
      <c r="R40" s="36">
        <v>92</v>
      </c>
      <c r="S40" s="36">
        <v>92</v>
      </c>
      <c r="T40" s="36">
        <v>100</v>
      </c>
      <c r="U40" s="36">
        <v>100</v>
      </c>
      <c r="V40" s="36">
        <v>100</v>
      </c>
      <c r="W40" s="36">
        <v>100</v>
      </c>
    </row>
    <row r="41" spans="1:23" ht="15.75" thickBot="1">
      <c r="A41" s="7">
        <v>25</v>
      </c>
      <c r="B41" s="34">
        <v>10165102141</v>
      </c>
      <c r="C41" s="34" t="s">
        <v>75</v>
      </c>
      <c r="D41">
        <v>30</v>
      </c>
      <c r="E41">
        <v>19</v>
      </c>
      <c r="F41">
        <v>15</v>
      </c>
      <c r="G41">
        <v>10</v>
      </c>
      <c r="H41">
        <v>10</v>
      </c>
      <c r="I41">
        <v>15</v>
      </c>
      <c r="J41" s="36">
        <v>100</v>
      </c>
      <c r="K41" s="36">
        <v>100</v>
      </c>
      <c r="L41" s="36">
        <v>100</v>
      </c>
      <c r="M41" s="36">
        <v>100</v>
      </c>
      <c r="N41" s="36">
        <v>100</v>
      </c>
      <c r="O41" s="36">
        <v>100</v>
      </c>
      <c r="P41" s="36">
        <v>100</v>
      </c>
      <c r="Q41" s="36">
        <v>100</v>
      </c>
      <c r="R41" s="36">
        <v>100</v>
      </c>
      <c r="S41" s="36">
        <v>100</v>
      </c>
      <c r="T41" s="36">
        <v>100</v>
      </c>
      <c r="U41" s="36">
        <v>100</v>
      </c>
      <c r="V41" s="36">
        <v>100</v>
      </c>
      <c r="W41" s="36">
        <v>100</v>
      </c>
    </row>
    <row r="42" spans="1:23" ht="15.75" thickBot="1">
      <c r="A42" s="7">
        <v>26</v>
      </c>
      <c r="B42" s="34">
        <v>10165102150</v>
      </c>
      <c r="C42" s="34" t="s">
        <v>76</v>
      </c>
      <c r="D42">
        <v>24</v>
      </c>
      <c r="E42">
        <v>18</v>
      </c>
      <c r="F42">
        <v>13</v>
      </c>
      <c r="G42">
        <v>10</v>
      </c>
      <c r="H42">
        <v>10</v>
      </c>
      <c r="I42">
        <v>13</v>
      </c>
      <c r="J42" s="36">
        <v>84</v>
      </c>
      <c r="K42" s="36">
        <v>80</v>
      </c>
      <c r="L42" s="36">
        <v>92</v>
      </c>
      <c r="M42" s="36">
        <v>92</v>
      </c>
      <c r="N42" s="36">
        <v>92</v>
      </c>
      <c r="O42" s="36">
        <v>92</v>
      </c>
      <c r="P42" s="36">
        <v>84</v>
      </c>
      <c r="Q42" s="36">
        <v>84</v>
      </c>
      <c r="R42" s="36">
        <v>84</v>
      </c>
      <c r="S42" s="36">
        <v>84</v>
      </c>
      <c r="T42" s="36">
        <v>80</v>
      </c>
      <c r="U42" s="36">
        <v>80</v>
      </c>
      <c r="V42" s="36">
        <v>80</v>
      </c>
      <c r="W42" s="36">
        <v>80</v>
      </c>
    </row>
    <row r="43" spans="1:23" ht="15.75" thickBot="1">
      <c r="A43" s="7">
        <v>27</v>
      </c>
      <c r="B43" s="34">
        <v>10165102151</v>
      </c>
      <c r="C43" s="34" t="s">
        <v>77</v>
      </c>
      <c r="D43">
        <v>21</v>
      </c>
      <c r="E43">
        <v>18</v>
      </c>
      <c r="F43">
        <v>5</v>
      </c>
      <c r="G43">
        <v>9</v>
      </c>
      <c r="H43">
        <v>10</v>
      </c>
      <c r="I43">
        <v>15</v>
      </c>
      <c r="J43" s="36">
        <v>84</v>
      </c>
      <c r="K43" s="36">
        <v>90</v>
      </c>
      <c r="L43" s="36">
        <v>84</v>
      </c>
      <c r="M43" s="36">
        <v>84</v>
      </c>
      <c r="N43" s="36">
        <v>84</v>
      </c>
      <c r="O43" s="36">
        <v>84</v>
      </c>
      <c r="P43" s="36">
        <v>84</v>
      </c>
      <c r="Q43" s="36">
        <v>84</v>
      </c>
      <c r="R43" s="36">
        <v>84</v>
      </c>
      <c r="S43" s="36">
        <v>84</v>
      </c>
      <c r="T43" s="36">
        <v>90</v>
      </c>
      <c r="U43" s="36">
        <v>90</v>
      </c>
      <c r="V43" s="36">
        <v>90</v>
      </c>
      <c r="W43" s="36">
        <v>90</v>
      </c>
    </row>
    <row r="44" spans="1:23" ht="15.75" thickBot="1">
      <c r="A44" s="7">
        <v>28</v>
      </c>
      <c r="B44" s="34">
        <v>10165102152</v>
      </c>
      <c r="C44" s="34" t="s">
        <v>78</v>
      </c>
      <c r="D44">
        <v>24</v>
      </c>
      <c r="E44">
        <v>14</v>
      </c>
      <c r="F44">
        <v>15</v>
      </c>
      <c r="G44">
        <v>9</v>
      </c>
      <c r="H44">
        <v>10</v>
      </c>
      <c r="I44">
        <v>11</v>
      </c>
      <c r="J44" s="36">
        <v>88</v>
      </c>
      <c r="K44" s="36">
        <v>80</v>
      </c>
      <c r="L44" s="36">
        <v>92</v>
      </c>
      <c r="M44" s="36">
        <v>92</v>
      </c>
      <c r="N44" s="36">
        <v>92</v>
      </c>
      <c r="O44" s="36">
        <v>92</v>
      </c>
      <c r="P44" s="36">
        <v>88</v>
      </c>
      <c r="Q44" s="36">
        <v>88</v>
      </c>
      <c r="R44" s="36">
        <v>88</v>
      </c>
      <c r="S44" s="36">
        <v>88</v>
      </c>
      <c r="T44" s="36">
        <v>80</v>
      </c>
      <c r="U44" s="36">
        <v>80</v>
      </c>
      <c r="V44" s="36">
        <v>80</v>
      </c>
      <c r="W44" s="36">
        <v>80</v>
      </c>
    </row>
    <row r="45" spans="1:23" ht="15.75" thickBot="1">
      <c r="A45" s="7">
        <v>29</v>
      </c>
      <c r="B45" s="34">
        <v>10165102153</v>
      </c>
      <c r="C45" s="34" t="s">
        <v>79</v>
      </c>
      <c r="D45">
        <v>15</v>
      </c>
      <c r="E45">
        <v>17</v>
      </c>
      <c r="F45">
        <v>5</v>
      </c>
      <c r="G45">
        <v>9</v>
      </c>
      <c r="H45">
        <v>6</v>
      </c>
      <c r="I45">
        <v>9</v>
      </c>
      <c r="J45" s="36">
        <v>80</v>
      </c>
      <c r="K45" s="36">
        <v>80</v>
      </c>
      <c r="L45" s="36">
        <v>74</v>
      </c>
      <c r="M45" s="36">
        <v>74</v>
      </c>
      <c r="N45" s="36">
        <v>74</v>
      </c>
      <c r="O45" s="36">
        <v>74</v>
      </c>
      <c r="P45" s="36">
        <v>80</v>
      </c>
      <c r="Q45" s="36">
        <v>80</v>
      </c>
      <c r="R45" s="36">
        <v>80</v>
      </c>
      <c r="S45" s="36">
        <v>80</v>
      </c>
      <c r="T45" s="36">
        <v>80</v>
      </c>
      <c r="U45" s="36">
        <v>80</v>
      </c>
      <c r="V45" s="36">
        <v>80</v>
      </c>
      <c r="W45" s="36">
        <v>80</v>
      </c>
    </row>
    <row r="46" spans="1:23" ht="15.75" thickBot="1">
      <c r="A46" s="7">
        <v>30</v>
      </c>
      <c r="B46" s="34">
        <v>10165102154</v>
      </c>
      <c r="C46" s="34" t="s">
        <v>80</v>
      </c>
      <c r="D46">
        <v>27</v>
      </c>
      <c r="E46">
        <v>19</v>
      </c>
      <c r="F46">
        <v>15</v>
      </c>
      <c r="G46">
        <v>9</v>
      </c>
      <c r="H46">
        <v>10</v>
      </c>
      <c r="I46">
        <v>15</v>
      </c>
      <c r="J46" s="36">
        <v>96</v>
      </c>
      <c r="K46" s="36">
        <v>100</v>
      </c>
      <c r="L46" s="36">
        <v>99</v>
      </c>
      <c r="M46" s="36">
        <v>99</v>
      </c>
      <c r="N46" s="36">
        <v>99</v>
      </c>
      <c r="O46" s="36">
        <v>99</v>
      </c>
      <c r="P46" s="36">
        <v>96</v>
      </c>
      <c r="Q46" s="36">
        <v>96</v>
      </c>
      <c r="R46" s="36">
        <v>96</v>
      </c>
      <c r="S46" s="36">
        <v>96</v>
      </c>
      <c r="T46" s="36">
        <v>100</v>
      </c>
      <c r="U46" s="36">
        <v>100</v>
      </c>
      <c r="V46" s="36">
        <v>100</v>
      </c>
      <c r="W46" s="36">
        <v>100</v>
      </c>
    </row>
    <row r="47" spans="1:23" ht="15.75" thickBot="1">
      <c r="A47" s="7">
        <v>31</v>
      </c>
      <c r="B47" s="34">
        <v>10165102155</v>
      </c>
      <c r="C47" s="34" t="s">
        <v>81</v>
      </c>
      <c r="D47">
        <v>27</v>
      </c>
      <c r="E47">
        <v>18</v>
      </c>
      <c r="F47">
        <v>5</v>
      </c>
      <c r="G47">
        <v>10</v>
      </c>
      <c r="H47">
        <v>10</v>
      </c>
      <c r="I47">
        <v>14</v>
      </c>
      <c r="J47" s="36">
        <v>94</v>
      </c>
      <c r="K47" s="36">
        <v>100</v>
      </c>
      <c r="L47" s="36">
        <v>95</v>
      </c>
      <c r="M47" s="36">
        <v>95</v>
      </c>
      <c r="N47" s="36">
        <v>95</v>
      </c>
      <c r="O47" s="36">
        <v>95</v>
      </c>
      <c r="P47" s="36">
        <v>94</v>
      </c>
      <c r="Q47" s="36">
        <v>94</v>
      </c>
      <c r="R47" s="36">
        <v>94</v>
      </c>
      <c r="S47" s="36">
        <v>94</v>
      </c>
      <c r="T47" s="36">
        <v>100</v>
      </c>
      <c r="U47" s="36">
        <v>100</v>
      </c>
      <c r="V47" s="36">
        <v>100</v>
      </c>
      <c r="W47" s="36">
        <v>100</v>
      </c>
    </row>
    <row r="48" spans="1:23" ht="15.75" thickBot="1">
      <c r="A48" s="7">
        <v>32</v>
      </c>
      <c r="B48" s="34">
        <v>10165102156</v>
      </c>
      <c r="C48" s="34" t="s">
        <v>82</v>
      </c>
      <c r="D48">
        <v>24</v>
      </c>
      <c r="E48">
        <v>16</v>
      </c>
      <c r="F48">
        <v>5</v>
      </c>
      <c r="G48">
        <v>9</v>
      </c>
      <c r="H48">
        <v>8</v>
      </c>
      <c r="I48">
        <v>8</v>
      </c>
      <c r="J48" s="36">
        <v>65</v>
      </c>
      <c r="K48" s="36">
        <v>60</v>
      </c>
      <c r="L48" s="36">
        <v>78</v>
      </c>
      <c r="M48" s="36">
        <v>78</v>
      </c>
      <c r="N48" s="36">
        <v>78</v>
      </c>
      <c r="O48" s="36">
        <v>78</v>
      </c>
      <c r="P48" s="36">
        <v>65</v>
      </c>
      <c r="Q48" s="36">
        <v>65</v>
      </c>
      <c r="R48" s="36">
        <v>65</v>
      </c>
      <c r="S48" s="36">
        <v>65</v>
      </c>
      <c r="T48" s="36">
        <v>60</v>
      </c>
      <c r="U48" s="36">
        <v>60</v>
      </c>
      <c r="V48" s="36">
        <v>60</v>
      </c>
      <c r="W48" s="36">
        <v>60</v>
      </c>
    </row>
    <row r="49" spans="1:23" ht="15.75" thickBot="1">
      <c r="A49" s="7">
        <v>33</v>
      </c>
      <c r="B49" s="34">
        <v>10165102159</v>
      </c>
      <c r="C49" s="34" t="s">
        <v>83</v>
      </c>
      <c r="D49">
        <v>27</v>
      </c>
      <c r="E49">
        <v>14</v>
      </c>
      <c r="F49">
        <v>13</v>
      </c>
      <c r="G49">
        <v>8</v>
      </c>
      <c r="H49">
        <v>6</v>
      </c>
      <c r="I49">
        <v>12</v>
      </c>
      <c r="J49" s="36">
        <v>70</v>
      </c>
      <c r="K49" s="36">
        <v>75</v>
      </c>
      <c r="L49" s="36">
        <v>86</v>
      </c>
      <c r="M49" s="36">
        <v>86</v>
      </c>
      <c r="N49" s="36">
        <v>86</v>
      </c>
      <c r="O49" s="36">
        <v>86</v>
      </c>
      <c r="P49" s="36">
        <v>70</v>
      </c>
      <c r="Q49" s="36">
        <v>70</v>
      </c>
      <c r="R49" s="36">
        <v>70</v>
      </c>
      <c r="S49" s="36">
        <v>70</v>
      </c>
      <c r="T49" s="36">
        <v>75</v>
      </c>
      <c r="U49" s="36">
        <v>75</v>
      </c>
      <c r="V49" s="36">
        <v>75</v>
      </c>
      <c r="W49" s="36">
        <v>75</v>
      </c>
    </row>
    <row r="50" spans="1:23" ht="15.75" thickBot="1">
      <c r="A50" s="7">
        <v>34</v>
      </c>
      <c r="B50" s="34">
        <v>10165102201</v>
      </c>
      <c r="C50" s="34" t="s">
        <v>84</v>
      </c>
      <c r="D50">
        <v>24</v>
      </c>
      <c r="E50">
        <v>14</v>
      </c>
      <c r="F50">
        <v>8</v>
      </c>
      <c r="G50">
        <v>9</v>
      </c>
      <c r="H50">
        <v>8</v>
      </c>
      <c r="I50">
        <v>12</v>
      </c>
      <c r="J50" s="36">
        <v>83</v>
      </c>
      <c r="K50" s="36">
        <v>82</v>
      </c>
      <c r="L50" s="36">
        <v>84</v>
      </c>
      <c r="M50" s="36">
        <v>84</v>
      </c>
      <c r="N50" s="36">
        <v>84</v>
      </c>
      <c r="O50" s="36">
        <v>84</v>
      </c>
      <c r="P50" s="36">
        <v>83</v>
      </c>
      <c r="Q50" s="36">
        <v>83</v>
      </c>
      <c r="R50" s="36">
        <v>83</v>
      </c>
      <c r="S50" s="36">
        <v>83</v>
      </c>
      <c r="T50" s="36">
        <v>82</v>
      </c>
      <c r="U50" s="36">
        <v>82</v>
      </c>
      <c r="V50" s="36">
        <v>82</v>
      </c>
      <c r="W50" s="36">
        <v>82</v>
      </c>
    </row>
    <row r="51" spans="1:23" ht="15.75" thickBot="1">
      <c r="A51" s="7">
        <v>35</v>
      </c>
      <c r="B51" s="34">
        <v>10165102202</v>
      </c>
      <c r="C51" s="34" t="s">
        <v>85</v>
      </c>
      <c r="D51">
        <v>21</v>
      </c>
      <c r="E51">
        <v>16</v>
      </c>
      <c r="F51">
        <v>5</v>
      </c>
      <c r="G51">
        <v>10</v>
      </c>
      <c r="H51">
        <v>8</v>
      </c>
      <c r="I51">
        <v>13</v>
      </c>
      <c r="J51" s="36">
        <v>87</v>
      </c>
      <c r="K51" s="36">
        <v>90</v>
      </c>
      <c r="L51" s="36">
        <v>86</v>
      </c>
      <c r="M51" s="36">
        <v>86</v>
      </c>
      <c r="N51" s="36">
        <v>86</v>
      </c>
      <c r="O51" s="36">
        <v>86</v>
      </c>
      <c r="P51" s="36">
        <v>87</v>
      </c>
      <c r="Q51" s="36">
        <v>87</v>
      </c>
      <c r="R51" s="36">
        <v>87</v>
      </c>
      <c r="S51" s="36">
        <v>87</v>
      </c>
      <c r="T51" s="36">
        <v>90</v>
      </c>
      <c r="U51" s="36">
        <v>90</v>
      </c>
      <c r="V51" s="36">
        <v>90</v>
      </c>
      <c r="W51" s="36">
        <v>90</v>
      </c>
    </row>
    <row r="52" spans="1:23" ht="15.75" thickBot="1">
      <c r="A52" s="7">
        <v>36</v>
      </c>
      <c r="B52" s="34">
        <v>10165102203</v>
      </c>
      <c r="C52" s="34" t="s">
        <v>86</v>
      </c>
      <c r="D52">
        <v>15</v>
      </c>
      <c r="E52">
        <v>13</v>
      </c>
      <c r="F52">
        <v>8</v>
      </c>
      <c r="G52">
        <v>8</v>
      </c>
      <c r="H52">
        <v>9</v>
      </c>
      <c r="I52">
        <v>8</v>
      </c>
      <c r="J52" s="36">
        <v>90</v>
      </c>
      <c r="K52" s="36">
        <v>90</v>
      </c>
      <c r="L52" s="36">
        <v>78</v>
      </c>
      <c r="M52" s="36">
        <v>78</v>
      </c>
      <c r="N52" s="36">
        <v>78</v>
      </c>
      <c r="O52" s="36">
        <v>78</v>
      </c>
      <c r="P52" s="36">
        <v>90</v>
      </c>
      <c r="Q52" s="36">
        <v>90</v>
      </c>
      <c r="R52" s="36">
        <v>90</v>
      </c>
      <c r="S52" s="36">
        <v>90</v>
      </c>
      <c r="T52" s="36">
        <v>90</v>
      </c>
      <c r="U52" s="36">
        <v>90</v>
      </c>
      <c r="V52" s="36">
        <v>90</v>
      </c>
      <c r="W52" s="36">
        <v>90</v>
      </c>
    </row>
    <row r="53" spans="1:23" ht="15.75" thickBot="1">
      <c r="A53" s="7">
        <v>37</v>
      </c>
      <c r="B53" s="34">
        <v>10165102204</v>
      </c>
      <c r="C53" s="34" t="s">
        <v>87</v>
      </c>
      <c r="D53">
        <v>27</v>
      </c>
      <c r="E53">
        <v>19</v>
      </c>
      <c r="F53">
        <v>5</v>
      </c>
      <c r="G53">
        <v>10</v>
      </c>
      <c r="H53">
        <v>10</v>
      </c>
      <c r="I53">
        <v>12</v>
      </c>
      <c r="J53" s="36">
        <v>89</v>
      </c>
      <c r="K53" s="36">
        <v>92</v>
      </c>
      <c r="L53" s="36">
        <v>87</v>
      </c>
      <c r="M53" s="36">
        <v>87</v>
      </c>
      <c r="N53" s="36">
        <v>87</v>
      </c>
      <c r="O53" s="36">
        <v>87</v>
      </c>
      <c r="P53" s="36">
        <v>89</v>
      </c>
      <c r="Q53" s="36">
        <v>89</v>
      </c>
      <c r="R53" s="36">
        <v>89</v>
      </c>
      <c r="S53" s="36">
        <v>89</v>
      </c>
      <c r="T53" s="36">
        <v>92</v>
      </c>
      <c r="U53" s="36">
        <v>92</v>
      </c>
      <c r="V53" s="36">
        <v>92</v>
      </c>
      <c r="W53" s="36">
        <v>92</v>
      </c>
    </row>
    <row r="54" spans="1:23" ht="15.75" thickBot="1">
      <c r="A54" s="7">
        <v>38</v>
      </c>
      <c r="B54" s="34">
        <v>10165102205</v>
      </c>
      <c r="C54" s="34" t="s">
        <v>88</v>
      </c>
      <c r="D54">
        <v>15</v>
      </c>
      <c r="E54">
        <v>14</v>
      </c>
      <c r="F54">
        <v>10</v>
      </c>
      <c r="G54">
        <v>6</v>
      </c>
      <c r="H54">
        <v>8</v>
      </c>
      <c r="I54">
        <v>9</v>
      </c>
      <c r="J54" s="36">
        <v>70</v>
      </c>
      <c r="K54" s="36">
        <v>79</v>
      </c>
      <c r="L54" s="36">
        <v>74</v>
      </c>
      <c r="M54" s="36">
        <v>74</v>
      </c>
      <c r="N54" s="36">
        <v>74</v>
      </c>
      <c r="O54" s="36">
        <v>74</v>
      </c>
      <c r="P54" s="36">
        <v>70</v>
      </c>
      <c r="Q54" s="36">
        <v>70</v>
      </c>
      <c r="R54" s="36">
        <v>70</v>
      </c>
      <c r="S54" s="36">
        <v>70</v>
      </c>
      <c r="T54" s="36">
        <v>79</v>
      </c>
      <c r="U54" s="36">
        <v>79</v>
      </c>
      <c r="V54" s="36">
        <v>79</v>
      </c>
      <c r="W54" s="36">
        <v>79</v>
      </c>
    </row>
    <row r="55" spans="1:23" ht="15.75" thickBot="1">
      <c r="A55" s="7">
        <v>39</v>
      </c>
      <c r="B55" s="34">
        <v>10165102206</v>
      </c>
      <c r="C55" s="34" t="s">
        <v>89</v>
      </c>
      <c r="D55">
        <v>21</v>
      </c>
      <c r="E55">
        <v>19</v>
      </c>
      <c r="F55">
        <v>5</v>
      </c>
      <c r="G55">
        <v>9</v>
      </c>
      <c r="H55">
        <v>4</v>
      </c>
      <c r="I55">
        <v>13</v>
      </c>
      <c r="J55" s="36">
        <v>70</v>
      </c>
      <c r="K55" s="36">
        <v>71</v>
      </c>
      <c r="L55" s="36">
        <v>80</v>
      </c>
      <c r="M55" s="36">
        <v>80</v>
      </c>
      <c r="N55" s="36">
        <v>80</v>
      </c>
      <c r="O55" s="36">
        <v>80</v>
      </c>
      <c r="P55" s="36">
        <v>70</v>
      </c>
      <c r="Q55" s="36">
        <v>70</v>
      </c>
      <c r="R55" s="36">
        <v>70</v>
      </c>
      <c r="S55" s="36">
        <v>70</v>
      </c>
      <c r="T55" s="36">
        <v>71</v>
      </c>
      <c r="U55" s="36">
        <v>71</v>
      </c>
      <c r="V55" s="36">
        <v>71</v>
      </c>
      <c r="W55" s="36">
        <v>71</v>
      </c>
    </row>
    <row r="56" spans="1:23" ht="15.75" thickBot="1">
      <c r="A56" s="7">
        <v>40</v>
      </c>
      <c r="B56" s="34">
        <v>10165102207</v>
      </c>
      <c r="C56" s="34" t="s">
        <v>90</v>
      </c>
      <c r="D56">
        <v>21</v>
      </c>
      <c r="E56">
        <v>16</v>
      </c>
      <c r="F56">
        <v>5</v>
      </c>
      <c r="G56">
        <v>9</v>
      </c>
      <c r="H56">
        <v>8</v>
      </c>
      <c r="I56">
        <v>12</v>
      </c>
      <c r="J56" s="36">
        <v>78</v>
      </c>
      <c r="K56" s="36">
        <v>86</v>
      </c>
      <c r="L56" s="36">
        <v>82</v>
      </c>
      <c r="M56" s="36">
        <v>82</v>
      </c>
      <c r="N56" s="36">
        <v>82</v>
      </c>
      <c r="O56" s="36">
        <v>82</v>
      </c>
      <c r="P56" s="36">
        <v>78</v>
      </c>
      <c r="Q56" s="36">
        <v>78</v>
      </c>
      <c r="R56" s="36">
        <v>78</v>
      </c>
      <c r="S56" s="36">
        <v>78</v>
      </c>
      <c r="T56" s="36">
        <v>86</v>
      </c>
      <c r="U56" s="36">
        <v>86</v>
      </c>
      <c r="V56" s="36">
        <v>86</v>
      </c>
      <c r="W56" s="36">
        <v>86</v>
      </c>
    </row>
    <row r="57" spans="1:23" ht="15.75" thickBot="1">
      <c r="A57" s="7">
        <v>41</v>
      </c>
      <c r="B57" s="34">
        <v>10165102208</v>
      </c>
      <c r="C57" s="34" t="s">
        <v>91</v>
      </c>
      <c r="D57">
        <v>18</v>
      </c>
      <c r="E57">
        <v>15</v>
      </c>
      <c r="F57">
        <v>5</v>
      </c>
      <c r="G57">
        <v>9</v>
      </c>
      <c r="H57">
        <v>8</v>
      </c>
      <c r="I57">
        <v>7</v>
      </c>
      <c r="J57" s="36">
        <v>60</v>
      </c>
      <c r="K57" s="37">
        <v>12</v>
      </c>
      <c r="L57" s="36">
        <v>70</v>
      </c>
      <c r="M57" s="36">
        <v>70</v>
      </c>
      <c r="N57" s="36">
        <v>70</v>
      </c>
      <c r="O57" s="36">
        <v>70</v>
      </c>
      <c r="P57" s="36">
        <v>60</v>
      </c>
      <c r="Q57" s="36">
        <v>60</v>
      </c>
      <c r="R57" s="36">
        <v>60</v>
      </c>
      <c r="S57" s="36">
        <v>60</v>
      </c>
      <c r="T57" s="37">
        <v>12</v>
      </c>
      <c r="U57" s="37">
        <v>12</v>
      </c>
      <c r="V57" s="37">
        <v>12</v>
      </c>
      <c r="W57" s="37">
        <v>12</v>
      </c>
    </row>
    <row r="58" spans="1:23" ht="15.75" thickBot="1">
      <c r="A58" s="7">
        <v>42</v>
      </c>
      <c r="B58" s="34">
        <v>10165102209</v>
      </c>
      <c r="C58" s="34" t="s">
        <v>92</v>
      </c>
      <c r="D58">
        <v>15</v>
      </c>
      <c r="E58">
        <v>11</v>
      </c>
      <c r="F58">
        <v>5</v>
      </c>
      <c r="G58">
        <v>9</v>
      </c>
      <c r="H58">
        <v>10</v>
      </c>
      <c r="I58">
        <v>10</v>
      </c>
      <c r="J58" s="36">
        <v>88</v>
      </c>
      <c r="K58" s="36">
        <v>100</v>
      </c>
      <c r="L58" s="36">
        <v>80</v>
      </c>
      <c r="M58" s="36">
        <v>80</v>
      </c>
      <c r="N58" s="36">
        <v>80</v>
      </c>
      <c r="O58" s="36">
        <v>80</v>
      </c>
      <c r="P58" s="36">
        <v>88</v>
      </c>
      <c r="Q58" s="36">
        <v>88</v>
      </c>
      <c r="R58" s="36">
        <v>88</v>
      </c>
      <c r="S58" s="36">
        <v>88</v>
      </c>
      <c r="T58" s="36">
        <v>100</v>
      </c>
      <c r="U58" s="36">
        <v>100</v>
      </c>
      <c r="V58" s="36">
        <v>100</v>
      </c>
      <c r="W58" s="36">
        <v>100</v>
      </c>
    </row>
    <row r="59" spans="1:23" ht="15.75" thickBot="1">
      <c r="A59" s="7">
        <v>43</v>
      </c>
      <c r="B59" s="34">
        <v>10165102213</v>
      </c>
      <c r="C59" s="34" t="s">
        <v>93</v>
      </c>
      <c r="D59">
        <v>15</v>
      </c>
      <c r="E59">
        <v>9</v>
      </c>
      <c r="F59">
        <v>5</v>
      </c>
      <c r="G59">
        <v>9</v>
      </c>
      <c r="H59">
        <v>6</v>
      </c>
      <c r="I59">
        <v>4</v>
      </c>
      <c r="J59" s="36">
        <v>60</v>
      </c>
      <c r="K59" s="36">
        <v>60</v>
      </c>
      <c r="L59" s="36">
        <v>72</v>
      </c>
      <c r="M59" s="36">
        <v>72</v>
      </c>
      <c r="N59" s="36">
        <v>72</v>
      </c>
      <c r="O59" s="36">
        <v>72</v>
      </c>
      <c r="P59" s="36">
        <v>60</v>
      </c>
      <c r="Q59" s="36">
        <v>60</v>
      </c>
      <c r="R59" s="36">
        <v>60</v>
      </c>
      <c r="S59" s="36">
        <v>60</v>
      </c>
      <c r="T59" s="36">
        <v>60</v>
      </c>
      <c r="U59" s="36">
        <v>60</v>
      </c>
      <c r="V59" s="36">
        <v>60</v>
      </c>
      <c r="W59" s="36">
        <v>60</v>
      </c>
    </row>
    <row r="60" spans="1:23" ht="15.75" thickBot="1">
      <c r="A60" s="7">
        <v>44</v>
      </c>
      <c r="B60" s="34">
        <v>10165102218</v>
      </c>
      <c r="C60" s="34" t="s">
        <v>94</v>
      </c>
      <c r="D60">
        <v>18</v>
      </c>
      <c r="E60">
        <v>14</v>
      </c>
      <c r="F60">
        <v>5</v>
      </c>
      <c r="G60">
        <v>10</v>
      </c>
      <c r="H60">
        <v>10</v>
      </c>
      <c r="I60">
        <v>5</v>
      </c>
      <c r="J60" s="36">
        <v>90</v>
      </c>
      <c r="K60" s="36">
        <v>90</v>
      </c>
      <c r="L60" s="36">
        <v>78</v>
      </c>
      <c r="M60" s="36">
        <v>78</v>
      </c>
      <c r="N60" s="36">
        <v>78</v>
      </c>
      <c r="O60" s="36">
        <v>78</v>
      </c>
      <c r="P60" s="36">
        <v>90</v>
      </c>
      <c r="Q60" s="36">
        <v>90</v>
      </c>
      <c r="R60" s="36">
        <v>90</v>
      </c>
      <c r="S60" s="36">
        <v>90</v>
      </c>
      <c r="T60" s="36">
        <v>90</v>
      </c>
      <c r="U60" s="36">
        <v>90</v>
      </c>
      <c r="V60" s="36">
        <v>90</v>
      </c>
      <c r="W60" s="36">
        <v>90</v>
      </c>
    </row>
    <row r="61" spans="1:23" ht="15.75" thickBot="1">
      <c r="A61" s="7">
        <v>45</v>
      </c>
      <c r="B61" s="34">
        <v>10165102221</v>
      </c>
      <c r="C61" s="34" t="s">
        <v>95</v>
      </c>
      <c r="D61">
        <v>21</v>
      </c>
      <c r="E61">
        <v>19</v>
      </c>
      <c r="F61">
        <v>5</v>
      </c>
      <c r="G61">
        <v>10</v>
      </c>
      <c r="H61">
        <v>10</v>
      </c>
      <c r="I61">
        <v>13</v>
      </c>
      <c r="J61" s="36">
        <v>67</v>
      </c>
      <c r="K61" s="36">
        <v>60</v>
      </c>
      <c r="L61" s="36">
        <v>82</v>
      </c>
      <c r="M61" s="36">
        <v>82</v>
      </c>
      <c r="N61" s="36">
        <v>82</v>
      </c>
      <c r="O61" s="36">
        <v>82</v>
      </c>
      <c r="P61" s="36">
        <v>67</v>
      </c>
      <c r="Q61" s="36">
        <v>67</v>
      </c>
      <c r="R61" s="36">
        <v>67</v>
      </c>
      <c r="S61" s="36">
        <v>67</v>
      </c>
      <c r="T61" s="36">
        <v>60</v>
      </c>
      <c r="U61" s="36">
        <v>60</v>
      </c>
      <c r="V61" s="36">
        <v>60</v>
      </c>
      <c r="W61" s="36">
        <v>60</v>
      </c>
    </row>
    <row r="62" spans="1:23" ht="15.75" thickBot="1">
      <c r="A62" s="7">
        <v>46</v>
      </c>
      <c r="B62" s="34">
        <v>10165102223</v>
      </c>
      <c r="C62" s="34" t="s">
        <v>96</v>
      </c>
      <c r="D62">
        <v>15</v>
      </c>
      <c r="E62">
        <v>11</v>
      </c>
      <c r="F62">
        <v>5</v>
      </c>
      <c r="G62">
        <v>9</v>
      </c>
      <c r="H62">
        <v>8</v>
      </c>
      <c r="I62">
        <v>9</v>
      </c>
      <c r="J62" s="36">
        <v>90</v>
      </c>
      <c r="K62" s="36">
        <v>90</v>
      </c>
      <c r="L62" s="36">
        <v>72</v>
      </c>
      <c r="M62" s="36">
        <v>72</v>
      </c>
      <c r="N62" s="36">
        <v>72</v>
      </c>
      <c r="O62" s="36">
        <v>72</v>
      </c>
      <c r="P62" s="36">
        <v>90</v>
      </c>
      <c r="Q62" s="36">
        <v>90</v>
      </c>
      <c r="R62" s="36">
        <v>90</v>
      </c>
      <c r="S62" s="36">
        <v>90</v>
      </c>
      <c r="T62" s="36">
        <v>90</v>
      </c>
      <c r="U62" s="36">
        <v>90</v>
      </c>
      <c r="V62" s="36">
        <v>90</v>
      </c>
      <c r="W62" s="36">
        <v>90</v>
      </c>
    </row>
    <row r="63" spans="1:23" ht="15.75" thickBot="1">
      <c r="A63" s="7">
        <v>47</v>
      </c>
      <c r="B63" s="34">
        <v>10165102224</v>
      </c>
      <c r="C63" s="34" t="s">
        <v>97</v>
      </c>
      <c r="D63">
        <v>30</v>
      </c>
      <c r="E63">
        <v>18</v>
      </c>
      <c r="F63">
        <v>15</v>
      </c>
      <c r="G63">
        <v>7</v>
      </c>
      <c r="H63">
        <v>10</v>
      </c>
      <c r="I63">
        <v>15</v>
      </c>
      <c r="J63" s="36">
        <v>100</v>
      </c>
      <c r="K63" s="36">
        <v>95</v>
      </c>
      <c r="L63" s="36">
        <v>98</v>
      </c>
      <c r="M63" s="36">
        <v>98</v>
      </c>
      <c r="N63" s="36">
        <v>98</v>
      </c>
      <c r="O63" s="36">
        <v>98</v>
      </c>
      <c r="P63" s="36">
        <v>100</v>
      </c>
      <c r="Q63" s="36">
        <v>100</v>
      </c>
      <c r="R63" s="36">
        <v>100</v>
      </c>
      <c r="S63" s="36">
        <v>100</v>
      </c>
      <c r="T63" s="36">
        <v>95</v>
      </c>
      <c r="U63" s="36">
        <v>95</v>
      </c>
      <c r="V63" s="36">
        <v>95</v>
      </c>
      <c r="W63" s="36">
        <v>95</v>
      </c>
    </row>
    <row r="64" spans="1:23" ht="15.75" thickBot="1">
      <c r="A64" s="7">
        <v>48</v>
      </c>
      <c r="B64" s="34">
        <v>10165102225</v>
      </c>
      <c r="C64" s="34" t="s">
        <v>98</v>
      </c>
      <c r="D64">
        <v>21</v>
      </c>
      <c r="E64">
        <v>17</v>
      </c>
      <c r="F64">
        <v>10</v>
      </c>
      <c r="G64">
        <v>10</v>
      </c>
      <c r="H64">
        <v>10</v>
      </c>
      <c r="I64">
        <v>14</v>
      </c>
      <c r="J64" s="36">
        <v>84</v>
      </c>
      <c r="K64" s="36">
        <v>90</v>
      </c>
      <c r="L64" s="36">
        <v>87</v>
      </c>
      <c r="M64" s="36">
        <v>87</v>
      </c>
      <c r="N64" s="36">
        <v>87</v>
      </c>
      <c r="O64" s="36">
        <v>87</v>
      </c>
      <c r="P64" s="36">
        <v>84</v>
      </c>
      <c r="Q64" s="36">
        <v>84</v>
      </c>
      <c r="R64" s="36">
        <v>84</v>
      </c>
      <c r="S64" s="36">
        <v>84</v>
      </c>
      <c r="T64" s="36">
        <v>90</v>
      </c>
      <c r="U64" s="36">
        <v>90</v>
      </c>
      <c r="V64" s="36">
        <v>90</v>
      </c>
      <c r="W64" s="36">
        <v>90</v>
      </c>
    </row>
    <row r="65" spans="1:23" ht="15.75" thickBot="1">
      <c r="A65" s="7">
        <v>49</v>
      </c>
      <c r="B65" s="34">
        <v>10165102226</v>
      </c>
      <c r="C65" s="34" t="s">
        <v>99</v>
      </c>
      <c r="D65">
        <v>24</v>
      </c>
      <c r="E65">
        <v>13</v>
      </c>
      <c r="F65">
        <v>9</v>
      </c>
      <c r="G65">
        <v>8</v>
      </c>
      <c r="H65">
        <v>6</v>
      </c>
      <c r="I65">
        <v>13</v>
      </c>
      <c r="J65" s="36">
        <v>70</v>
      </c>
      <c r="K65" s="36">
        <v>76</v>
      </c>
      <c r="L65" s="36">
        <v>80</v>
      </c>
      <c r="M65" s="36">
        <v>80</v>
      </c>
      <c r="N65" s="36">
        <v>80</v>
      </c>
      <c r="O65" s="36">
        <v>80</v>
      </c>
      <c r="P65" s="36">
        <v>70</v>
      </c>
      <c r="Q65" s="36">
        <v>70</v>
      </c>
      <c r="R65" s="36">
        <v>70</v>
      </c>
      <c r="S65" s="36">
        <v>70</v>
      </c>
      <c r="T65" s="36">
        <v>76</v>
      </c>
      <c r="U65" s="36">
        <v>76</v>
      </c>
      <c r="V65" s="36">
        <v>76</v>
      </c>
      <c r="W65" s="36">
        <v>76</v>
      </c>
    </row>
    <row r="66" spans="1:23" ht="15.75" thickBot="1">
      <c r="A66" s="7">
        <v>50</v>
      </c>
      <c r="B66" s="34">
        <v>10165102227</v>
      </c>
      <c r="C66" s="34" t="s">
        <v>100</v>
      </c>
      <c r="D66">
        <v>21</v>
      </c>
      <c r="E66">
        <v>7</v>
      </c>
      <c r="F66">
        <v>5</v>
      </c>
      <c r="G66">
        <v>0</v>
      </c>
      <c r="H66">
        <v>0</v>
      </c>
      <c r="I66">
        <v>0</v>
      </c>
      <c r="J66" s="37">
        <v>40</v>
      </c>
      <c r="K66" s="37">
        <v>0</v>
      </c>
      <c r="L66" s="37">
        <v>46</v>
      </c>
      <c r="M66" s="37">
        <v>46</v>
      </c>
      <c r="N66" s="37">
        <v>46</v>
      </c>
      <c r="O66" s="37">
        <v>46</v>
      </c>
      <c r="P66" s="37">
        <v>40</v>
      </c>
      <c r="Q66" s="37">
        <v>40</v>
      </c>
      <c r="R66" s="37">
        <v>40</v>
      </c>
      <c r="S66" s="37">
        <v>40</v>
      </c>
      <c r="T66" s="37">
        <v>0</v>
      </c>
      <c r="U66" s="37">
        <v>0</v>
      </c>
      <c r="V66" s="37">
        <v>0</v>
      </c>
      <c r="W66" s="37">
        <v>0</v>
      </c>
    </row>
    <row r="67" spans="1:23" ht="15.75" thickBot="1">
      <c r="A67" s="7">
        <v>51</v>
      </c>
      <c r="B67" s="34">
        <v>10165102230</v>
      </c>
      <c r="C67" s="34" t="s">
        <v>101</v>
      </c>
      <c r="D67"/>
      <c r="E67"/>
      <c r="F67"/>
      <c r="G67"/>
      <c r="H67"/>
      <c r="I67"/>
      <c r="J67" s="37"/>
      <c r="K67" s="37"/>
      <c r="L67" s="37">
        <v>0</v>
      </c>
      <c r="M67" s="37">
        <v>0</v>
      </c>
      <c r="N67" s="37">
        <v>0</v>
      </c>
      <c r="O67" s="37">
        <v>0</v>
      </c>
      <c r="P67" s="37"/>
      <c r="Q67" s="37"/>
      <c r="R67" s="37"/>
      <c r="S67" s="37"/>
      <c r="T67" s="37"/>
      <c r="U67" s="37"/>
      <c r="V67" s="37"/>
      <c r="W67" s="37"/>
    </row>
    <row r="68" spans="1:23" ht="15.75" thickBot="1">
      <c r="A68" s="7">
        <v>52</v>
      </c>
      <c r="B68" s="34">
        <v>10165102232</v>
      </c>
      <c r="C68" s="34" t="s">
        <v>102</v>
      </c>
      <c r="D68">
        <v>24</v>
      </c>
      <c r="E68">
        <v>15</v>
      </c>
      <c r="F68">
        <v>8</v>
      </c>
      <c r="G68">
        <v>10</v>
      </c>
      <c r="H68">
        <v>10</v>
      </c>
      <c r="I68">
        <v>13</v>
      </c>
      <c r="J68" s="36">
        <v>84</v>
      </c>
      <c r="K68" s="36">
        <v>86</v>
      </c>
      <c r="L68" s="36">
        <v>88</v>
      </c>
      <c r="M68" s="36">
        <v>88</v>
      </c>
      <c r="N68" s="36">
        <v>88</v>
      </c>
      <c r="O68" s="36">
        <v>88</v>
      </c>
      <c r="P68" s="36">
        <v>84</v>
      </c>
      <c r="Q68" s="36">
        <v>84</v>
      </c>
      <c r="R68" s="36">
        <v>84</v>
      </c>
      <c r="S68" s="36">
        <v>84</v>
      </c>
      <c r="T68" s="36">
        <v>86</v>
      </c>
      <c r="U68" s="36">
        <v>86</v>
      </c>
      <c r="V68" s="36">
        <v>86</v>
      </c>
      <c r="W68" s="36">
        <v>86</v>
      </c>
    </row>
    <row r="69" spans="1:23" ht="15.75" thickBot="1">
      <c r="A69" s="7">
        <v>53</v>
      </c>
      <c r="B69" s="34">
        <v>10165102233</v>
      </c>
      <c r="C69" s="34" t="s">
        <v>103</v>
      </c>
      <c r="D69">
        <v>15</v>
      </c>
      <c r="E69">
        <v>13</v>
      </c>
      <c r="F69">
        <v>5</v>
      </c>
      <c r="G69">
        <v>10</v>
      </c>
      <c r="H69">
        <v>10</v>
      </c>
      <c r="I69">
        <v>11</v>
      </c>
      <c r="J69" s="36">
        <v>81</v>
      </c>
      <c r="K69" s="36">
        <v>82</v>
      </c>
      <c r="L69" s="36">
        <v>76</v>
      </c>
      <c r="M69" s="36">
        <v>76</v>
      </c>
      <c r="N69" s="36">
        <v>76</v>
      </c>
      <c r="O69" s="36">
        <v>76</v>
      </c>
      <c r="P69" s="36">
        <v>81</v>
      </c>
      <c r="Q69" s="36">
        <v>81</v>
      </c>
      <c r="R69" s="36">
        <v>81</v>
      </c>
      <c r="S69" s="36">
        <v>81</v>
      </c>
      <c r="T69" s="36">
        <v>82</v>
      </c>
      <c r="U69" s="36">
        <v>82</v>
      </c>
      <c r="V69" s="36">
        <v>82</v>
      </c>
      <c r="W69" s="36">
        <v>82</v>
      </c>
    </row>
    <row r="70" spans="1:23" ht="15.75" thickBot="1">
      <c r="A70" s="7">
        <v>54</v>
      </c>
      <c r="B70" s="34">
        <v>10165102235</v>
      </c>
      <c r="C70" s="34" t="s">
        <v>104</v>
      </c>
      <c r="D70">
        <v>12</v>
      </c>
      <c r="E70">
        <v>14</v>
      </c>
      <c r="F70">
        <v>5</v>
      </c>
      <c r="G70">
        <v>9</v>
      </c>
      <c r="H70">
        <v>10</v>
      </c>
      <c r="I70">
        <v>9</v>
      </c>
      <c r="J70" s="36">
        <v>76</v>
      </c>
      <c r="K70" s="36">
        <v>80</v>
      </c>
      <c r="L70" s="36">
        <v>72</v>
      </c>
      <c r="M70" s="36">
        <v>72</v>
      </c>
      <c r="N70" s="36">
        <v>72</v>
      </c>
      <c r="O70" s="36">
        <v>72</v>
      </c>
      <c r="P70" s="36">
        <v>76</v>
      </c>
      <c r="Q70" s="36">
        <v>76</v>
      </c>
      <c r="R70" s="36">
        <v>76</v>
      </c>
      <c r="S70" s="36">
        <v>76</v>
      </c>
      <c r="T70" s="36">
        <v>80</v>
      </c>
      <c r="U70" s="36">
        <v>80</v>
      </c>
      <c r="V70" s="36">
        <v>80</v>
      </c>
      <c r="W70" s="36">
        <v>80</v>
      </c>
    </row>
    <row r="71" spans="1:23" ht="15.75" thickBot="1">
      <c r="A71" s="7">
        <v>55</v>
      </c>
      <c r="B71" s="34">
        <v>10165102238</v>
      </c>
      <c r="C71" s="34" t="s">
        <v>105</v>
      </c>
      <c r="D71">
        <v>21</v>
      </c>
      <c r="E71">
        <v>15</v>
      </c>
      <c r="F71">
        <v>5</v>
      </c>
      <c r="G71">
        <v>10</v>
      </c>
      <c r="H71">
        <v>10</v>
      </c>
      <c r="I71">
        <v>14</v>
      </c>
      <c r="J71" s="36">
        <v>90</v>
      </c>
      <c r="K71" s="36">
        <v>90</v>
      </c>
      <c r="L71" s="36">
        <v>80</v>
      </c>
      <c r="M71" s="36">
        <v>80</v>
      </c>
      <c r="N71" s="36">
        <v>80</v>
      </c>
      <c r="O71" s="36">
        <v>80</v>
      </c>
      <c r="P71" s="36">
        <v>90</v>
      </c>
      <c r="Q71" s="36">
        <v>90</v>
      </c>
      <c r="R71" s="36">
        <v>90</v>
      </c>
      <c r="S71" s="36">
        <v>90</v>
      </c>
      <c r="T71" s="36">
        <v>90</v>
      </c>
      <c r="U71" s="36">
        <v>90</v>
      </c>
      <c r="V71" s="36">
        <v>90</v>
      </c>
      <c r="W71" s="36">
        <v>90</v>
      </c>
    </row>
    <row r="72" spans="1:23" ht="15.75" thickBot="1">
      <c r="A72" s="7">
        <v>56</v>
      </c>
      <c r="B72" s="34">
        <v>10165102241</v>
      </c>
      <c r="C72" s="34" t="s">
        <v>106</v>
      </c>
      <c r="D72">
        <v>27</v>
      </c>
      <c r="E72">
        <v>17</v>
      </c>
      <c r="F72">
        <v>13</v>
      </c>
      <c r="G72">
        <v>9</v>
      </c>
      <c r="H72">
        <v>8</v>
      </c>
      <c r="I72">
        <v>14</v>
      </c>
      <c r="J72" s="36">
        <v>82</v>
      </c>
      <c r="K72" s="36">
        <v>92</v>
      </c>
      <c r="L72" s="36">
        <v>80</v>
      </c>
      <c r="M72" s="36">
        <v>80</v>
      </c>
      <c r="N72" s="36">
        <v>80</v>
      </c>
      <c r="O72" s="36">
        <v>80</v>
      </c>
      <c r="P72" s="36">
        <v>82</v>
      </c>
      <c r="Q72" s="36">
        <v>82</v>
      </c>
      <c r="R72" s="36">
        <v>82</v>
      </c>
      <c r="S72" s="36">
        <v>82</v>
      </c>
      <c r="T72" s="36">
        <v>92</v>
      </c>
      <c r="U72" s="36">
        <v>92</v>
      </c>
      <c r="V72" s="36">
        <v>92</v>
      </c>
      <c r="W72" s="36">
        <v>92</v>
      </c>
    </row>
    <row r="73" spans="1:23" ht="15.75" thickBot="1">
      <c r="A73" s="7">
        <v>57</v>
      </c>
      <c r="B73" s="34">
        <v>10165102242</v>
      </c>
      <c r="C73" s="34" t="s">
        <v>107</v>
      </c>
      <c r="D73">
        <v>21</v>
      </c>
      <c r="E73">
        <v>17</v>
      </c>
      <c r="F73">
        <v>13</v>
      </c>
      <c r="G73">
        <v>10</v>
      </c>
      <c r="H73">
        <v>8</v>
      </c>
      <c r="I73">
        <v>15</v>
      </c>
      <c r="J73" s="36">
        <v>85</v>
      </c>
      <c r="K73" s="36">
        <v>93</v>
      </c>
      <c r="L73" s="36">
        <v>90</v>
      </c>
      <c r="M73" s="36">
        <v>90</v>
      </c>
      <c r="N73" s="36">
        <v>90</v>
      </c>
      <c r="O73" s="36">
        <v>90</v>
      </c>
      <c r="P73" s="36">
        <v>85</v>
      </c>
      <c r="Q73" s="36">
        <v>85</v>
      </c>
      <c r="R73" s="36">
        <v>85</v>
      </c>
      <c r="S73" s="36">
        <v>85</v>
      </c>
      <c r="T73" s="36">
        <v>93</v>
      </c>
      <c r="U73" s="36">
        <v>93</v>
      </c>
      <c r="V73" s="36">
        <v>93</v>
      </c>
      <c r="W73" s="36">
        <v>93</v>
      </c>
    </row>
    <row r="74" spans="1:23" ht="15.75" thickBot="1">
      <c r="A74" s="7">
        <v>58</v>
      </c>
      <c r="B74" s="34">
        <v>10165102243</v>
      </c>
      <c r="C74" s="34" t="s">
        <v>108</v>
      </c>
      <c r="D74">
        <v>15</v>
      </c>
      <c r="E74">
        <v>19</v>
      </c>
      <c r="F74">
        <v>5</v>
      </c>
      <c r="G74">
        <v>9</v>
      </c>
      <c r="H74">
        <v>10</v>
      </c>
      <c r="I74">
        <v>13</v>
      </c>
      <c r="J74" s="36">
        <v>86</v>
      </c>
      <c r="K74" s="36">
        <v>92</v>
      </c>
      <c r="L74" s="36">
        <v>84</v>
      </c>
      <c r="M74" s="36">
        <v>84</v>
      </c>
      <c r="N74" s="36">
        <v>84</v>
      </c>
      <c r="O74" s="36">
        <v>84</v>
      </c>
      <c r="P74" s="36">
        <v>86</v>
      </c>
      <c r="Q74" s="36">
        <v>86</v>
      </c>
      <c r="R74" s="36">
        <v>86</v>
      </c>
      <c r="S74" s="36">
        <v>86</v>
      </c>
      <c r="T74" s="36">
        <v>92</v>
      </c>
      <c r="U74" s="36">
        <v>92</v>
      </c>
      <c r="V74" s="36">
        <v>92</v>
      </c>
      <c r="W74" s="36">
        <v>92</v>
      </c>
    </row>
    <row r="75" spans="1:23" ht="15.75" thickBot="1">
      <c r="A75" s="7">
        <v>59</v>
      </c>
      <c r="B75" s="34">
        <v>10165102244</v>
      </c>
      <c r="C75" s="34" t="s">
        <v>109</v>
      </c>
      <c r="D75">
        <v>12</v>
      </c>
      <c r="E75">
        <v>16</v>
      </c>
      <c r="F75">
        <v>8</v>
      </c>
      <c r="G75">
        <v>10</v>
      </c>
      <c r="H75">
        <v>8</v>
      </c>
      <c r="I75">
        <v>12</v>
      </c>
      <c r="J75" s="36">
        <v>91</v>
      </c>
      <c r="K75" s="36">
        <v>89</v>
      </c>
      <c r="L75" s="36">
        <v>82</v>
      </c>
      <c r="M75" s="36">
        <v>82</v>
      </c>
      <c r="N75" s="36">
        <v>82</v>
      </c>
      <c r="O75" s="36">
        <v>82</v>
      </c>
      <c r="P75" s="36">
        <v>91</v>
      </c>
      <c r="Q75" s="36">
        <v>91</v>
      </c>
      <c r="R75" s="36">
        <v>91</v>
      </c>
      <c r="S75" s="36">
        <v>91</v>
      </c>
      <c r="T75" s="36">
        <v>89</v>
      </c>
      <c r="U75" s="36">
        <v>89</v>
      </c>
      <c r="V75" s="36">
        <v>89</v>
      </c>
      <c r="W75" s="36">
        <v>89</v>
      </c>
    </row>
    <row r="76" spans="1:23" ht="15.75" thickBot="1">
      <c r="A76" s="7">
        <v>60</v>
      </c>
      <c r="B76" s="34">
        <v>10165102247</v>
      </c>
      <c r="C76" s="34" t="s">
        <v>110</v>
      </c>
      <c r="D76">
        <v>18</v>
      </c>
      <c r="E76">
        <v>7</v>
      </c>
      <c r="F76">
        <v>5</v>
      </c>
      <c r="G76">
        <v>9</v>
      </c>
      <c r="H76">
        <v>2</v>
      </c>
      <c r="I76">
        <v>4</v>
      </c>
      <c r="J76" s="37">
        <v>50</v>
      </c>
      <c r="K76" s="37">
        <v>12</v>
      </c>
      <c r="L76" s="37">
        <v>45</v>
      </c>
      <c r="M76" s="37">
        <v>45</v>
      </c>
      <c r="N76" s="37">
        <v>45</v>
      </c>
      <c r="O76" s="37">
        <v>45</v>
      </c>
      <c r="P76" s="37">
        <v>50</v>
      </c>
      <c r="Q76" s="37">
        <v>50</v>
      </c>
      <c r="R76" s="37">
        <v>50</v>
      </c>
      <c r="S76" s="37">
        <v>50</v>
      </c>
      <c r="T76" s="37">
        <v>12</v>
      </c>
      <c r="U76" s="37">
        <v>12</v>
      </c>
      <c r="V76" s="37">
        <v>12</v>
      </c>
      <c r="W76" s="37">
        <v>12</v>
      </c>
    </row>
    <row r="77" spans="1:23" ht="15.75" thickBot="1">
      <c r="A77" s="7">
        <v>61</v>
      </c>
      <c r="B77" s="34">
        <v>10165102249</v>
      </c>
      <c r="C77" s="34" t="s">
        <v>111</v>
      </c>
      <c r="D77">
        <v>15</v>
      </c>
      <c r="E77">
        <v>14</v>
      </c>
      <c r="F77">
        <v>5</v>
      </c>
      <c r="G77">
        <v>10</v>
      </c>
      <c r="H77">
        <v>8</v>
      </c>
      <c r="I77">
        <v>9</v>
      </c>
      <c r="J77" s="36">
        <v>80</v>
      </c>
      <c r="K77" s="36">
        <v>80</v>
      </c>
      <c r="L77" s="36">
        <v>70</v>
      </c>
      <c r="M77" s="36">
        <v>70</v>
      </c>
      <c r="N77" s="36">
        <v>70</v>
      </c>
      <c r="O77" s="36">
        <v>70</v>
      </c>
      <c r="P77" s="36">
        <v>80</v>
      </c>
      <c r="Q77" s="36">
        <v>80</v>
      </c>
      <c r="R77" s="36">
        <v>80</v>
      </c>
      <c r="S77" s="36">
        <v>80</v>
      </c>
      <c r="T77" s="36">
        <v>80</v>
      </c>
      <c r="U77" s="36">
        <v>80</v>
      </c>
      <c r="V77" s="36">
        <v>80</v>
      </c>
      <c r="W77" s="36">
        <v>80</v>
      </c>
    </row>
    <row r="78" spans="1:23" ht="15.75" thickBot="1">
      <c r="A78" s="7">
        <v>62</v>
      </c>
      <c r="B78" s="34">
        <v>10165102250</v>
      </c>
      <c r="C78" s="34" t="s">
        <v>112</v>
      </c>
      <c r="D78">
        <v>15</v>
      </c>
      <c r="E78">
        <v>16</v>
      </c>
      <c r="F78">
        <v>8</v>
      </c>
      <c r="G78">
        <v>10</v>
      </c>
      <c r="H78">
        <v>10</v>
      </c>
      <c r="I78">
        <v>13</v>
      </c>
      <c r="J78" s="36">
        <v>86</v>
      </c>
      <c r="K78" s="36">
        <v>80</v>
      </c>
      <c r="L78" s="36">
        <v>90</v>
      </c>
      <c r="M78" s="36">
        <v>90</v>
      </c>
      <c r="N78" s="36">
        <v>90</v>
      </c>
      <c r="O78" s="36">
        <v>90</v>
      </c>
      <c r="P78" s="36">
        <v>86</v>
      </c>
      <c r="Q78" s="36">
        <v>86</v>
      </c>
      <c r="R78" s="36">
        <v>86</v>
      </c>
      <c r="S78" s="36">
        <v>86</v>
      </c>
      <c r="T78" s="36">
        <v>80</v>
      </c>
      <c r="U78" s="36">
        <v>80</v>
      </c>
      <c r="V78" s="36">
        <v>80</v>
      </c>
      <c r="W78" s="36">
        <v>80</v>
      </c>
    </row>
    <row r="79" spans="1:23" ht="15.75" thickBot="1">
      <c r="A79" s="7">
        <v>63</v>
      </c>
      <c r="B79" s="34">
        <v>10165102251</v>
      </c>
      <c r="C79" s="34" t="s">
        <v>113</v>
      </c>
      <c r="D79">
        <v>24</v>
      </c>
      <c r="E79">
        <v>17</v>
      </c>
      <c r="F79">
        <v>8</v>
      </c>
      <c r="G79">
        <v>9</v>
      </c>
      <c r="H79">
        <v>8</v>
      </c>
      <c r="I79">
        <v>8</v>
      </c>
      <c r="J79" s="36">
        <v>84</v>
      </c>
      <c r="K79" s="36">
        <v>89</v>
      </c>
      <c r="L79" s="36">
        <v>80</v>
      </c>
      <c r="M79" s="36">
        <v>80</v>
      </c>
      <c r="N79" s="36">
        <v>80</v>
      </c>
      <c r="O79" s="36">
        <v>80</v>
      </c>
      <c r="P79" s="36">
        <v>84</v>
      </c>
      <c r="Q79" s="36">
        <v>84</v>
      </c>
      <c r="R79" s="36">
        <v>84</v>
      </c>
      <c r="S79" s="36">
        <v>84</v>
      </c>
      <c r="T79" s="36">
        <v>89</v>
      </c>
      <c r="U79" s="36">
        <v>89</v>
      </c>
      <c r="V79" s="36">
        <v>89</v>
      </c>
      <c r="W79" s="36">
        <v>89</v>
      </c>
    </row>
    <row r="80" spans="1:23" ht="15.75" thickBot="1">
      <c r="A80" s="7">
        <v>64</v>
      </c>
      <c r="B80" s="34">
        <v>10165102252</v>
      </c>
      <c r="C80" s="34" t="s">
        <v>114</v>
      </c>
      <c r="D80">
        <v>15</v>
      </c>
      <c r="E80">
        <v>13</v>
      </c>
      <c r="F80">
        <v>5</v>
      </c>
      <c r="G80">
        <v>9</v>
      </c>
      <c r="H80">
        <v>10</v>
      </c>
      <c r="I80">
        <v>11</v>
      </c>
      <c r="J80" s="36">
        <v>90</v>
      </c>
      <c r="K80" s="36">
        <v>93</v>
      </c>
      <c r="L80" s="36">
        <v>86</v>
      </c>
      <c r="M80" s="36">
        <v>86</v>
      </c>
      <c r="N80" s="36">
        <v>86</v>
      </c>
      <c r="O80" s="36">
        <v>86</v>
      </c>
      <c r="P80" s="36">
        <v>90</v>
      </c>
      <c r="Q80" s="36">
        <v>90</v>
      </c>
      <c r="R80" s="36">
        <v>90</v>
      </c>
      <c r="S80" s="36">
        <v>90</v>
      </c>
      <c r="T80" s="36">
        <v>93</v>
      </c>
      <c r="U80" s="36">
        <v>93</v>
      </c>
      <c r="V80" s="36">
        <v>93</v>
      </c>
      <c r="W80" s="36">
        <v>93</v>
      </c>
    </row>
    <row r="81" spans="1:23" ht="15.75" thickBot="1">
      <c r="A81" s="7">
        <v>65</v>
      </c>
      <c r="B81" s="34">
        <v>10165102253</v>
      </c>
      <c r="C81" s="34" t="s">
        <v>115</v>
      </c>
      <c r="D81">
        <v>12</v>
      </c>
      <c r="E81">
        <v>13</v>
      </c>
      <c r="F81">
        <v>5</v>
      </c>
      <c r="G81">
        <v>10</v>
      </c>
      <c r="H81">
        <v>8</v>
      </c>
      <c r="I81">
        <v>10</v>
      </c>
      <c r="J81" s="36">
        <v>77</v>
      </c>
      <c r="K81" s="36">
        <v>82</v>
      </c>
      <c r="L81" s="36">
        <v>74</v>
      </c>
      <c r="M81" s="36">
        <v>74</v>
      </c>
      <c r="N81" s="36">
        <v>74</v>
      </c>
      <c r="O81" s="36">
        <v>74</v>
      </c>
      <c r="P81" s="36">
        <v>77</v>
      </c>
      <c r="Q81" s="36">
        <v>77</v>
      </c>
      <c r="R81" s="36">
        <v>77</v>
      </c>
      <c r="S81" s="36">
        <v>77</v>
      </c>
      <c r="T81" s="36">
        <v>82</v>
      </c>
      <c r="U81" s="36">
        <v>82</v>
      </c>
      <c r="V81" s="36">
        <v>82</v>
      </c>
      <c r="W81" s="36">
        <v>82</v>
      </c>
    </row>
    <row r="82" spans="1:23" ht="15.75" thickBot="1">
      <c r="A82" s="4">
        <v>66</v>
      </c>
      <c r="B82" s="34">
        <v>10165102254</v>
      </c>
      <c r="C82" s="34" t="s">
        <v>116</v>
      </c>
      <c r="D82">
        <v>27</v>
      </c>
      <c r="E82">
        <v>18</v>
      </c>
      <c r="F82">
        <v>14</v>
      </c>
      <c r="G82">
        <v>10</v>
      </c>
      <c r="H82">
        <v>10</v>
      </c>
      <c r="I82">
        <v>14</v>
      </c>
      <c r="J82" s="36">
        <v>81</v>
      </c>
      <c r="K82" s="36">
        <v>86</v>
      </c>
      <c r="L82" s="36">
        <v>94</v>
      </c>
      <c r="M82" s="36">
        <v>94</v>
      </c>
      <c r="N82" s="36">
        <v>94</v>
      </c>
      <c r="O82" s="36">
        <v>94</v>
      </c>
      <c r="P82" s="36">
        <v>81</v>
      </c>
      <c r="Q82" s="36">
        <v>81</v>
      </c>
      <c r="R82" s="36">
        <v>81</v>
      </c>
      <c r="S82" s="36">
        <v>81</v>
      </c>
      <c r="T82" s="36">
        <v>86</v>
      </c>
      <c r="U82" s="36">
        <v>86</v>
      </c>
      <c r="V82" s="36">
        <v>86</v>
      </c>
      <c r="W82" s="36">
        <v>86</v>
      </c>
    </row>
    <row r="83" spans="1:23" ht="15.75" thickBot="1">
      <c r="A83" s="4">
        <v>67</v>
      </c>
      <c r="B83" s="34">
        <v>10165102255</v>
      </c>
      <c r="C83" s="34" t="s">
        <v>117</v>
      </c>
      <c r="D83">
        <v>24</v>
      </c>
      <c r="E83">
        <v>16</v>
      </c>
      <c r="F83">
        <v>9</v>
      </c>
      <c r="G83">
        <v>9</v>
      </c>
      <c r="H83">
        <v>4</v>
      </c>
      <c r="I83">
        <v>0</v>
      </c>
      <c r="J83" s="36">
        <v>60</v>
      </c>
      <c r="K83" s="36">
        <v>60</v>
      </c>
      <c r="L83" s="36">
        <v>70</v>
      </c>
      <c r="M83" s="36">
        <v>70</v>
      </c>
      <c r="N83" s="36">
        <v>70</v>
      </c>
      <c r="O83" s="36">
        <v>70</v>
      </c>
      <c r="P83" s="36">
        <v>60</v>
      </c>
      <c r="Q83" s="36">
        <v>60</v>
      </c>
      <c r="R83" s="36">
        <v>60</v>
      </c>
      <c r="S83" s="36">
        <v>60</v>
      </c>
      <c r="T83" s="36">
        <v>60</v>
      </c>
      <c r="U83" s="36">
        <v>60</v>
      </c>
      <c r="V83" s="36">
        <v>60</v>
      </c>
      <c r="W83" s="36">
        <v>60</v>
      </c>
    </row>
    <row r="84" spans="1:23" ht="15.75" thickBot="1">
      <c r="A84" s="4">
        <v>68</v>
      </c>
      <c r="B84" s="34">
        <v>10165102257</v>
      </c>
      <c r="C84" s="34" t="s">
        <v>118</v>
      </c>
      <c r="D84">
        <v>21</v>
      </c>
      <c r="E84">
        <v>17</v>
      </c>
      <c r="F84">
        <v>5</v>
      </c>
      <c r="G84">
        <v>10</v>
      </c>
      <c r="H84">
        <v>10</v>
      </c>
      <c r="I84">
        <v>8</v>
      </c>
      <c r="J84" s="36">
        <v>76</v>
      </c>
      <c r="K84" s="36">
        <v>81</v>
      </c>
      <c r="L84" s="36">
        <v>79</v>
      </c>
      <c r="M84" s="36">
        <v>79</v>
      </c>
      <c r="N84" s="36">
        <v>79</v>
      </c>
      <c r="O84" s="36">
        <v>79</v>
      </c>
      <c r="P84" s="36">
        <v>76</v>
      </c>
      <c r="Q84" s="36">
        <v>76</v>
      </c>
      <c r="R84" s="36">
        <v>76</v>
      </c>
      <c r="S84" s="36">
        <v>76</v>
      </c>
      <c r="T84" s="36">
        <v>81</v>
      </c>
      <c r="U84" s="36">
        <v>81</v>
      </c>
      <c r="V84" s="36">
        <v>81</v>
      </c>
      <c r="W84" s="36">
        <v>81</v>
      </c>
    </row>
    <row r="85" spans="1:23" ht="15.75" thickBot="1">
      <c r="A85" s="4">
        <v>69</v>
      </c>
      <c r="B85" s="34">
        <v>10165102258</v>
      </c>
      <c r="C85" s="34" t="s">
        <v>119</v>
      </c>
      <c r="D85">
        <v>24</v>
      </c>
      <c r="E85">
        <v>18</v>
      </c>
      <c r="F85">
        <v>10</v>
      </c>
      <c r="G85">
        <v>10</v>
      </c>
      <c r="H85">
        <v>8</v>
      </c>
      <c r="I85">
        <v>11</v>
      </c>
      <c r="J85" s="36">
        <v>70</v>
      </c>
      <c r="K85" s="36">
        <v>80</v>
      </c>
      <c r="L85" s="36">
        <v>81</v>
      </c>
      <c r="M85" s="36">
        <v>81</v>
      </c>
      <c r="N85" s="36">
        <v>81</v>
      </c>
      <c r="O85" s="36">
        <v>81</v>
      </c>
      <c r="P85" s="36">
        <v>70</v>
      </c>
      <c r="Q85" s="36">
        <v>70</v>
      </c>
      <c r="R85" s="36">
        <v>70</v>
      </c>
      <c r="S85" s="36">
        <v>70</v>
      </c>
      <c r="T85" s="36">
        <v>80</v>
      </c>
      <c r="U85" s="36">
        <v>80</v>
      </c>
      <c r="V85" s="36">
        <v>80</v>
      </c>
      <c r="W85" s="36">
        <v>80</v>
      </c>
    </row>
    <row r="86" spans="1:23" ht="15.75" thickBot="1">
      <c r="A86" s="4">
        <v>70</v>
      </c>
      <c r="B86" s="34">
        <v>10165102259</v>
      </c>
      <c r="C86" s="34" t="s">
        <v>120</v>
      </c>
      <c r="D86">
        <v>15</v>
      </c>
      <c r="E86">
        <v>14</v>
      </c>
      <c r="F86">
        <v>5</v>
      </c>
      <c r="G86">
        <v>6</v>
      </c>
      <c r="H86">
        <v>0</v>
      </c>
      <c r="I86">
        <v>2</v>
      </c>
      <c r="J86" s="36">
        <v>60</v>
      </c>
      <c r="K86" s="36">
        <v>63</v>
      </c>
      <c r="L86" s="37">
        <v>48</v>
      </c>
      <c r="M86" s="37">
        <v>48</v>
      </c>
      <c r="N86" s="37">
        <v>48</v>
      </c>
      <c r="O86" s="37">
        <v>48</v>
      </c>
      <c r="P86" s="36">
        <v>60</v>
      </c>
      <c r="Q86" s="36">
        <v>60</v>
      </c>
      <c r="R86" s="36">
        <v>60</v>
      </c>
      <c r="S86" s="36">
        <v>60</v>
      </c>
      <c r="T86" s="36">
        <v>63</v>
      </c>
      <c r="U86" s="36">
        <v>63</v>
      </c>
      <c r="V86" s="36">
        <v>63</v>
      </c>
      <c r="W86" s="36">
        <v>63</v>
      </c>
    </row>
    <row r="88" spans="1:23">
      <c r="D88" s="3">
        <f>SUM(D17:D86)/69</f>
        <v>21.478260869565219</v>
      </c>
      <c r="E88" s="3">
        <f t="shared" ref="E88:I88" si="0">SUM(E17:E86)/69</f>
        <v>15.217391304347826</v>
      </c>
      <c r="F88" s="3">
        <f t="shared" si="0"/>
        <v>8.4927536231884062</v>
      </c>
      <c r="G88" s="3">
        <f t="shared" si="0"/>
        <v>9.0434782608695645</v>
      </c>
      <c r="H88" s="3">
        <f t="shared" si="0"/>
        <v>8.0289855072463769</v>
      </c>
      <c r="I88" s="3">
        <f t="shared" si="0"/>
        <v>10</v>
      </c>
    </row>
    <row r="89" spans="1:23">
      <c r="D89" s="44">
        <f>D88/30</f>
        <v>0.71594202898550729</v>
      </c>
      <c r="E89" s="44">
        <f>E88/20</f>
        <v>0.76086956521739135</v>
      </c>
      <c r="F89" s="44">
        <f>F88/15</f>
        <v>0.5661835748792271</v>
      </c>
      <c r="G89" s="44">
        <f>G88/10</f>
        <v>0.90434782608695641</v>
      </c>
      <c r="H89" s="44">
        <f t="shared" ref="H89" si="1">H88/10</f>
        <v>0.80289855072463767</v>
      </c>
      <c r="I89" s="44">
        <f>I88/15</f>
        <v>0.66666666666666663</v>
      </c>
    </row>
  </sheetData>
  <mergeCells count="29">
    <mergeCell ref="C6:E6"/>
    <mergeCell ref="A13:O13"/>
    <mergeCell ref="C8:E8"/>
    <mergeCell ref="C9:E9"/>
    <mergeCell ref="C10:E10"/>
    <mergeCell ref="A12:O12"/>
    <mergeCell ref="C7:E7"/>
    <mergeCell ref="H14:I14"/>
    <mergeCell ref="A2:O2"/>
    <mergeCell ref="A1:O1"/>
    <mergeCell ref="A15:A16"/>
    <mergeCell ref="B15:B16"/>
    <mergeCell ref="C15:C16"/>
    <mergeCell ref="D14:E14"/>
    <mergeCell ref="D15:K15"/>
    <mergeCell ref="L15:L16"/>
    <mergeCell ref="A14:C14"/>
    <mergeCell ref="O15:O16"/>
    <mergeCell ref="L14:O14"/>
    <mergeCell ref="A3:O3"/>
    <mergeCell ref="A11:O11"/>
    <mergeCell ref="C4:E4"/>
    <mergeCell ref="C5:E5"/>
    <mergeCell ref="P14:S14"/>
    <mergeCell ref="P15:P16"/>
    <mergeCell ref="S15:S16"/>
    <mergeCell ref="T14:W14"/>
    <mergeCell ref="T15:T16"/>
    <mergeCell ref="W15:W16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6"/>
  <sheetViews>
    <sheetView workbookViewId="0">
      <selection sqref="A1:M1"/>
    </sheetView>
  </sheetViews>
  <sheetFormatPr defaultColWidth="8.875" defaultRowHeight="15"/>
  <cols>
    <col min="1" max="1" width="5.375" style="3" customWidth="1"/>
    <col min="2" max="2" width="15" style="3" customWidth="1"/>
    <col min="3" max="3" width="8.875" style="3"/>
    <col min="4" max="4" width="5.75" style="3" customWidth="1"/>
    <col min="5" max="6" width="5.875" style="3" customWidth="1"/>
    <col min="7" max="7" width="5.75" style="3" customWidth="1"/>
    <col min="8" max="9" width="5.625" style="3" customWidth="1"/>
    <col min="10" max="10" width="8.875" style="3"/>
    <col min="11" max="16" width="6.875" style="3" customWidth="1"/>
    <col min="17" max="16384" width="8.875" style="3"/>
  </cols>
  <sheetData>
    <row r="1" spans="1:16" ht="37.9" customHeight="1">
      <c r="A1" s="63" t="s">
        <v>54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3" spans="1:16" ht="25.5" customHeight="1">
      <c r="A3" s="65" t="s">
        <v>17</v>
      </c>
      <c r="B3" s="65" t="s">
        <v>18</v>
      </c>
      <c r="C3" s="65" t="s">
        <v>19</v>
      </c>
      <c r="D3" s="67" t="s">
        <v>32</v>
      </c>
      <c r="E3" s="67"/>
      <c r="F3" s="67"/>
      <c r="G3" s="67"/>
      <c r="H3" s="67"/>
      <c r="I3" s="67"/>
      <c r="J3" s="67"/>
      <c r="K3" s="82" t="s">
        <v>29</v>
      </c>
      <c r="L3" s="67"/>
      <c r="M3" s="67"/>
      <c r="N3" s="82" t="s">
        <v>29</v>
      </c>
      <c r="O3" s="67"/>
      <c r="P3" s="67"/>
    </row>
    <row r="4" spans="1:16" ht="25.5" customHeight="1" thickBot="1">
      <c r="A4" s="65"/>
      <c r="B4" s="65"/>
      <c r="C4" s="65"/>
      <c r="D4" s="35" t="s">
        <v>125</v>
      </c>
      <c r="E4" s="13" t="s">
        <v>33</v>
      </c>
      <c r="F4" s="35" t="s">
        <v>126</v>
      </c>
      <c r="G4" s="35" t="s">
        <v>127</v>
      </c>
      <c r="H4" s="35" t="s">
        <v>128</v>
      </c>
      <c r="I4" s="35" t="s">
        <v>129</v>
      </c>
      <c r="J4" s="35" t="s">
        <v>130</v>
      </c>
      <c r="K4" s="14" t="s">
        <v>34</v>
      </c>
      <c r="L4" s="38" t="s">
        <v>132</v>
      </c>
      <c r="M4" s="38" t="s">
        <v>133</v>
      </c>
      <c r="N4" s="28" t="s">
        <v>34</v>
      </c>
      <c r="O4" s="38" t="s">
        <v>132</v>
      </c>
      <c r="P4" s="38" t="s">
        <v>133</v>
      </c>
    </row>
    <row r="5" spans="1:16" ht="15.75" thickBot="1">
      <c r="A5">
        <v>1</v>
      </c>
      <c r="B5" s="34">
        <v>10151170101</v>
      </c>
      <c r="C5" s="34" t="s">
        <v>123</v>
      </c>
      <c r="D5">
        <v>15</v>
      </c>
      <c r="E5">
        <v>14</v>
      </c>
      <c r="F5">
        <v>8</v>
      </c>
      <c r="G5">
        <v>7</v>
      </c>
      <c r="H5">
        <v>3</v>
      </c>
      <c r="I5">
        <v>4</v>
      </c>
      <c r="J5" s="16">
        <f t="shared" ref="J5:J71" si="0">SUM(D5:I5)</f>
        <v>51</v>
      </c>
      <c r="K5" s="36">
        <v>60</v>
      </c>
      <c r="L5" s="36">
        <v>69</v>
      </c>
      <c r="M5" s="37">
        <v>51</v>
      </c>
      <c r="N5" s="36">
        <v>60</v>
      </c>
      <c r="O5" s="36">
        <v>60</v>
      </c>
      <c r="P5" s="36">
        <v>60</v>
      </c>
    </row>
    <row r="6" spans="1:16" ht="15.75" thickBot="1">
      <c r="A6">
        <f t="shared" ref="A6:A69" si="1">A5+1</f>
        <v>2</v>
      </c>
      <c r="B6" s="34">
        <v>10151590128</v>
      </c>
      <c r="C6" s="34" t="s">
        <v>124</v>
      </c>
      <c r="D6">
        <v>21</v>
      </c>
      <c r="E6">
        <v>17</v>
      </c>
      <c r="F6">
        <v>5</v>
      </c>
      <c r="G6">
        <v>8</v>
      </c>
      <c r="H6">
        <v>6</v>
      </c>
      <c r="I6">
        <v>9</v>
      </c>
      <c r="J6" s="16">
        <f t="shared" si="0"/>
        <v>66</v>
      </c>
      <c r="K6" s="36">
        <v>71</v>
      </c>
      <c r="L6" s="36">
        <v>75</v>
      </c>
      <c r="M6" s="36">
        <v>66</v>
      </c>
      <c r="N6" s="36">
        <v>60</v>
      </c>
      <c r="O6" s="36">
        <v>60</v>
      </c>
      <c r="P6" s="36">
        <v>60</v>
      </c>
    </row>
    <row r="7" spans="1:16" ht="15.75" thickBot="1">
      <c r="A7">
        <f t="shared" si="1"/>
        <v>3</v>
      </c>
      <c r="B7" s="34">
        <v>10152150116</v>
      </c>
      <c r="C7" s="34" t="s">
        <v>121</v>
      </c>
      <c r="D7">
        <v>24</v>
      </c>
      <c r="E7">
        <v>13</v>
      </c>
      <c r="F7">
        <v>15</v>
      </c>
      <c r="G7">
        <v>10</v>
      </c>
      <c r="H7">
        <v>10</v>
      </c>
      <c r="I7">
        <v>14</v>
      </c>
      <c r="J7" s="16">
        <f t="shared" si="0"/>
        <v>86</v>
      </c>
      <c r="K7" s="36">
        <v>89</v>
      </c>
      <c r="L7" s="36">
        <v>92</v>
      </c>
      <c r="M7" s="36">
        <v>86</v>
      </c>
      <c r="N7" s="36">
        <v>92</v>
      </c>
      <c r="O7" s="36">
        <v>93</v>
      </c>
      <c r="P7" s="36">
        <v>90</v>
      </c>
    </row>
    <row r="8" spans="1:16" ht="15.75" thickBot="1">
      <c r="A8">
        <f t="shared" si="1"/>
        <v>4</v>
      </c>
      <c r="B8" s="34">
        <v>10152150151</v>
      </c>
      <c r="C8" s="34" t="s">
        <v>122</v>
      </c>
      <c r="D8">
        <v>21</v>
      </c>
      <c r="E8">
        <v>15</v>
      </c>
      <c r="F8">
        <v>8</v>
      </c>
      <c r="G8">
        <v>7</v>
      </c>
      <c r="H8">
        <v>8</v>
      </c>
      <c r="I8">
        <v>12</v>
      </c>
      <c r="J8" s="16">
        <f t="shared" si="0"/>
        <v>71</v>
      </c>
      <c r="K8" s="36">
        <v>77</v>
      </c>
      <c r="L8" s="36">
        <v>82</v>
      </c>
      <c r="M8" s="36">
        <v>71</v>
      </c>
      <c r="N8" s="36">
        <v>85</v>
      </c>
      <c r="O8" s="36">
        <v>81</v>
      </c>
      <c r="P8" s="36">
        <v>89</v>
      </c>
    </row>
    <row r="9" spans="1:16" ht="15.75" thickBot="1">
      <c r="A9">
        <f t="shared" si="1"/>
        <v>5</v>
      </c>
      <c r="B9" s="34">
        <v>10165102101</v>
      </c>
      <c r="C9" s="34" t="s">
        <v>55</v>
      </c>
      <c r="D9">
        <v>24</v>
      </c>
      <c r="E9">
        <v>16</v>
      </c>
      <c r="F9">
        <v>5</v>
      </c>
      <c r="G9">
        <v>10</v>
      </c>
      <c r="H9">
        <v>8</v>
      </c>
      <c r="I9">
        <v>4</v>
      </c>
      <c r="J9" s="16">
        <f t="shared" si="0"/>
        <v>67</v>
      </c>
      <c r="K9" s="36">
        <v>73</v>
      </c>
      <c r="L9" s="36">
        <v>78</v>
      </c>
      <c r="M9" s="36">
        <v>67</v>
      </c>
      <c r="N9" s="36">
        <v>83</v>
      </c>
      <c r="O9" s="36">
        <v>80</v>
      </c>
      <c r="P9" s="36">
        <v>86</v>
      </c>
    </row>
    <row r="10" spans="1:16" ht="15.75" thickBot="1">
      <c r="A10">
        <f t="shared" si="1"/>
        <v>6</v>
      </c>
      <c r="B10" s="34">
        <v>10165102102</v>
      </c>
      <c r="C10" s="34" t="s">
        <v>56</v>
      </c>
      <c r="D10">
        <v>24</v>
      </c>
      <c r="E10">
        <v>18</v>
      </c>
      <c r="F10">
        <v>12</v>
      </c>
      <c r="G10">
        <v>8</v>
      </c>
      <c r="H10">
        <v>6</v>
      </c>
      <c r="I10">
        <v>0</v>
      </c>
      <c r="J10" s="16">
        <f t="shared" si="0"/>
        <v>68</v>
      </c>
      <c r="K10" s="36">
        <v>70</v>
      </c>
      <c r="L10" s="36">
        <v>72</v>
      </c>
      <c r="M10" s="36">
        <v>68</v>
      </c>
      <c r="N10" s="36">
        <v>82</v>
      </c>
      <c r="O10" s="36">
        <v>84</v>
      </c>
      <c r="P10" s="36">
        <v>80</v>
      </c>
    </row>
    <row r="11" spans="1:16" ht="15.75" thickBot="1">
      <c r="A11">
        <f t="shared" si="1"/>
        <v>7</v>
      </c>
      <c r="B11" s="34">
        <v>10165102103</v>
      </c>
      <c r="C11" s="34" t="s">
        <v>57</v>
      </c>
      <c r="D11">
        <v>24</v>
      </c>
      <c r="E11">
        <v>12</v>
      </c>
      <c r="F11">
        <v>5</v>
      </c>
      <c r="G11">
        <v>10</v>
      </c>
      <c r="H11">
        <v>10</v>
      </c>
      <c r="I11">
        <v>4</v>
      </c>
      <c r="J11" s="16">
        <f t="shared" si="0"/>
        <v>65</v>
      </c>
      <c r="K11" s="36">
        <v>71</v>
      </c>
      <c r="L11" s="36">
        <v>76</v>
      </c>
      <c r="M11" s="36">
        <v>65</v>
      </c>
      <c r="N11" s="36">
        <v>83</v>
      </c>
      <c r="O11" s="36">
        <v>86</v>
      </c>
      <c r="P11" s="36">
        <v>80</v>
      </c>
    </row>
    <row r="12" spans="1:16" ht="15.75" thickBot="1">
      <c r="A12">
        <f t="shared" si="1"/>
        <v>8</v>
      </c>
      <c r="B12" s="34">
        <v>10165102105</v>
      </c>
      <c r="C12" s="34" t="s">
        <v>58</v>
      </c>
      <c r="D12">
        <v>21</v>
      </c>
      <c r="E12">
        <v>12</v>
      </c>
      <c r="F12">
        <v>10</v>
      </c>
      <c r="G12">
        <v>9</v>
      </c>
      <c r="H12">
        <v>10</v>
      </c>
      <c r="I12">
        <v>14</v>
      </c>
      <c r="J12" s="16">
        <f t="shared" si="0"/>
        <v>76</v>
      </c>
      <c r="K12" s="36">
        <v>81</v>
      </c>
      <c r="L12" s="36">
        <v>86</v>
      </c>
      <c r="M12" s="36">
        <v>76</v>
      </c>
      <c r="N12" s="36">
        <v>91</v>
      </c>
      <c r="O12" s="36">
        <v>92</v>
      </c>
      <c r="P12" s="36">
        <v>89</v>
      </c>
    </row>
    <row r="13" spans="1:16" ht="15.75" thickBot="1">
      <c r="A13">
        <f t="shared" si="1"/>
        <v>9</v>
      </c>
      <c r="B13" s="34">
        <v>10165102107</v>
      </c>
      <c r="C13" s="34" t="s">
        <v>59</v>
      </c>
      <c r="D13">
        <v>18</v>
      </c>
      <c r="E13">
        <v>9</v>
      </c>
      <c r="F13">
        <v>8</v>
      </c>
      <c r="G13">
        <v>10</v>
      </c>
      <c r="H13">
        <v>0</v>
      </c>
      <c r="I13">
        <v>0</v>
      </c>
      <c r="J13" s="16">
        <f t="shared" si="0"/>
        <v>45</v>
      </c>
      <c r="K13" s="37">
        <v>45</v>
      </c>
      <c r="L13" s="37">
        <v>45</v>
      </c>
      <c r="M13" s="37">
        <v>45</v>
      </c>
      <c r="N13" s="37">
        <v>30</v>
      </c>
      <c r="O13" s="37">
        <v>40</v>
      </c>
      <c r="P13" s="37">
        <v>20</v>
      </c>
    </row>
    <row r="14" spans="1:16" ht="15.75" thickBot="1">
      <c r="A14">
        <f t="shared" si="1"/>
        <v>10</v>
      </c>
      <c r="B14" s="34">
        <v>10165102108</v>
      </c>
      <c r="C14" s="34" t="s">
        <v>60</v>
      </c>
      <c r="D14">
        <v>27</v>
      </c>
      <c r="E14">
        <v>15</v>
      </c>
      <c r="F14">
        <v>10</v>
      </c>
      <c r="G14">
        <v>10</v>
      </c>
      <c r="H14">
        <v>10</v>
      </c>
      <c r="I14">
        <v>11</v>
      </c>
      <c r="J14" s="16">
        <f t="shared" si="0"/>
        <v>83</v>
      </c>
      <c r="K14" s="36">
        <v>85</v>
      </c>
      <c r="L14" s="36">
        <v>86</v>
      </c>
      <c r="M14" s="36">
        <v>83</v>
      </c>
      <c r="N14" s="36">
        <v>80</v>
      </c>
      <c r="O14" s="36">
        <v>76</v>
      </c>
      <c r="P14" s="36">
        <v>84</v>
      </c>
    </row>
    <row r="15" spans="1:16" ht="15.75" thickBot="1">
      <c r="A15">
        <f t="shared" si="1"/>
        <v>11</v>
      </c>
      <c r="B15" s="34">
        <v>10165102110</v>
      </c>
      <c r="C15" s="34" t="s">
        <v>61</v>
      </c>
      <c r="D15">
        <v>18</v>
      </c>
      <c r="E15">
        <v>11</v>
      </c>
      <c r="F15">
        <v>5</v>
      </c>
      <c r="G15">
        <v>9</v>
      </c>
      <c r="H15">
        <v>8</v>
      </c>
      <c r="I15">
        <v>8</v>
      </c>
      <c r="J15" s="16">
        <f t="shared" si="0"/>
        <v>59</v>
      </c>
      <c r="K15" s="36">
        <v>67</v>
      </c>
      <c r="L15" s="36">
        <v>74</v>
      </c>
      <c r="M15" s="37">
        <v>59</v>
      </c>
      <c r="N15" s="36">
        <v>76</v>
      </c>
      <c r="O15" s="36">
        <v>72</v>
      </c>
      <c r="P15" s="36">
        <v>80</v>
      </c>
    </row>
    <row r="16" spans="1:16" ht="15.75" thickBot="1">
      <c r="A16">
        <f t="shared" si="1"/>
        <v>12</v>
      </c>
      <c r="B16" s="34">
        <v>10165102113</v>
      </c>
      <c r="C16" s="34" t="s">
        <v>62</v>
      </c>
      <c r="D16">
        <v>21</v>
      </c>
      <c r="E16">
        <v>12</v>
      </c>
      <c r="F16">
        <v>14</v>
      </c>
      <c r="G16">
        <v>10</v>
      </c>
      <c r="H16">
        <v>10</v>
      </c>
      <c r="I16">
        <v>14</v>
      </c>
      <c r="J16" s="16">
        <f t="shared" si="0"/>
        <v>81</v>
      </c>
      <c r="K16" s="36">
        <v>90</v>
      </c>
      <c r="L16" s="36">
        <v>99</v>
      </c>
      <c r="M16" s="36">
        <v>81</v>
      </c>
      <c r="N16" s="36">
        <v>100</v>
      </c>
      <c r="O16" s="36">
        <v>100</v>
      </c>
      <c r="P16" s="36">
        <v>100</v>
      </c>
    </row>
    <row r="17" spans="1:16" ht="15.75" thickBot="1">
      <c r="A17">
        <f t="shared" si="1"/>
        <v>13</v>
      </c>
      <c r="B17" s="34">
        <v>10165102119</v>
      </c>
      <c r="C17" s="34" t="s">
        <v>63</v>
      </c>
      <c r="D17">
        <v>30</v>
      </c>
      <c r="E17">
        <v>20</v>
      </c>
      <c r="F17">
        <v>14</v>
      </c>
      <c r="G17">
        <v>10</v>
      </c>
      <c r="H17">
        <v>10</v>
      </c>
      <c r="I17">
        <v>14</v>
      </c>
      <c r="J17" s="16">
        <f t="shared" si="0"/>
        <v>98</v>
      </c>
      <c r="K17" s="36">
        <v>99</v>
      </c>
      <c r="L17" s="36">
        <v>100</v>
      </c>
      <c r="M17" s="36">
        <v>98</v>
      </c>
      <c r="N17" s="36">
        <v>100</v>
      </c>
      <c r="O17" s="36">
        <v>100</v>
      </c>
      <c r="P17" s="36">
        <v>100</v>
      </c>
    </row>
    <row r="18" spans="1:16" ht="15.75" thickBot="1">
      <c r="A18">
        <f t="shared" si="1"/>
        <v>14</v>
      </c>
      <c r="B18" s="34">
        <v>10165102122</v>
      </c>
      <c r="C18" s="34" t="s">
        <v>64</v>
      </c>
      <c r="D18">
        <v>30</v>
      </c>
      <c r="E18">
        <v>17</v>
      </c>
      <c r="F18">
        <v>15</v>
      </c>
      <c r="G18">
        <v>10</v>
      </c>
      <c r="H18">
        <v>10</v>
      </c>
      <c r="I18">
        <v>15</v>
      </c>
      <c r="J18" s="16">
        <f t="shared" si="0"/>
        <v>97</v>
      </c>
      <c r="K18" s="36">
        <v>99</v>
      </c>
      <c r="L18" s="36">
        <v>100</v>
      </c>
      <c r="M18" s="36">
        <v>97</v>
      </c>
      <c r="N18" s="36">
        <v>100</v>
      </c>
      <c r="O18" s="36">
        <v>100</v>
      </c>
      <c r="P18" s="36">
        <v>100</v>
      </c>
    </row>
    <row r="19" spans="1:16" ht="15.75" thickBot="1">
      <c r="A19">
        <f t="shared" si="1"/>
        <v>15</v>
      </c>
      <c r="B19" s="34">
        <v>10165102125</v>
      </c>
      <c r="C19" s="34" t="s">
        <v>65</v>
      </c>
      <c r="D19">
        <v>24</v>
      </c>
      <c r="E19">
        <v>14</v>
      </c>
      <c r="F19">
        <v>9</v>
      </c>
      <c r="G19">
        <v>9</v>
      </c>
      <c r="H19">
        <v>2</v>
      </c>
      <c r="I19">
        <v>1</v>
      </c>
      <c r="J19" s="16">
        <f t="shared" si="0"/>
        <v>59</v>
      </c>
      <c r="K19" s="36">
        <v>65</v>
      </c>
      <c r="L19" s="36">
        <v>71</v>
      </c>
      <c r="M19" s="37">
        <v>59</v>
      </c>
      <c r="N19" s="36">
        <v>63</v>
      </c>
      <c r="O19" s="36">
        <v>65</v>
      </c>
      <c r="P19" s="36">
        <v>60</v>
      </c>
    </row>
    <row r="20" spans="1:16" ht="15.75" thickBot="1">
      <c r="A20">
        <f t="shared" si="1"/>
        <v>16</v>
      </c>
      <c r="B20" s="34">
        <v>10165102126</v>
      </c>
      <c r="C20" s="34" t="s">
        <v>66</v>
      </c>
      <c r="D20">
        <v>15</v>
      </c>
      <c r="E20">
        <v>17</v>
      </c>
      <c r="F20">
        <v>8</v>
      </c>
      <c r="G20">
        <v>9</v>
      </c>
      <c r="H20">
        <v>10</v>
      </c>
      <c r="I20">
        <v>0</v>
      </c>
      <c r="J20" s="16">
        <f t="shared" si="0"/>
        <v>59</v>
      </c>
      <c r="K20" s="36">
        <v>67</v>
      </c>
      <c r="L20" s="36">
        <v>75</v>
      </c>
      <c r="M20" s="37">
        <v>59</v>
      </c>
      <c r="N20" s="36">
        <v>72</v>
      </c>
      <c r="O20" s="36">
        <v>70</v>
      </c>
      <c r="P20" s="36">
        <v>73</v>
      </c>
    </row>
    <row r="21" spans="1:16" ht="15.75" thickBot="1">
      <c r="A21">
        <f t="shared" si="1"/>
        <v>17</v>
      </c>
      <c r="B21" s="34">
        <v>10165102127</v>
      </c>
      <c r="C21" s="34" t="s">
        <v>67</v>
      </c>
      <c r="D21">
        <v>24</v>
      </c>
      <c r="E21">
        <v>16</v>
      </c>
      <c r="F21">
        <v>13</v>
      </c>
      <c r="G21">
        <v>10</v>
      </c>
      <c r="H21">
        <v>10</v>
      </c>
      <c r="I21">
        <v>12</v>
      </c>
      <c r="J21" s="16">
        <f t="shared" si="0"/>
        <v>85</v>
      </c>
      <c r="K21" s="36">
        <v>88</v>
      </c>
      <c r="L21" s="36">
        <v>90</v>
      </c>
      <c r="M21" s="36">
        <v>85</v>
      </c>
      <c r="N21" s="36">
        <v>92</v>
      </c>
      <c r="O21" s="36">
        <v>91</v>
      </c>
      <c r="P21" s="36">
        <v>92</v>
      </c>
    </row>
    <row r="22" spans="1:16" ht="15.75" thickBot="1">
      <c r="A22">
        <f t="shared" si="1"/>
        <v>18</v>
      </c>
      <c r="B22" s="34">
        <v>10165102129</v>
      </c>
      <c r="C22" s="34" t="s">
        <v>68</v>
      </c>
      <c r="D22">
        <v>27</v>
      </c>
      <c r="E22">
        <v>17</v>
      </c>
      <c r="F22">
        <v>15</v>
      </c>
      <c r="G22">
        <v>10</v>
      </c>
      <c r="H22">
        <v>10</v>
      </c>
      <c r="I22">
        <v>2</v>
      </c>
      <c r="J22" s="16">
        <f t="shared" si="0"/>
        <v>81</v>
      </c>
      <c r="K22" s="36">
        <v>85</v>
      </c>
      <c r="L22" s="36">
        <v>88</v>
      </c>
      <c r="M22" s="36">
        <v>81</v>
      </c>
      <c r="N22" s="36">
        <v>83</v>
      </c>
      <c r="O22" s="36">
        <v>86</v>
      </c>
      <c r="P22" s="36">
        <v>80</v>
      </c>
    </row>
    <row r="23" spans="1:16" ht="15.75" thickBot="1">
      <c r="A23">
        <f t="shared" si="1"/>
        <v>19</v>
      </c>
      <c r="B23" s="34">
        <v>10165102133</v>
      </c>
      <c r="C23" s="34" t="s">
        <v>69</v>
      </c>
      <c r="D23">
        <v>27</v>
      </c>
      <c r="E23">
        <v>12</v>
      </c>
      <c r="F23">
        <v>7</v>
      </c>
      <c r="G23">
        <v>7</v>
      </c>
      <c r="H23">
        <v>6</v>
      </c>
      <c r="I23">
        <v>11</v>
      </c>
      <c r="J23" s="16">
        <f t="shared" si="0"/>
        <v>70</v>
      </c>
      <c r="K23" s="36">
        <v>73</v>
      </c>
      <c r="L23" s="36">
        <v>76</v>
      </c>
      <c r="M23" s="36">
        <v>70</v>
      </c>
      <c r="N23" s="36">
        <v>80</v>
      </c>
      <c r="O23" s="36">
        <v>76</v>
      </c>
      <c r="P23" s="36">
        <v>84</v>
      </c>
    </row>
    <row r="24" spans="1:16" ht="15.75" thickBot="1">
      <c r="A24">
        <f t="shared" si="1"/>
        <v>20</v>
      </c>
      <c r="B24" s="34">
        <v>10165102134</v>
      </c>
      <c r="C24" s="34" t="s">
        <v>70</v>
      </c>
      <c r="D24">
        <v>27</v>
      </c>
      <c r="E24">
        <v>17</v>
      </c>
      <c r="F24">
        <v>5</v>
      </c>
      <c r="G24">
        <v>10</v>
      </c>
      <c r="H24">
        <v>4</v>
      </c>
      <c r="I24">
        <v>14</v>
      </c>
      <c r="J24" s="16">
        <f t="shared" si="0"/>
        <v>77</v>
      </c>
      <c r="K24" s="36">
        <v>77</v>
      </c>
      <c r="L24" s="36">
        <v>77</v>
      </c>
      <c r="M24" s="36">
        <v>77</v>
      </c>
      <c r="N24" s="36">
        <v>73</v>
      </c>
      <c r="O24" s="36">
        <v>70</v>
      </c>
      <c r="P24" s="36">
        <v>75</v>
      </c>
    </row>
    <row r="25" spans="1:16" ht="15.75" thickBot="1">
      <c r="A25">
        <f t="shared" si="1"/>
        <v>21</v>
      </c>
      <c r="B25" s="34">
        <v>10165102135</v>
      </c>
      <c r="C25" s="34" t="s">
        <v>71</v>
      </c>
      <c r="D25">
        <v>27</v>
      </c>
      <c r="E25">
        <v>17</v>
      </c>
      <c r="F25">
        <v>5</v>
      </c>
      <c r="G25">
        <v>9</v>
      </c>
      <c r="H25">
        <v>8</v>
      </c>
      <c r="I25">
        <v>14</v>
      </c>
      <c r="J25" s="16">
        <f t="shared" si="0"/>
        <v>80</v>
      </c>
      <c r="K25" s="36">
        <v>81</v>
      </c>
      <c r="L25" s="36">
        <v>82</v>
      </c>
      <c r="M25" s="36">
        <v>80</v>
      </c>
      <c r="N25" s="36">
        <v>83</v>
      </c>
      <c r="O25" s="36">
        <v>82</v>
      </c>
      <c r="P25" s="36">
        <v>83</v>
      </c>
    </row>
    <row r="26" spans="1:16" ht="15.75" thickBot="1">
      <c r="A26">
        <f t="shared" si="1"/>
        <v>22</v>
      </c>
      <c r="B26" s="34">
        <v>10165102136</v>
      </c>
      <c r="C26" s="34" t="s">
        <v>72</v>
      </c>
      <c r="D26">
        <v>30</v>
      </c>
      <c r="E26">
        <v>19</v>
      </c>
      <c r="F26">
        <v>15</v>
      </c>
      <c r="G26">
        <v>10</v>
      </c>
      <c r="H26">
        <v>10</v>
      </c>
      <c r="I26">
        <v>14</v>
      </c>
      <c r="J26" s="16">
        <f t="shared" si="0"/>
        <v>98</v>
      </c>
      <c r="K26" s="36">
        <v>99</v>
      </c>
      <c r="L26" s="36">
        <v>100</v>
      </c>
      <c r="M26" s="36">
        <v>98</v>
      </c>
      <c r="N26" s="36">
        <v>100</v>
      </c>
      <c r="O26" s="36">
        <v>100</v>
      </c>
      <c r="P26" s="36">
        <v>100</v>
      </c>
    </row>
    <row r="27" spans="1:16" ht="15.75" thickBot="1">
      <c r="A27">
        <f t="shared" si="1"/>
        <v>23</v>
      </c>
      <c r="B27" s="34">
        <v>10165102137</v>
      </c>
      <c r="C27" s="34" t="s">
        <v>73</v>
      </c>
      <c r="D27">
        <v>24</v>
      </c>
      <c r="E27">
        <v>16</v>
      </c>
      <c r="F27">
        <v>13</v>
      </c>
      <c r="G27">
        <v>9</v>
      </c>
      <c r="H27">
        <v>10</v>
      </c>
      <c r="I27">
        <v>14</v>
      </c>
      <c r="J27" s="16">
        <f t="shared" si="0"/>
        <v>86</v>
      </c>
      <c r="K27" s="36">
        <v>90</v>
      </c>
      <c r="L27" s="36">
        <v>94</v>
      </c>
      <c r="M27" s="36">
        <v>86</v>
      </c>
      <c r="N27" s="36">
        <v>94</v>
      </c>
      <c r="O27" s="36">
        <v>98</v>
      </c>
      <c r="P27" s="36">
        <v>90</v>
      </c>
    </row>
    <row r="28" spans="1:16" ht="15.75" thickBot="1">
      <c r="A28">
        <f t="shared" si="1"/>
        <v>24</v>
      </c>
      <c r="B28" s="34">
        <v>10165102140</v>
      </c>
      <c r="C28" s="34" t="s">
        <v>74</v>
      </c>
      <c r="D28">
        <v>21</v>
      </c>
      <c r="E28">
        <v>17</v>
      </c>
      <c r="F28">
        <v>15</v>
      </c>
      <c r="G28">
        <v>9</v>
      </c>
      <c r="H28">
        <v>10</v>
      </c>
      <c r="I28">
        <v>13</v>
      </c>
      <c r="J28" s="16">
        <f t="shared" si="0"/>
        <v>85</v>
      </c>
      <c r="K28" s="36">
        <v>88</v>
      </c>
      <c r="L28" s="36">
        <v>91</v>
      </c>
      <c r="M28" s="36">
        <v>85</v>
      </c>
      <c r="N28" s="36">
        <v>96</v>
      </c>
      <c r="O28" s="36">
        <v>92</v>
      </c>
      <c r="P28" s="36">
        <v>100</v>
      </c>
    </row>
    <row r="29" spans="1:16" ht="15.75" thickBot="1">
      <c r="A29">
        <f t="shared" si="1"/>
        <v>25</v>
      </c>
      <c r="B29" s="34">
        <v>10165102141</v>
      </c>
      <c r="C29" s="34" t="s">
        <v>75</v>
      </c>
      <c r="D29">
        <v>30</v>
      </c>
      <c r="E29">
        <v>19</v>
      </c>
      <c r="F29">
        <v>15</v>
      </c>
      <c r="G29">
        <v>10</v>
      </c>
      <c r="H29">
        <v>10</v>
      </c>
      <c r="I29">
        <v>15</v>
      </c>
      <c r="J29" s="16">
        <f t="shared" si="0"/>
        <v>99</v>
      </c>
      <c r="K29" s="36">
        <v>100</v>
      </c>
      <c r="L29" s="36">
        <v>100</v>
      </c>
      <c r="M29" s="36">
        <v>99</v>
      </c>
      <c r="N29" s="36">
        <v>100</v>
      </c>
      <c r="O29" s="36">
        <v>100</v>
      </c>
      <c r="P29" s="36">
        <v>100</v>
      </c>
    </row>
    <row r="30" spans="1:16" ht="15.75" thickBot="1">
      <c r="A30">
        <f t="shared" si="1"/>
        <v>26</v>
      </c>
      <c r="B30" s="34">
        <v>10165102150</v>
      </c>
      <c r="C30" s="34" t="s">
        <v>76</v>
      </c>
      <c r="D30">
        <v>24</v>
      </c>
      <c r="E30">
        <v>18</v>
      </c>
      <c r="F30">
        <v>13</v>
      </c>
      <c r="G30">
        <v>10</v>
      </c>
      <c r="H30">
        <v>10</v>
      </c>
      <c r="I30">
        <v>13</v>
      </c>
      <c r="J30" s="16">
        <f t="shared" si="0"/>
        <v>88</v>
      </c>
      <c r="K30" s="36">
        <v>90</v>
      </c>
      <c r="L30" s="36">
        <v>92</v>
      </c>
      <c r="M30" s="36">
        <v>88</v>
      </c>
      <c r="N30" s="36">
        <v>82</v>
      </c>
      <c r="O30" s="36">
        <v>84</v>
      </c>
      <c r="P30" s="36">
        <v>80</v>
      </c>
    </row>
    <row r="31" spans="1:16" ht="15.75" thickBot="1">
      <c r="A31">
        <f t="shared" si="1"/>
        <v>27</v>
      </c>
      <c r="B31" s="34">
        <v>10165102151</v>
      </c>
      <c r="C31" s="34" t="s">
        <v>77</v>
      </c>
      <c r="D31">
        <v>21</v>
      </c>
      <c r="E31">
        <v>18</v>
      </c>
      <c r="F31">
        <v>5</v>
      </c>
      <c r="G31">
        <v>9</v>
      </c>
      <c r="H31">
        <v>10</v>
      </c>
      <c r="I31">
        <v>15</v>
      </c>
      <c r="J31" s="16">
        <f t="shared" si="0"/>
        <v>78</v>
      </c>
      <c r="K31" s="36">
        <v>81</v>
      </c>
      <c r="L31" s="36">
        <v>84</v>
      </c>
      <c r="M31" s="36">
        <v>78</v>
      </c>
      <c r="N31" s="36">
        <v>87</v>
      </c>
      <c r="O31" s="36">
        <v>84</v>
      </c>
      <c r="P31" s="36">
        <v>90</v>
      </c>
    </row>
    <row r="32" spans="1:16" ht="15.75" thickBot="1">
      <c r="A32">
        <f t="shared" si="1"/>
        <v>28</v>
      </c>
      <c r="B32" s="34">
        <v>10165102152</v>
      </c>
      <c r="C32" s="34" t="s">
        <v>78</v>
      </c>
      <c r="D32">
        <v>24</v>
      </c>
      <c r="E32">
        <v>14</v>
      </c>
      <c r="F32">
        <v>15</v>
      </c>
      <c r="G32">
        <v>9</v>
      </c>
      <c r="H32">
        <v>10</v>
      </c>
      <c r="I32">
        <v>11</v>
      </c>
      <c r="J32" s="16">
        <f t="shared" si="0"/>
        <v>83</v>
      </c>
      <c r="K32" s="36">
        <v>88</v>
      </c>
      <c r="L32" s="36">
        <v>92</v>
      </c>
      <c r="M32" s="36">
        <v>83</v>
      </c>
      <c r="N32" s="36">
        <v>84</v>
      </c>
      <c r="O32" s="36">
        <v>88</v>
      </c>
      <c r="P32" s="36">
        <v>80</v>
      </c>
    </row>
    <row r="33" spans="1:16" ht="15.75" thickBot="1">
      <c r="A33">
        <f t="shared" si="1"/>
        <v>29</v>
      </c>
      <c r="B33" s="34">
        <v>10165102153</v>
      </c>
      <c r="C33" s="34" t="s">
        <v>79</v>
      </c>
      <c r="D33">
        <v>15</v>
      </c>
      <c r="E33">
        <v>17</v>
      </c>
      <c r="F33">
        <v>5</v>
      </c>
      <c r="G33">
        <v>9</v>
      </c>
      <c r="H33">
        <v>6</v>
      </c>
      <c r="I33">
        <v>9</v>
      </c>
      <c r="J33" s="16">
        <f t="shared" si="0"/>
        <v>61</v>
      </c>
      <c r="K33" s="36">
        <v>68</v>
      </c>
      <c r="L33" s="36">
        <v>74</v>
      </c>
      <c r="M33" s="36">
        <v>61</v>
      </c>
      <c r="N33" s="36">
        <v>80</v>
      </c>
      <c r="O33" s="36">
        <v>80</v>
      </c>
      <c r="P33" s="36">
        <v>80</v>
      </c>
    </row>
    <row r="34" spans="1:16" ht="15.75" thickBot="1">
      <c r="A34">
        <f t="shared" si="1"/>
        <v>30</v>
      </c>
      <c r="B34" s="34">
        <v>10165102154</v>
      </c>
      <c r="C34" s="34" t="s">
        <v>80</v>
      </c>
      <c r="D34">
        <v>27</v>
      </c>
      <c r="E34">
        <v>19</v>
      </c>
      <c r="F34">
        <v>15</v>
      </c>
      <c r="G34">
        <v>9</v>
      </c>
      <c r="H34">
        <v>10</v>
      </c>
      <c r="I34">
        <v>15</v>
      </c>
      <c r="J34" s="16">
        <f t="shared" si="0"/>
        <v>95</v>
      </c>
      <c r="K34" s="36">
        <v>97</v>
      </c>
      <c r="L34" s="36">
        <v>99</v>
      </c>
      <c r="M34" s="36">
        <v>95</v>
      </c>
      <c r="N34" s="36">
        <v>98</v>
      </c>
      <c r="O34" s="36">
        <v>96</v>
      </c>
      <c r="P34" s="36">
        <v>100</v>
      </c>
    </row>
    <row r="35" spans="1:16" ht="15.75" thickBot="1">
      <c r="A35">
        <f t="shared" si="1"/>
        <v>31</v>
      </c>
      <c r="B35" s="34">
        <v>10165102155</v>
      </c>
      <c r="C35" s="34" t="s">
        <v>81</v>
      </c>
      <c r="D35">
        <v>27</v>
      </c>
      <c r="E35">
        <v>18</v>
      </c>
      <c r="F35">
        <v>5</v>
      </c>
      <c r="G35">
        <v>10</v>
      </c>
      <c r="H35">
        <v>10</v>
      </c>
      <c r="I35">
        <v>14</v>
      </c>
      <c r="J35" s="16">
        <f t="shared" si="0"/>
        <v>84</v>
      </c>
      <c r="K35" s="36">
        <v>90</v>
      </c>
      <c r="L35" s="36">
        <v>95</v>
      </c>
      <c r="M35" s="36">
        <v>84</v>
      </c>
      <c r="N35" s="36">
        <v>97</v>
      </c>
      <c r="O35" s="36">
        <v>94</v>
      </c>
      <c r="P35" s="36">
        <v>100</v>
      </c>
    </row>
    <row r="36" spans="1:16" ht="15.75" thickBot="1">
      <c r="A36">
        <f t="shared" si="1"/>
        <v>32</v>
      </c>
      <c r="B36" s="34">
        <v>10165102156</v>
      </c>
      <c r="C36" s="34" t="s">
        <v>82</v>
      </c>
      <c r="D36">
        <v>24</v>
      </c>
      <c r="E36">
        <v>16</v>
      </c>
      <c r="F36">
        <v>5</v>
      </c>
      <c r="G36">
        <v>9</v>
      </c>
      <c r="H36">
        <v>8</v>
      </c>
      <c r="I36">
        <v>8</v>
      </c>
      <c r="J36" s="16">
        <f t="shared" si="0"/>
        <v>70</v>
      </c>
      <c r="K36" s="36">
        <v>74</v>
      </c>
      <c r="L36" s="36">
        <v>78</v>
      </c>
      <c r="M36" s="36">
        <v>70</v>
      </c>
      <c r="N36" s="36">
        <v>63</v>
      </c>
      <c r="O36" s="36">
        <v>65</v>
      </c>
      <c r="P36" s="36">
        <v>60</v>
      </c>
    </row>
    <row r="37" spans="1:16" ht="15.75" thickBot="1">
      <c r="A37">
        <f t="shared" si="1"/>
        <v>33</v>
      </c>
      <c r="B37" s="34">
        <v>10165102159</v>
      </c>
      <c r="C37" s="34" t="s">
        <v>83</v>
      </c>
      <c r="D37">
        <v>27</v>
      </c>
      <c r="E37">
        <v>14</v>
      </c>
      <c r="F37">
        <v>13</v>
      </c>
      <c r="G37">
        <v>8</v>
      </c>
      <c r="H37">
        <v>6</v>
      </c>
      <c r="I37">
        <v>12</v>
      </c>
      <c r="J37" s="16">
        <f t="shared" si="0"/>
        <v>80</v>
      </c>
      <c r="K37" s="36">
        <v>83</v>
      </c>
      <c r="L37" s="36">
        <v>86</v>
      </c>
      <c r="M37" s="36">
        <v>80</v>
      </c>
      <c r="N37" s="36">
        <v>73</v>
      </c>
      <c r="O37" s="36">
        <v>70</v>
      </c>
      <c r="P37" s="36">
        <v>75</v>
      </c>
    </row>
    <row r="38" spans="1:16" ht="15.75" thickBot="1">
      <c r="A38">
        <f t="shared" si="1"/>
        <v>34</v>
      </c>
      <c r="B38" s="34">
        <v>10165102201</v>
      </c>
      <c r="C38" s="34" t="s">
        <v>84</v>
      </c>
      <c r="D38">
        <v>24</v>
      </c>
      <c r="E38">
        <v>14</v>
      </c>
      <c r="F38">
        <v>8</v>
      </c>
      <c r="G38">
        <v>9</v>
      </c>
      <c r="H38">
        <v>8</v>
      </c>
      <c r="I38">
        <v>12</v>
      </c>
      <c r="J38" s="16">
        <f t="shared" si="0"/>
        <v>75</v>
      </c>
      <c r="K38" s="36">
        <v>80</v>
      </c>
      <c r="L38" s="36">
        <v>84</v>
      </c>
      <c r="M38" s="36">
        <v>75</v>
      </c>
      <c r="N38" s="36">
        <v>83</v>
      </c>
      <c r="O38" s="36">
        <v>83</v>
      </c>
      <c r="P38" s="36">
        <v>82</v>
      </c>
    </row>
    <row r="39" spans="1:16" ht="15.75" thickBot="1">
      <c r="A39">
        <f t="shared" si="1"/>
        <v>35</v>
      </c>
      <c r="B39" s="34">
        <v>10165102202</v>
      </c>
      <c r="C39" s="34" t="s">
        <v>85</v>
      </c>
      <c r="D39">
        <v>21</v>
      </c>
      <c r="E39">
        <v>16</v>
      </c>
      <c r="F39">
        <v>5</v>
      </c>
      <c r="G39">
        <v>10</v>
      </c>
      <c r="H39">
        <v>8</v>
      </c>
      <c r="I39">
        <v>13</v>
      </c>
      <c r="J39" s="16">
        <f t="shared" si="0"/>
        <v>73</v>
      </c>
      <c r="K39" s="36">
        <v>80</v>
      </c>
      <c r="L39" s="36">
        <v>86</v>
      </c>
      <c r="M39" s="36">
        <v>73</v>
      </c>
      <c r="N39" s="36">
        <v>89</v>
      </c>
      <c r="O39" s="36">
        <v>87</v>
      </c>
      <c r="P39" s="36">
        <v>90</v>
      </c>
    </row>
    <row r="40" spans="1:16" ht="15.75" thickBot="1">
      <c r="A40">
        <f t="shared" si="1"/>
        <v>36</v>
      </c>
      <c r="B40" s="34">
        <v>10165102203</v>
      </c>
      <c r="C40" s="34" t="s">
        <v>86</v>
      </c>
      <c r="D40">
        <v>15</v>
      </c>
      <c r="E40">
        <v>13</v>
      </c>
      <c r="F40">
        <v>8</v>
      </c>
      <c r="G40">
        <v>8</v>
      </c>
      <c r="H40">
        <v>9</v>
      </c>
      <c r="I40">
        <v>8</v>
      </c>
      <c r="J40" s="16">
        <f t="shared" si="0"/>
        <v>61</v>
      </c>
      <c r="K40" s="36">
        <v>70</v>
      </c>
      <c r="L40" s="36">
        <v>78</v>
      </c>
      <c r="M40" s="36">
        <v>61</v>
      </c>
      <c r="N40" s="36">
        <v>90</v>
      </c>
      <c r="O40" s="36">
        <v>90</v>
      </c>
      <c r="P40" s="36">
        <v>90</v>
      </c>
    </row>
    <row r="41" spans="1:16" ht="15.75" thickBot="1">
      <c r="A41">
        <f t="shared" si="1"/>
        <v>37</v>
      </c>
      <c r="B41" s="34">
        <v>10165102204</v>
      </c>
      <c r="C41" s="34" t="s">
        <v>87</v>
      </c>
      <c r="D41">
        <v>27</v>
      </c>
      <c r="E41">
        <v>19</v>
      </c>
      <c r="F41">
        <v>5</v>
      </c>
      <c r="G41">
        <v>10</v>
      </c>
      <c r="H41">
        <v>10</v>
      </c>
      <c r="I41">
        <v>12</v>
      </c>
      <c r="J41" s="16">
        <f t="shared" si="0"/>
        <v>83</v>
      </c>
      <c r="K41" s="36">
        <v>85</v>
      </c>
      <c r="L41" s="36">
        <v>87</v>
      </c>
      <c r="M41" s="36">
        <v>83</v>
      </c>
      <c r="N41" s="36">
        <v>91</v>
      </c>
      <c r="O41" s="36">
        <v>89</v>
      </c>
      <c r="P41" s="36">
        <v>92</v>
      </c>
    </row>
    <row r="42" spans="1:16" ht="15.75" thickBot="1">
      <c r="A42">
        <f t="shared" si="1"/>
        <v>38</v>
      </c>
      <c r="B42" s="34">
        <v>10165102205</v>
      </c>
      <c r="C42" s="34" t="s">
        <v>88</v>
      </c>
      <c r="D42">
        <v>15</v>
      </c>
      <c r="E42">
        <v>14</v>
      </c>
      <c r="F42">
        <v>10</v>
      </c>
      <c r="G42">
        <v>6</v>
      </c>
      <c r="H42">
        <v>8</v>
      </c>
      <c r="I42">
        <v>9</v>
      </c>
      <c r="J42" s="16">
        <f t="shared" si="0"/>
        <v>62</v>
      </c>
      <c r="K42" s="36">
        <v>68</v>
      </c>
      <c r="L42" s="36">
        <v>74</v>
      </c>
      <c r="M42" s="36">
        <v>62</v>
      </c>
      <c r="N42" s="36">
        <v>75</v>
      </c>
      <c r="O42" s="36">
        <v>70</v>
      </c>
      <c r="P42" s="36">
        <v>79</v>
      </c>
    </row>
    <row r="43" spans="1:16" ht="15.75" thickBot="1">
      <c r="A43">
        <f t="shared" si="1"/>
        <v>39</v>
      </c>
      <c r="B43" s="34">
        <v>10165102206</v>
      </c>
      <c r="C43" s="34" t="s">
        <v>89</v>
      </c>
      <c r="D43">
        <v>21</v>
      </c>
      <c r="E43">
        <v>19</v>
      </c>
      <c r="F43">
        <v>5</v>
      </c>
      <c r="G43">
        <v>9</v>
      </c>
      <c r="H43">
        <v>4</v>
      </c>
      <c r="I43">
        <v>13</v>
      </c>
      <c r="J43" s="16">
        <f t="shared" si="0"/>
        <v>71</v>
      </c>
      <c r="K43" s="36">
        <v>76</v>
      </c>
      <c r="L43" s="36">
        <v>80</v>
      </c>
      <c r="M43" s="36">
        <v>71</v>
      </c>
      <c r="N43" s="36">
        <v>71</v>
      </c>
      <c r="O43" s="36">
        <v>70</v>
      </c>
      <c r="P43" s="36">
        <v>71</v>
      </c>
    </row>
    <row r="44" spans="1:16" ht="15.75" thickBot="1">
      <c r="A44">
        <f t="shared" si="1"/>
        <v>40</v>
      </c>
      <c r="B44" s="34">
        <v>10165102207</v>
      </c>
      <c r="C44" s="34" t="s">
        <v>90</v>
      </c>
      <c r="D44">
        <v>21</v>
      </c>
      <c r="E44">
        <v>16</v>
      </c>
      <c r="F44">
        <v>5</v>
      </c>
      <c r="G44">
        <v>9</v>
      </c>
      <c r="H44">
        <v>8</v>
      </c>
      <c r="I44">
        <v>12</v>
      </c>
      <c r="J44" s="16">
        <f t="shared" si="0"/>
        <v>71</v>
      </c>
      <c r="K44" s="36">
        <v>77</v>
      </c>
      <c r="L44" s="36">
        <v>82</v>
      </c>
      <c r="M44" s="36">
        <v>71</v>
      </c>
      <c r="N44" s="36">
        <v>82</v>
      </c>
      <c r="O44" s="36">
        <v>78</v>
      </c>
      <c r="P44" s="36">
        <v>86</v>
      </c>
    </row>
    <row r="45" spans="1:16" ht="15.75" thickBot="1">
      <c r="A45">
        <f t="shared" si="1"/>
        <v>41</v>
      </c>
      <c r="B45" s="34">
        <v>10165102208</v>
      </c>
      <c r="C45" s="34" t="s">
        <v>91</v>
      </c>
      <c r="D45">
        <v>18</v>
      </c>
      <c r="E45">
        <v>15</v>
      </c>
      <c r="F45">
        <v>5</v>
      </c>
      <c r="G45">
        <v>9</v>
      </c>
      <c r="H45">
        <v>8</v>
      </c>
      <c r="I45">
        <v>7</v>
      </c>
      <c r="J45" s="16">
        <f t="shared" si="0"/>
        <v>62</v>
      </c>
      <c r="K45" s="36">
        <v>66</v>
      </c>
      <c r="L45" s="36">
        <v>70</v>
      </c>
      <c r="M45" s="36">
        <v>62</v>
      </c>
      <c r="N45" s="37">
        <v>36</v>
      </c>
      <c r="O45" s="36">
        <v>60</v>
      </c>
      <c r="P45" s="37">
        <v>12</v>
      </c>
    </row>
    <row r="46" spans="1:16" ht="15.75" thickBot="1">
      <c r="A46">
        <f t="shared" si="1"/>
        <v>42</v>
      </c>
      <c r="B46" s="34">
        <v>10165102209</v>
      </c>
      <c r="C46" s="34" t="s">
        <v>92</v>
      </c>
      <c r="D46">
        <v>15</v>
      </c>
      <c r="E46">
        <v>11</v>
      </c>
      <c r="F46">
        <v>5</v>
      </c>
      <c r="G46">
        <v>9</v>
      </c>
      <c r="H46">
        <v>10</v>
      </c>
      <c r="I46">
        <v>10</v>
      </c>
      <c r="J46" s="16">
        <f t="shared" si="0"/>
        <v>60</v>
      </c>
      <c r="K46" s="36">
        <v>70</v>
      </c>
      <c r="L46" s="36">
        <v>80</v>
      </c>
      <c r="M46" s="36">
        <v>60</v>
      </c>
      <c r="N46" s="36">
        <v>94</v>
      </c>
      <c r="O46" s="36">
        <v>88</v>
      </c>
      <c r="P46" s="36">
        <v>100</v>
      </c>
    </row>
    <row r="47" spans="1:16" ht="15.75" thickBot="1">
      <c r="A47">
        <f t="shared" si="1"/>
        <v>43</v>
      </c>
      <c r="B47" s="34">
        <v>10165102213</v>
      </c>
      <c r="C47" s="34" t="s">
        <v>93</v>
      </c>
      <c r="D47">
        <v>15</v>
      </c>
      <c r="E47">
        <v>9</v>
      </c>
      <c r="F47">
        <v>5</v>
      </c>
      <c r="G47">
        <v>9</v>
      </c>
      <c r="H47">
        <v>6</v>
      </c>
      <c r="I47">
        <v>4</v>
      </c>
      <c r="J47" s="16">
        <f t="shared" si="0"/>
        <v>48</v>
      </c>
      <c r="K47" s="36">
        <v>60</v>
      </c>
      <c r="L47" s="36">
        <v>72</v>
      </c>
      <c r="M47" s="37">
        <v>48</v>
      </c>
      <c r="N47" s="36">
        <v>60</v>
      </c>
      <c r="O47" s="36">
        <v>60</v>
      </c>
      <c r="P47" s="36">
        <v>60</v>
      </c>
    </row>
    <row r="48" spans="1:16" ht="15.75" thickBot="1">
      <c r="A48">
        <f t="shared" si="1"/>
        <v>44</v>
      </c>
      <c r="B48" s="34">
        <v>10165102218</v>
      </c>
      <c r="C48" s="34" t="s">
        <v>94</v>
      </c>
      <c r="D48">
        <v>18</v>
      </c>
      <c r="E48">
        <v>14</v>
      </c>
      <c r="F48">
        <v>5</v>
      </c>
      <c r="G48">
        <v>10</v>
      </c>
      <c r="H48">
        <v>10</v>
      </c>
      <c r="I48">
        <v>5</v>
      </c>
      <c r="J48" s="16">
        <f t="shared" si="0"/>
        <v>62</v>
      </c>
      <c r="K48" s="36">
        <v>70</v>
      </c>
      <c r="L48" s="36">
        <v>78</v>
      </c>
      <c r="M48" s="36">
        <v>62</v>
      </c>
      <c r="N48" s="36">
        <v>90</v>
      </c>
      <c r="O48" s="36">
        <v>90</v>
      </c>
      <c r="P48" s="36">
        <v>90</v>
      </c>
    </row>
    <row r="49" spans="1:16" ht="15.75" thickBot="1">
      <c r="A49">
        <f t="shared" si="1"/>
        <v>45</v>
      </c>
      <c r="B49" s="34">
        <v>10165102221</v>
      </c>
      <c r="C49" s="34" t="s">
        <v>95</v>
      </c>
      <c r="D49">
        <v>21</v>
      </c>
      <c r="E49">
        <v>19</v>
      </c>
      <c r="F49">
        <v>5</v>
      </c>
      <c r="G49">
        <v>10</v>
      </c>
      <c r="H49">
        <v>10</v>
      </c>
      <c r="I49">
        <v>13</v>
      </c>
      <c r="J49" s="16">
        <f t="shared" si="0"/>
        <v>78</v>
      </c>
      <c r="K49" s="36">
        <v>80</v>
      </c>
      <c r="L49" s="36">
        <v>82</v>
      </c>
      <c r="M49" s="36">
        <v>78</v>
      </c>
      <c r="N49" s="36">
        <v>64</v>
      </c>
      <c r="O49" s="36">
        <v>67</v>
      </c>
      <c r="P49" s="36">
        <v>60</v>
      </c>
    </row>
    <row r="50" spans="1:16" ht="15.75" thickBot="1">
      <c r="A50">
        <f t="shared" si="1"/>
        <v>46</v>
      </c>
      <c r="B50" s="34">
        <v>10165102223</v>
      </c>
      <c r="C50" s="34" t="s">
        <v>96</v>
      </c>
      <c r="D50">
        <v>15</v>
      </c>
      <c r="E50">
        <v>11</v>
      </c>
      <c r="F50">
        <v>5</v>
      </c>
      <c r="G50">
        <v>9</v>
      </c>
      <c r="H50">
        <v>8</v>
      </c>
      <c r="I50">
        <v>9</v>
      </c>
      <c r="J50" s="16">
        <f t="shared" si="0"/>
        <v>57</v>
      </c>
      <c r="K50" s="36">
        <v>65</v>
      </c>
      <c r="L50" s="36">
        <v>72</v>
      </c>
      <c r="M50" s="37">
        <v>57</v>
      </c>
      <c r="N50" s="36">
        <v>90</v>
      </c>
      <c r="O50" s="36">
        <v>90</v>
      </c>
      <c r="P50" s="36">
        <v>90</v>
      </c>
    </row>
    <row r="51" spans="1:16" ht="15.75" thickBot="1">
      <c r="A51">
        <f t="shared" si="1"/>
        <v>47</v>
      </c>
      <c r="B51" s="34">
        <v>10165102224</v>
      </c>
      <c r="C51" s="34" t="s">
        <v>97</v>
      </c>
      <c r="D51">
        <v>30</v>
      </c>
      <c r="E51">
        <v>18</v>
      </c>
      <c r="F51">
        <v>15</v>
      </c>
      <c r="G51">
        <v>7</v>
      </c>
      <c r="H51">
        <v>10</v>
      </c>
      <c r="I51">
        <v>15</v>
      </c>
      <c r="J51" s="16"/>
      <c r="K51" s="36">
        <v>97</v>
      </c>
      <c r="L51" s="36">
        <v>98</v>
      </c>
      <c r="M51" s="36">
        <v>95</v>
      </c>
      <c r="N51" s="36">
        <v>98</v>
      </c>
      <c r="O51" s="36">
        <v>100</v>
      </c>
      <c r="P51" s="36">
        <v>95</v>
      </c>
    </row>
    <row r="52" spans="1:16" ht="15.75" thickBot="1">
      <c r="A52">
        <f t="shared" si="1"/>
        <v>48</v>
      </c>
      <c r="B52" s="34">
        <v>10165102225</v>
      </c>
      <c r="C52" s="34" t="s">
        <v>98</v>
      </c>
      <c r="D52">
        <v>21</v>
      </c>
      <c r="E52">
        <v>17</v>
      </c>
      <c r="F52">
        <v>10</v>
      </c>
      <c r="G52">
        <v>10</v>
      </c>
      <c r="H52">
        <v>10</v>
      </c>
      <c r="I52">
        <v>14</v>
      </c>
      <c r="J52" s="16">
        <f t="shared" si="0"/>
        <v>82</v>
      </c>
      <c r="K52" s="36">
        <v>85</v>
      </c>
      <c r="L52" s="36">
        <v>87</v>
      </c>
      <c r="M52" s="36">
        <v>82</v>
      </c>
      <c r="N52" s="36">
        <v>87</v>
      </c>
      <c r="O52" s="36">
        <v>84</v>
      </c>
      <c r="P52" s="36">
        <v>90</v>
      </c>
    </row>
    <row r="53" spans="1:16" ht="15.75" thickBot="1">
      <c r="A53">
        <f t="shared" si="1"/>
        <v>49</v>
      </c>
      <c r="B53" s="34">
        <v>10165102226</v>
      </c>
      <c r="C53" s="34" t="s">
        <v>99</v>
      </c>
      <c r="D53">
        <v>24</v>
      </c>
      <c r="E53">
        <v>13</v>
      </c>
      <c r="F53">
        <v>9</v>
      </c>
      <c r="G53">
        <v>8</v>
      </c>
      <c r="H53">
        <v>6</v>
      </c>
      <c r="I53">
        <v>13</v>
      </c>
      <c r="J53" s="16">
        <f t="shared" si="0"/>
        <v>73</v>
      </c>
      <c r="K53" s="36">
        <v>77</v>
      </c>
      <c r="L53" s="36">
        <v>80</v>
      </c>
      <c r="M53" s="36">
        <v>73</v>
      </c>
      <c r="N53" s="36">
        <v>73</v>
      </c>
      <c r="O53" s="36">
        <v>70</v>
      </c>
      <c r="P53" s="36">
        <v>76</v>
      </c>
    </row>
    <row r="54" spans="1:16" ht="15.75" thickBot="1">
      <c r="A54">
        <f t="shared" si="1"/>
        <v>50</v>
      </c>
      <c r="B54" s="34">
        <v>10165102227</v>
      </c>
      <c r="C54" s="34" t="s">
        <v>100</v>
      </c>
      <c r="D54">
        <v>21</v>
      </c>
      <c r="E54">
        <v>7</v>
      </c>
      <c r="F54">
        <v>5</v>
      </c>
      <c r="G54">
        <v>0</v>
      </c>
      <c r="H54">
        <v>0</v>
      </c>
      <c r="I54">
        <v>0</v>
      </c>
      <c r="J54" s="16">
        <f t="shared" si="0"/>
        <v>33</v>
      </c>
      <c r="K54" s="37">
        <v>40</v>
      </c>
      <c r="L54" s="37">
        <v>46</v>
      </c>
      <c r="M54" s="37">
        <v>33</v>
      </c>
      <c r="N54" s="37">
        <v>20</v>
      </c>
      <c r="O54" s="37">
        <v>40</v>
      </c>
      <c r="P54" s="37">
        <v>0</v>
      </c>
    </row>
    <row r="55" spans="1:16" ht="15.75" thickBot="1">
      <c r="A55">
        <f t="shared" si="1"/>
        <v>51</v>
      </c>
      <c r="B55" s="34">
        <v>10165102230</v>
      </c>
      <c r="C55" s="34" t="s">
        <v>101</v>
      </c>
      <c r="D55"/>
      <c r="E55"/>
      <c r="F55"/>
      <c r="G55"/>
      <c r="H55"/>
      <c r="I55"/>
      <c r="J55" s="16">
        <f t="shared" si="0"/>
        <v>0</v>
      </c>
      <c r="K55" s="37">
        <v>0</v>
      </c>
      <c r="L55" s="37">
        <v>0</v>
      </c>
      <c r="M55" s="37" t="s">
        <v>131</v>
      </c>
      <c r="N55" s="37">
        <v>0</v>
      </c>
      <c r="O55" s="37">
        <v>0</v>
      </c>
      <c r="P55" s="37" t="s">
        <v>131</v>
      </c>
    </row>
    <row r="56" spans="1:16" ht="15.75" thickBot="1">
      <c r="A56">
        <f t="shared" si="1"/>
        <v>52</v>
      </c>
      <c r="B56" s="34">
        <v>10165102232</v>
      </c>
      <c r="C56" s="34" t="s">
        <v>102</v>
      </c>
      <c r="D56">
        <v>24</v>
      </c>
      <c r="E56">
        <v>15</v>
      </c>
      <c r="F56">
        <v>8</v>
      </c>
      <c r="G56">
        <v>10</v>
      </c>
      <c r="H56">
        <v>10</v>
      </c>
      <c r="I56">
        <v>13</v>
      </c>
      <c r="J56" s="16">
        <f t="shared" si="0"/>
        <v>80</v>
      </c>
      <c r="K56" s="36">
        <v>84</v>
      </c>
      <c r="L56" s="36">
        <v>88</v>
      </c>
      <c r="M56" s="36">
        <v>80</v>
      </c>
      <c r="N56" s="36">
        <v>85</v>
      </c>
      <c r="O56" s="36">
        <v>84</v>
      </c>
      <c r="P56" s="36">
        <v>86</v>
      </c>
    </row>
    <row r="57" spans="1:16" ht="15.75" thickBot="1">
      <c r="A57">
        <f t="shared" si="1"/>
        <v>53</v>
      </c>
      <c r="B57" s="34">
        <v>10165102233</v>
      </c>
      <c r="C57" s="34" t="s">
        <v>103</v>
      </c>
      <c r="D57">
        <v>15</v>
      </c>
      <c r="E57">
        <v>13</v>
      </c>
      <c r="F57">
        <v>5</v>
      </c>
      <c r="G57">
        <v>10</v>
      </c>
      <c r="H57">
        <v>10</v>
      </c>
      <c r="I57">
        <v>11</v>
      </c>
      <c r="J57" s="16">
        <f t="shared" si="0"/>
        <v>64</v>
      </c>
      <c r="K57" s="36">
        <v>70</v>
      </c>
      <c r="L57" s="36">
        <v>76</v>
      </c>
      <c r="M57" s="36">
        <v>64</v>
      </c>
      <c r="N57" s="36">
        <v>82</v>
      </c>
      <c r="O57" s="36">
        <v>81</v>
      </c>
      <c r="P57" s="36">
        <v>82</v>
      </c>
    </row>
    <row r="58" spans="1:16" ht="15.75" thickBot="1">
      <c r="A58">
        <f t="shared" si="1"/>
        <v>54</v>
      </c>
      <c r="B58" s="34">
        <v>10165102235</v>
      </c>
      <c r="C58" s="34" t="s">
        <v>104</v>
      </c>
      <c r="D58">
        <v>12</v>
      </c>
      <c r="E58">
        <v>14</v>
      </c>
      <c r="F58">
        <v>5</v>
      </c>
      <c r="G58">
        <v>9</v>
      </c>
      <c r="H58">
        <v>10</v>
      </c>
      <c r="I58">
        <v>9</v>
      </c>
      <c r="J58" s="16">
        <f t="shared" si="0"/>
        <v>59</v>
      </c>
      <c r="K58" s="36">
        <v>66</v>
      </c>
      <c r="L58" s="36">
        <v>72</v>
      </c>
      <c r="M58" s="37">
        <v>59</v>
      </c>
      <c r="N58" s="36">
        <v>78</v>
      </c>
      <c r="O58" s="36">
        <v>76</v>
      </c>
      <c r="P58" s="36">
        <v>80</v>
      </c>
    </row>
    <row r="59" spans="1:16" ht="15.75" thickBot="1">
      <c r="A59">
        <f t="shared" si="1"/>
        <v>55</v>
      </c>
      <c r="B59" s="34">
        <v>10165102238</v>
      </c>
      <c r="C59" s="34" t="s">
        <v>105</v>
      </c>
      <c r="D59">
        <v>21</v>
      </c>
      <c r="E59">
        <v>15</v>
      </c>
      <c r="F59">
        <v>5</v>
      </c>
      <c r="G59">
        <v>10</v>
      </c>
      <c r="H59">
        <v>10</v>
      </c>
      <c r="I59">
        <v>14</v>
      </c>
      <c r="J59" s="16">
        <f t="shared" si="0"/>
        <v>75</v>
      </c>
      <c r="K59" s="36">
        <v>78</v>
      </c>
      <c r="L59" s="36">
        <v>80</v>
      </c>
      <c r="M59" s="36">
        <v>75</v>
      </c>
      <c r="N59" s="36">
        <v>90</v>
      </c>
      <c r="O59" s="36">
        <v>90</v>
      </c>
      <c r="P59" s="36">
        <v>90</v>
      </c>
    </row>
    <row r="60" spans="1:16" ht="15.75" thickBot="1">
      <c r="A60">
        <f t="shared" si="1"/>
        <v>56</v>
      </c>
      <c r="B60" s="34">
        <v>10165102241</v>
      </c>
      <c r="C60" s="34" t="s">
        <v>106</v>
      </c>
      <c r="D60">
        <v>27</v>
      </c>
      <c r="E60">
        <v>17</v>
      </c>
      <c r="F60">
        <v>13</v>
      </c>
      <c r="G60">
        <v>9</v>
      </c>
      <c r="H60">
        <v>8</v>
      </c>
      <c r="I60">
        <v>14</v>
      </c>
      <c r="J60" s="16">
        <f t="shared" si="0"/>
        <v>88</v>
      </c>
      <c r="K60" s="36">
        <v>84</v>
      </c>
      <c r="L60" s="36">
        <v>80</v>
      </c>
      <c r="M60" s="36">
        <v>88</v>
      </c>
      <c r="N60" s="36">
        <v>87</v>
      </c>
      <c r="O60" s="36">
        <v>82</v>
      </c>
      <c r="P60" s="36">
        <v>92</v>
      </c>
    </row>
    <row r="61" spans="1:16" ht="15.75" thickBot="1">
      <c r="A61">
        <f t="shared" si="1"/>
        <v>57</v>
      </c>
      <c r="B61" s="34">
        <v>10165102242</v>
      </c>
      <c r="C61" s="34" t="s">
        <v>107</v>
      </c>
      <c r="D61">
        <v>21</v>
      </c>
      <c r="E61">
        <v>17</v>
      </c>
      <c r="F61">
        <v>13</v>
      </c>
      <c r="G61">
        <v>10</v>
      </c>
      <c r="H61">
        <v>8</v>
      </c>
      <c r="I61">
        <v>15</v>
      </c>
      <c r="J61" s="16">
        <f t="shared" si="0"/>
        <v>84</v>
      </c>
      <c r="K61" s="36">
        <v>87</v>
      </c>
      <c r="L61" s="36">
        <v>90</v>
      </c>
      <c r="M61" s="36">
        <v>84</v>
      </c>
      <c r="N61" s="36">
        <v>89</v>
      </c>
      <c r="O61" s="36">
        <v>85</v>
      </c>
      <c r="P61" s="36">
        <v>93</v>
      </c>
    </row>
    <row r="62" spans="1:16" ht="15.75" thickBot="1">
      <c r="A62">
        <f t="shared" si="1"/>
        <v>58</v>
      </c>
      <c r="B62" s="34">
        <v>10165102243</v>
      </c>
      <c r="C62" s="34" t="s">
        <v>108</v>
      </c>
      <c r="D62">
        <v>15</v>
      </c>
      <c r="E62">
        <v>19</v>
      </c>
      <c r="F62">
        <v>5</v>
      </c>
      <c r="G62">
        <v>9</v>
      </c>
      <c r="H62">
        <v>10</v>
      </c>
      <c r="I62">
        <v>13</v>
      </c>
      <c r="J62" s="16">
        <f t="shared" si="0"/>
        <v>71</v>
      </c>
      <c r="K62" s="36">
        <v>78</v>
      </c>
      <c r="L62" s="36">
        <v>84</v>
      </c>
      <c r="M62" s="36">
        <v>71</v>
      </c>
      <c r="N62" s="36">
        <v>89</v>
      </c>
      <c r="O62" s="36">
        <v>86</v>
      </c>
      <c r="P62" s="36">
        <v>92</v>
      </c>
    </row>
    <row r="63" spans="1:16" ht="15.75" thickBot="1">
      <c r="A63">
        <f t="shared" si="1"/>
        <v>59</v>
      </c>
      <c r="B63" s="34">
        <v>10165102244</v>
      </c>
      <c r="C63" s="34" t="s">
        <v>109</v>
      </c>
      <c r="D63">
        <v>12</v>
      </c>
      <c r="E63">
        <v>16</v>
      </c>
      <c r="F63">
        <v>8</v>
      </c>
      <c r="G63">
        <v>10</v>
      </c>
      <c r="H63">
        <v>8</v>
      </c>
      <c r="I63">
        <v>12</v>
      </c>
      <c r="J63" s="16">
        <f t="shared" si="0"/>
        <v>66</v>
      </c>
      <c r="K63" s="36">
        <v>74</v>
      </c>
      <c r="L63" s="36">
        <v>82</v>
      </c>
      <c r="M63" s="36">
        <v>66</v>
      </c>
      <c r="N63" s="36">
        <v>90</v>
      </c>
      <c r="O63" s="36">
        <v>91</v>
      </c>
      <c r="P63" s="36">
        <v>89</v>
      </c>
    </row>
    <row r="64" spans="1:16" ht="15.75" thickBot="1">
      <c r="A64">
        <f t="shared" si="1"/>
        <v>60</v>
      </c>
      <c r="B64" s="34">
        <v>10165102247</v>
      </c>
      <c r="C64" s="34" t="s">
        <v>110</v>
      </c>
      <c r="D64">
        <v>18</v>
      </c>
      <c r="E64">
        <v>7</v>
      </c>
      <c r="F64">
        <v>5</v>
      </c>
      <c r="G64">
        <v>9</v>
      </c>
      <c r="H64">
        <v>2</v>
      </c>
      <c r="I64">
        <v>4</v>
      </c>
      <c r="J64" s="16">
        <f t="shared" si="0"/>
        <v>45</v>
      </c>
      <c r="K64" s="37">
        <v>45</v>
      </c>
      <c r="L64" s="37">
        <v>45</v>
      </c>
      <c r="M64" s="37">
        <v>45</v>
      </c>
      <c r="N64" s="37">
        <v>31</v>
      </c>
      <c r="O64" s="37">
        <v>50</v>
      </c>
      <c r="P64" s="37">
        <v>12</v>
      </c>
    </row>
    <row r="65" spans="1:16" ht="15.75" thickBot="1">
      <c r="A65">
        <f t="shared" si="1"/>
        <v>61</v>
      </c>
      <c r="B65" s="34">
        <v>10165102249</v>
      </c>
      <c r="C65" s="34" t="s">
        <v>111</v>
      </c>
      <c r="D65">
        <v>15</v>
      </c>
      <c r="E65">
        <v>14</v>
      </c>
      <c r="F65">
        <v>5</v>
      </c>
      <c r="G65">
        <v>10</v>
      </c>
      <c r="H65">
        <v>8</v>
      </c>
      <c r="I65">
        <v>9</v>
      </c>
      <c r="J65" s="16">
        <f t="shared" si="0"/>
        <v>61</v>
      </c>
      <c r="K65" s="36">
        <v>66</v>
      </c>
      <c r="L65" s="36">
        <v>70</v>
      </c>
      <c r="M65" s="36">
        <v>61</v>
      </c>
      <c r="N65" s="36">
        <v>80</v>
      </c>
      <c r="O65" s="36">
        <v>80</v>
      </c>
      <c r="P65" s="36">
        <v>80</v>
      </c>
    </row>
    <row r="66" spans="1:16" ht="15.75" thickBot="1">
      <c r="A66">
        <f t="shared" si="1"/>
        <v>62</v>
      </c>
      <c r="B66" s="34">
        <v>10165102250</v>
      </c>
      <c r="C66" s="34" t="s">
        <v>112</v>
      </c>
      <c r="D66">
        <v>15</v>
      </c>
      <c r="E66">
        <v>16</v>
      </c>
      <c r="F66">
        <v>8</v>
      </c>
      <c r="G66">
        <v>10</v>
      </c>
      <c r="H66">
        <v>10</v>
      </c>
      <c r="I66">
        <v>13</v>
      </c>
      <c r="J66" s="16">
        <f t="shared" si="0"/>
        <v>72</v>
      </c>
      <c r="K66" s="36">
        <v>81</v>
      </c>
      <c r="L66" s="36">
        <v>90</v>
      </c>
      <c r="M66" s="36">
        <v>72</v>
      </c>
      <c r="N66" s="36">
        <v>83</v>
      </c>
      <c r="O66" s="36">
        <v>86</v>
      </c>
      <c r="P66" s="36">
        <v>80</v>
      </c>
    </row>
    <row r="67" spans="1:16" ht="15.75" thickBot="1">
      <c r="A67">
        <f t="shared" si="1"/>
        <v>63</v>
      </c>
      <c r="B67" s="34">
        <v>10165102251</v>
      </c>
      <c r="C67" s="34" t="s">
        <v>113</v>
      </c>
      <c r="D67">
        <v>24</v>
      </c>
      <c r="E67">
        <v>17</v>
      </c>
      <c r="F67">
        <v>8</v>
      </c>
      <c r="G67">
        <v>9</v>
      </c>
      <c r="H67">
        <v>8</v>
      </c>
      <c r="I67">
        <v>8</v>
      </c>
      <c r="J67" s="16">
        <f t="shared" si="0"/>
        <v>74</v>
      </c>
      <c r="K67" s="36">
        <v>77</v>
      </c>
      <c r="L67" s="36">
        <v>80</v>
      </c>
      <c r="M67" s="36">
        <v>74</v>
      </c>
      <c r="N67" s="36">
        <v>87</v>
      </c>
      <c r="O67" s="36">
        <v>84</v>
      </c>
      <c r="P67" s="36">
        <v>89</v>
      </c>
    </row>
    <row r="68" spans="1:16" ht="15.75" thickBot="1">
      <c r="A68">
        <f t="shared" si="1"/>
        <v>64</v>
      </c>
      <c r="B68" s="34">
        <v>10165102252</v>
      </c>
      <c r="C68" s="34" t="s">
        <v>114</v>
      </c>
      <c r="D68">
        <v>15</v>
      </c>
      <c r="E68">
        <v>13</v>
      </c>
      <c r="F68">
        <v>5</v>
      </c>
      <c r="G68">
        <v>9</v>
      </c>
      <c r="H68">
        <v>10</v>
      </c>
      <c r="I68">
        <v>11</v>
      </c>
      <c r="J68" s="16">
        <f t="shared" si="0"/>
        <v>63</v>
      </c>
      <c r="K68" s="36">
        <v>75</v>
      </c>
      <c r="L68" s="36">
        <v>86</v>
      </c>
      <c r="M68" s="36">
        <v>63</v>
      </c>
      <c r="N68" s="36">
        <v>92</v>
      </c>
      <c r="O68" s="36">
        <v>90</v>
      </c>
      <c r="P68" s="36">
        <v>93</v>
      </c>
    </row>
    <row r="69" spans="1:16" ht="15.75" thickBot="1">
      <c r="A69">
        <f t="shared" si="1"/>
        <v>65</v>
      </c>
      <c r="B69" s="34">
        <v>10165102253</v>
      </c>
      <c r="C69" s="34" t="s">
        <v>115</v>
      </c>
      <c r="D69">
        <v>12</v>
      </c>
      <c r="E69">
        <v>13</v>
      </c>
      <c r="F69">
        <v>5</v>
      </c>
      <c r="G69">
        <v>10</v>
      </c>
      <c r="H69">
        <v>8</v>
      </c>
      <c r="I69">
        <v>10</v>
      </c>
      <c r="J69" s="16">
        <f t="shared" si="0"/>
        <v>58</v>
      </c>
      <c r="K69" s="36">
        <v>66</v>
      </c>
      <c r="L69" s="36">
        <v>74</v>
      </c>
      <c r="M69" s="37">
        <v>58</v>
      </c>
      <c r="N69" s="36">
        <v>80</v>
      </c>
      <c r="O69" s="36">
        <v>77</v>
      </c>
      <c r="P69" s="36">
        <v>82</v>
      </c>
    </row>
    <row r="70" spans="1:16" ht="15.75" thickBot="1">
      <c r="A70">
        <f>A69+1</f>
        <v>66</v>
      </c>
      <c r="B70" s="34">
        <v>10165102254</v>
      </c>
      <c r="C70" s="34" t="s">
        <v>116</v>
      </c>
      <c r="D70">
        <v>27</v>
      </c>
      <c r="E70">
        <v>18</v>
      </c>
      <c r="F70">
        <v>14</v>
      </c>
      <c r="G70">
        <v>10</v>
      </c>
      <c r="H70">
        <v>10</v>
      </c>
      <c r="I70">
        <v>14</v>
      </c>
      <c r="J70" s="16">
        <f t="shared" si="0"/>
        <v>93</v>
      </c>
      <c r="K70" s="36">
        <v>94</v>
      </c>
      <c r="L70" s="36">
        <v>94</v>
      </c>
      <c r="M70" s="36">
        <v>93</v>
      </c>
      <c r="N70" s="36">
        <v>84</v>
      </c>
      <c r="O70" s="36">
        <v>81</v>
      </c>
      <c r="P70" s="36">
        <v>86</v>
      </c>
    </row>
    <row r="71" spans="1:16" ht="15.75" thickBot="1">
      <c r="A71">
        <f>A70+1</f>
        <v>67</v>
      </c>
      <c r="B71" s="34">
        <v>10165102255</v>
      </c>
      <c r="C71" s="34" t="s">
        <v>117</v>
      </c>
      <c r="D71">
        <v>24</v>
      </c>
      <c r="E71">
        <v>16</v>
      </c>
      <c r="F71">
        <v>9</v>
      </c>
      <c r="G71">
        <v>9</v>
      </c>
      <c r="H71">
        <v>4</v>
      </c>
      <c r="I71">
        <v>0</v>
      </c>
      <c r="J71" s="16">
        <f t="shared" si="0"/>
        <v>62</v>
      </c>
      <c r="K71" s="36">
        <v>66</v>
      </c>
      <c r="L71" s="36">
        <v>70</v>
      </c>
      <c r="M71" s="36">
        <v>62</v>
      </c>
      <c r="N71" s="36">
        <v>60</v>
      </c>
      <c r="O71" s="36">
        <v>60</v>
      </c>
      <c r="P71" s="36">
        <v>60</v>
      </c>
    </row>
    <row r="72" spans="1:16" ht="15.75" thickBot="1">
      <c r="A72">
        <f>A71+1</f>
        <v>68</v>
      </c>
      <c r="B72" s="34">
        <v>10165102257</v>
      </c>
      <c r="C72" s="34" t="s">
        <v>118</v>
      </c>
      <c r="D72">
        <v>21</v>
      </c>
      <c r="E72">
        <v>17</v>
      </c>
      <c r="F72">
        <v>5</v>
      </c>
      <c r="G72">
        <v>10</v>
      </c>
      <c r="H72">
        <v>10</v>
      </c>
      <c r="I72">
        <v>8</v>
      </c>
      <c r="J72" s="16">
        <f t="shared" ref="J72:J74" si="2">SUM(D72:I72)</f>
        <v>71</v>
      </c>
      <c r="K72" s="36">
        <v>75</v>
      </c>
      <c r="L72" s="36">
        <v>79</v>
      </c>
      <c r="M72" s="36">
        <v>71</v>
      </c>
      <c r="N72" s="36">
        <v>79</v>
      </c>
      <c r="O72" s="36">
        <v>76</v>
      </c>
      <c r="P72" s="36">
        <v>81</v>
      </c>
    </row>
    <row r="73" spans="1:16" ht="15.75" thickBot="1">
      <c r="A73">
        <f>A72+1</f>
        <v>69</v>
      </c>
      <c r="B73" s="34">
        <v>10165102258</v>
      </c>
      <c r="C73" s="34" t="s">
        <v>119</v>
      </c>
      <c r="D73">
        <v>24</v>
      </c>
      <c r="E73">
        <v>18</v>
      </c>
      <c r="F73">
        <v>10</v>
      </c>
      <c r="G73">
        <v>10</v>
      </c>
      <c r="H73">
        <v>8</v>
      </c>
      <c r="I73">
        <v>11</v>
      </c>
      <c r="J73" s="16">
        <f t="shared" si="2"/>
        <v>81</v>
      </c>
      <c r="K73" s="36">
        <v>81</v>
      </c>
      <c r="L73" s="36">
        <v>81</v>
      </c>
      <c r="M73" s="36">
        <v>81</v>
      </c>
      <c r="N73" s="36">
        <v>75</v>
      </c>
      <c r="O73" s="36">
        <v>70</v>
      </c>
      <c r="P73" s="36">
        <v>80</v>
      </c>
    </row>
    <row r="74" spans="1:16" ht="15.75" thickBot="1">
      <c r="A74">
        <f>A73+1</f>
        <v>70</v>
      </c>
      <c r="B74" s="34">
        <v>10165102259</v>
      </c>
      <c r="C74" s="34" t="s">
        <v>120</v>
      </c>
      <c r="D74">
        <v>15</v>
      </c>
      <c r="E74">
        <v>14</v>
      </c>
      <c r="F74">
        <v>5</v>
      </c>
      <c r="G74">
        <v>6</v>
      </c>
      <c r="H74">
        <v>0</v>
      </c>
      <c r="I74">
        <v>2</v>
      </c>
      <c r="J74" s="16">
        <f t="shared" si="2"/>
        <v>42</v>
      </c>
      <c r="K74" s="37">
        <v>45</v>
      </c>
      <c r="L74" s="37">
        <v>48</v>
      </c>
      <c r="M74" s="37">
        <v>42</v>
      </c>
      <c r="N74" s="36">
        <v>62</v>
      </c>
      <c r="O74" s="36">
        <v>60</v>
      </c>
      <c r="P74" s="36">
        <v>63</v>
      </c>
    </row>
    <row r="76" spans="1:16">
      <c r="K76" s="3">
        <f>SUM(K5:K74)/69</f>
        <v>76.79710144927536</v>
      </c>
      <c r="N76" s="3">
        <f>SUM(N5:N74)/69</f>
        <v>79.971014492753625</v>
      </c>
    </row>
  </sheetData>
  <mergeCells count="7">
    <mergeCell ref="N3:P3"/>
    <mergeCell ref="K3:M3"/>
    <mergeCell ref="A1:M1"/>
    <mergeCell ref="D3:J3"/>
    <mergeCell ref="A3:A4"/>
    <mergeCell ref="B3:B4"/>
    <mergeCell ref="C3:C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说明</vt:lpstr>
      <vt:lpstr>课程目标达成度计算结果</vt:lpstr>
      <vt:lpstr>课程目标达成度计算数据</vt:lpstr>
      <vt:lpstr>课程的原始成绩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alfang</dc:creator>
  <cp:lastModifiedBy>simon lu</cp:lastModifiedBy>
  <dcterms:created xsi:type="dcterms:W3CDTF">2019-12-16T01:24:35Z</dcterms:created>
  <dcterms:modified xsi:type="dcterms:W3CDTF">2020-10-17T01:40:10Z</dcterms:modified>
</cp:coreProperties>
</file>