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C:\lu\202009\计算\工程认证_课程文档\工程认证_课程文档\编程思维与实践_陆幼利+肖春芸\2016\"/>
    </mc:Choice>
  </mc:AlternateContent>
  <xr:revisionPtr revIDLastSave="0" documentId="13_ncr:1_{24A2DDB1-BEAC-48C8-AF57-51C63C29B4AF}" xr6:coauthVersionLast="36" xr6:coauthVersionMax="36" xr10:uidLastSave="{00000000-0000-0000-0000-000000000000}"/>
  <bookViews>
    <workbookView xWindow="0" yWindow="0" windowWidth="28800" windowHeight="10485" tabRatio="648" activeTab="1" xr2:uid="{00000000-000D-0000-FFFF-FFFF00000000}"/>
  </bookViews>
  <sheets>
    <sheet name="说明" sheetId="8" r:id="rId1"/>
    <sheet name="课程目标达成度计算结果" sheetId="2" r:id="rId2"/>
    <sheet name="课程目标达成度计算数据" sheetId="9" r:id="rId3"/>
    <sheet name="课程的原始成绩" sheetId="7" r:id="rId4"/>
    <sheet name="多次考试整理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2" i="2" l="1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24" i="2"/>
  <c r="I124" i="2"/>
  <c r="H124" i="2"/>
  <c r="G124" i="2"/>
  <c r="E124" i="2"/>
  <c r="D124" i="2"/>
  <c r="J122" i="2"/>
  <c r="I122" i="2"/>
  <c r="H122" i="2"/>
  <c r="G122" i="2"/>
  <c r="F122" i="2"/>
  <c r="E122" i="2"/>
  <c r="D122" i="2"/>
  <c r="J121" i="2"/>
  <c r="I121" i="2"/>
  <c r="H121" i="2"/>
  <c r="G121" i="2"/>
  <c r="F121" i="2"/>
  <c r="E121" i="2"/>
  <c r="D121" i="2"/>
  <c r="J120" i="2"/>
  <c r="I120" i="2"/>
  <c r="H120" i="2"/>
  <c r="G120" i="2"/>
  <c r="F120" i="2"/>
  <c r="E120" i="2"/>
  <c r="D120" i="2"/>
  <c r="J119" i="2"/>
  <c r="I119" i="2"/>
  <c r="H119" i="2"/>
  <c r="G119" i="2"/>
  <c r="F119" i="2"/>
  <c r="E119" i="2"/>
  <c r="D119" i="2"/>
  <c r="J118" i="2"/>
  <c r="J124" i="2" s="1"/>
  <c r="I118" i="2"/>
  <c r="H118" i="2"/>
  <c r="G118" i="2"/>
  <c r="F118" i="2"/>
  <c r="F124" i="2" s="1"/>
  <c r="E118" i="2"/>
  <c r="D118" i="2"/>
  <c r="J117" i="2"/>
  <c r="I117" i="2"/>
  <c r="H117" i="2"/>
  <c r="G117" i="2"/>
  <c r="F117" i="2"/>
  <c r="E117" i="2"/>
  <c r="D117" i="2"/>
  <c r="J116" i="2"/>
  <c r="I116" i="2"/>
  <c r="H116" i="2"/>
  <c r="G116" i="2"/>
  <c r="F116" i="2"/>
  <c r="E116" i="2"/>
  <c r="D116" i="2"/>
  <c r="J115" i="2"/>
  <c r="I115" i="2"/>
  <c r="H115" i="2"/>
  <c r="G115" i="2"/>
  <c r="F115" i="2"/>
  <c r="E115" i="2"/>
  <c r="D115" i="2"/>
  <c r="J114" i="2"/>
  <c r="I114" i="2"/>
  <c r="H114" i="2"/>
  <c r="G114" i="2"/>
  <c r="F114" i="2"/>
  <c r="E114" i="2"/>
  <c r="D114" i="2"/>
  <c r="J113" i="2"/>
  <c r="I113" i="2"/>
  <c r="H113" i="2"/>
  <c r="G113" i="2"/>
  <c r="F113" i="2"/>
  <c r="E113" i="2"/>
  <c r="D113" i="2"/>
  <c r="J112" i="2"/>
  <c r="I112" i="2"/>
  <c r="H112" i="2"/>
  <c r="G112" i="2"/>
  <c r="F112" i="2"/>
  <c r="E112" i="2"/>
  <c r="D112" i="2"/>
  <c r="J111" i="2"/>
  <c r="I111" i="2"/>
  <c r="H111" i="2"/>
  <c r="G111" i="2"/>
  <c r="F111" i="2"/>
  <c r="E111" i="2"/>
  <c r="D111" i="2"/>
  <c r="J110" i="2"/>
  <c r="I110" i="2"/>
  <c r="H110" i="2"/>
  <c r="G110" i="2"/>
  <c r="F110" i="2"/>
  <c r="E110" i="2"/>
  <c r="D110" i="2"/>
  <c r="J109" i="2"/>
  <c r="I109" i="2"/>
  <c r="H109" i="2"/>
  <c r="G109" i="2"/>
  <c r="F109" i="2"/>
  <c r="E109" i="2"/>
  <c r="D109" i="2"/>
  <c r="J108" i="2"/>
  <c r="I108" i="2"/>
  <c r="H108" i="2"/>
  <c r="G108" i="2"/>
  <c r="F108" i="2"/>
  <c r="E108" i="2"/>
  <c r="D108" i="2"/>
  <c r="J107" i="2"/>
  <c r="I107" i="2"/>
  <c r="H107" i="2"/>
  <c r="G107" i="2"/>
  <c r="F107" i="2"/>
  <c r="E107" i="2"/>
  <c r="D107" i="2"/>
  <c r="J106" i="2"/>
  <c r="I106" i="2"/>
  <c r="H106" i="2"/>
  <c r="G106" i="2"/>
  <c r="F106" i="2"/>
  <c r="E106" i="2"/>
  <c r="D106" i="2"/>
  <c r="J105" i="2"/>
  <c r="I105" i="2"/>
  <c r="H105" i="2"/>
  <c r="G105" i="2"/>
  <c r="F105" i="2"/>
  <c r="E105" i="2"/>
  <c r="D105" i="2"/>
  <c r="J104" i="2"/>
  <c r="I104" i="2"/>
  <c r="H104" i="2"/>
  <c r="G104" i="2"/>
  <c r="F104" i="2"/>
  <c r="E104" i="2"/>
  <c r="D104" i="2"/>
  <c r="J103" i="2"/>
  <c r="I103" i="2"/>
  <c r="H103" i="2"/>
  <c r="G103" i="2"/>
  <c r="F103" i="2"/>
  <c r="E103" i="2"/>
  <c r="D103" i="2"/>
  <c r="J102" i="2"/>
  <c r="I102" i="2"/>
  <c r="H102" i="2"/>
  <c r="G102" i="2"/>
  <c r="F102" i="2"/>
  <c r="E102" i="2"/>
  <c r="D102" i="2"/>
  <c r="J101" i="2"/>
  <c r="I101" i="2"/>
  <c r="H101" i="2"/>
  <c r="G101" i="2"/>
  <c r="F101" i="2"/>
  <c r="E101" i="2"/>
  <c r="D101" i="2"/>
  <c r="J100" i="2"/>
  <c r="I100" i="2"/>
  <c r="H100" i="2"/>
  <c r="G100" i="2"/>
  <c r="F100" i="2"/>
  <c r="E100" i="2"/>
  <c r="D100" i="2"/>
  <c r="J99" i="2"/>
  <c r="I99" i="2"/>
  <c r="H99" i="2"/>
  <c r="G99" i="2"/>
  <c r="F99" i="2"/>
  <c r="E99" i="2"/>
  <c r="D99" i="2"/>
  <c r="J98" i="2"/>
  <c r="I98" i="2"/>
  <c r="H98" i="2"/>
  <c r="G98" i="2"/>
  <c r="F98" i="2"/>
  <c r="E98" i="2"/>
  <c r="D98" i="2"/>
  <c r="J97" i="2"/>
  <c r="I97" i="2"/>
  <c r="H97" i="2"/>
  <c r="G97" i="2"/>
  <c r="F97" i="2"/>
  <c r="E97" i="2"/>
  <c r="D97" i="2"/>
  <c r="J96" i="2"/>
  <c r="I96" i="2"/>
  <c r="H96" i="2"/>
  <c r="G96" i="2"/>
  <c r="F96" i="2"/>
  <c r="E96" i="2"/>
  <c r="D96" i="2"/>
  <c r="J95" i="2"/>
  <c r="I95" i="2"/>
  <c r="H95" i="2"/>
  <c r="G95" i="2"/>
  <c r="F95" i="2"/>
  <c r="E95" i="2"/>
  <c r="D95" i="2"/>
  <c r="J94" i="2"/>
  <c r="I94" i="2"/>
  <c r="H94" i="2"/>
  <c r="G94" i="2"/>
  <c r="F94" i="2"/>
  <c r="E94" i="2"/>
  <c r="D94" i="2"/>
  <c r="J93" i="2"/>
  <c r="I93" i="2"/>
  <c r="H93" i="2"/>
  <c r="G93" i="2"/>
  <c r="F93" i="2"/>
  <c r="E93" i="2"/>
  <c r="D93" i="2"/>
  <c r="J92" i="2"/>
  <c r="I92" i="2"/>
  <c r="H92" i="2"/>
  <c r="G92" i="2"/>
  <c r="F92" i="2"/>
  <c r="E92" i="2"/>
  <c r="D92" i="2"/>
  <c r="J91" i="2"/>
  <c r="I91" i="2"/>
  <c r="H91" i="2"/>
  <c r="G91" i="2"/>
  <c r="F91" i="2"/>
  <c r="E91" i="2"/>
  <c r="D91" i="2"/>
  <c r="J90" i="2"/>
  <c r="I90" i="2"/>
  <c r="H90" i="2"/>
  <c r="G90" i="2"/>
  <c r="F90" i="2"/>
  <c r="E90" i="2"/>
  <c r="D90" i="2"/>
  <c r="J89" i="2"/>
  <c r="I89" i="2"/>
  <c r="H89" i="2"/>
  <c r="G89" i="2"/>
  <c r="F89" i="2"/>
  <c r="E89" i="2"/>
  <c r="D89" i="2"/>
  <c r="J88" i="2"/>
  <c r="I88" i="2"/>
  <c r="H88" i="2"/>
  <c r="G88" i="2"/>
  <c r="F88" i="2"/>
  <c r="E88" i="2"/>
  <c r="D88" i="2"/>
  <c r="J87" i="2"/>
  <c r="I87" i="2"/>
  <c r="H87" i="2"/>
  <c r="G87" i="2"/>
  <c r="F87" i="2"/>
  <c r="E87" i="2"/>
  <c r="D87" i="2"/>
  <c r="J86" i="2"/>
  <c r="I86" i="2"/>
  <c r="H86" i="2"/>
  <c r="G86" i="2"/>
  <c r="F86" i="2"/>
  <c r="E86" i="2"/>
  <c r="D86" i="2"/>
  <c r="J85" i="2"/>
  <c r="I85" i="2"/>
  <c r="H85" i="2"/>
  <c r="G85" i="2"/>
  <c r="F85" i="2"/>
  <c r="E85" i="2"/>
  <c r="D85" i="2"/>
  <c r="J84" i="2"/>
  <c r="I84" i="2"/>
  <c r="H84" i="2"/>
  <c r="G84" i="2"/>
  <c r="F84" i="2"/>
  <c r="E84" i="2"/>
  <c r="D84" i="2"/>
  <c r="J83" i="2"/>
  <c r="I83" i="2"/>
  <c r="H83" i="2"/>
  <c r="G83" i="2"/>
  <c r="F83" i="2"/>
  <c r="E83" i="2"/>
  <c r="D83" i="2"/>
  <c r="J82" i="2"/>
  <c r="I82" i="2"/>
  <c r="H82" i="2"/>
  <c r="G82" i="2"/>
  <c r="F82" i="2"/>
  <c r="E82" i="2"/>
  <c r="D82" i="2"/>
  <c r="J81" i="2"/>
  <c r="I81" i="2"/>
  <c r="H81" i="2"/>
  <c r="G81" i="2"/>
  <c r="F81" i="2"/>
  <c r="E81" i="2"/>
  <c r="D81" i="2"/>
  <c r="J80" i="2"/>
  <c r="I80" i="2"/>
  <c r="H80" i="2"/>
  <c r="G80" i="2"/>
  <c r="F80" i="2"/>
  <c r="E80" i="2"/>
  <c r="D80" i="2"/>
  <c r="J79" i="2"/>
  <c r="I79" i="2"/>
  <c r="H79" i="2"/>
  <c r="G79" i="2"/>
  <c r="F79" i="2"/>
  <c r="E79" i="2"/>
  <c r="D79" i="2"/>
  <c r="J78" i="2"/>
  <c r="I78" i="2"/>
  <c r="H78" i="2"/>
  <c r="G78" i="2"/>
  <c r="F78" i="2"/>
  <c r="E78" i="2"/>
  <c r="D78" i="2"/>
  <c r="J77" i="2"/>
  <c r="I77" i="2"/>
  <c r="H77" i="2"/>
  <c r="G77" i="2"/>
  <c r="F77" i="2"/>
  <c r="E77" i="2"/>
  <c r="D77" i="2"/>
  <c r="J76" i="2"/>
  <c r="I76" i="2"/>
  <c r="H76" i="2"/>
  <c r="G76" i="2"/>
  <c r="F76" i="2"/>
  <c r="E76" i="2"/>
  <c r="D76" i="2"/>
  <c r="J75" i="2"/>
  <c r="I75" i="2"/>
  <c r="H75" i="2"/>
  <c r="G75" i="2"/>
  <c r="F75" i="2"/>
  <c r="E75" i="2"/>
  <c r="D75" i="2"/>
  <c r="J74" i="2"/>
  <c r="I74" i="2"/>
  <c r="H74" i="2"/>
  <c r="G74" i="2"/>
  <c r="F74" i="2"/>
  <c r="E74" i="2"/>
  <c r="D74" i="2"/>
  <c r="J73" i="2"/>
  <c r="I73" i="2"/>
  <c r="H73" i="2"/>
  <c r="G73" i="2"/>
  <c r="F73" i="2"/>
  <c r="E73" i="2"/>
  <c r="D73" i="2"/>
  <c r="J72" i="2"/>
  <c r="I72" i="2"/>
  <c r="H72" i="2"/>
  <c r="G72" i="2"/>
  <c r="F72" i="2"/>
  <c r="E72" i="2"/>
  <c r="D72" i="2"/>
  <c r="J71" i="2"/>
  <c r="I71" i="2"/>
  <c r="H71" i="2"/>
  <c r="G71" i="2"/>
  <c r="F71" i="2"/>
  <c r="E71" i="2"/>
  <c r="D71" i="2"/>
  <c r="J70" i="2"/>
  <c r="I70" i="2"/>
  <c r="H70" i="2"/>
  <c r="G70" i="2"/>
  <c r="F70" i="2"/>
  <c r="E70" i="2"/>
  <c r="D70" i="2"/>
  <c r="J69" i="2"/>
  <c r="I69" i="2"/>
  <c r="H69" i="2"/>
  <c r="G69" i="2"/>
  <c r="F69" i="2"/>
  <c r="E69" i="2"/>
  <c r="D69" i="2"/>
  <c r="J68" i="2"/>
  <c r="I68" i="2"/>
  <c r="H68" i="2"/>
  <c r="G68" i="2"/>
  <c r="F68" i="2"/>
  <c r="E68" i="2"/>
  <c r="D68" i="2"/>
  <c r="J67" i="2"/>
  <c r="I67" i="2"/>
  <c r="H67" i="2"/>
  <c r="G67" i="2"/>
  <c r="F67" i="2"/>
  <c r="E67" i="2"/>
  <c r="D67" i="2"/>
  <c r="J66" i="2"/>
  <c r="I66" i="2"/>
  <c r="H66" i="2"/>
  <c r="G66" i="2"/>
  <c r="F66" i="2"/>
  <c r="E66" i="2"/>
  <c r="D66" i="2"/>
  <c r="J65" i="2"/>
  <c r="I65" i="2"/>
  <c r="H65" i="2"/>
  <c r="G65" i="2"/>
  <c r="F65" i="2"/>
  <c r="E65" i="2"/>
  <c r="D65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J60" i="2"/>
  <c r="I60" i="2"/>
  <c r="H60" i="2"/>
  <c r="G60" i="2"/>
  <c r="F60" i="2"/>
  <c r="E60" i="2"/>
  <c r="D60" i="2"/>
  <c r="J59" i="2"/>
  <c r="I59" i="2"/>
  <c r="H59" i="2"/>
  <c r="G59" i="2"/>
  <c r="F59" i="2"/>
  <c r="E59" i="2"/>
  <c r="D59" i="2"/>
  <c r="J58" i="2"/>
  <c r="I58" i="2"/>
  <c r="H58" i="2"/>
  <c r="G58" i="2"/>
  <c r="F58" i="2"/>
  <c r="E58" i="2"/>
  <c r="D58" i="2"/>
  <c r="J57" i="2"/>
  <c r="I57" i="2"/>
  <c r="H57" i="2"/>
  <c r="G57" i="2"/>
  <c r="F57" i="2"/>
  <c r="E57" i="2"/>
  <c r="D57" i="2"/>
  <c r="J56" i="2"/>
  <c r="I56" i="2"/>
  <c r="H56" i="2"/>
  <c r="G56" i="2"/>
  <c r="F56" i="2"/>
  <c r="E56" i="2"/>
  <c r="D56" i="2"/>
  <c r="J55" i="2"/>
  <c r="I55" i="2"/>
  <c r="H55" i="2"/>
  <c r="G55" i="2"/>
  <c r="F55" i="2"/>
  <c r="E55" i="2"/>
  <c r="D55" i="2"/>
  <c r="J54" i="2"/>
  <c r="I54" i="2"/>
  <c r="H54" i="2"/>
  <c r="G54" i="2"/>
  <c r="F54" i="2"/>
  <c r="E54" i="2"/>
  <c r="D54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51" i="2"/>
  <c r="I51" i="2"/>
  <c r="H51" i="2"/>
  <c r="G51" i="2"/>
  <c r="F51" i="2"/>
  <c r="E51" i="2"/>
  <c r="D51" i="2"/>
  <c r="J50" i="2"/>
  <c r="I50" i="2"/>
  <c r="H50" i="2"/>
  <c r="G50" i="2"/>
  <c r="F50" i="2"/>
  <c r="E50" i="2"/>
  <c r="D50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J47" i="2"/>
  <c r="I47" i="2"/>
  <c r="H47" i="2"/>
  <c r="G47" i="2"/>
  <c r="F47" i="2"/>
  <c r="E47" i="2"/>
  <c r="D47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J38" i="2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J36" i="2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32" i="2"/>
  <c r="I32" i="2"/>
  <c r="H32" i="2"/>
  <c r="G32" i="2"/>
  <c r="F32" i="2"/>
  <c r="E32" i="2"/>
  <c r="D32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21" i="9"/>
  <c r="A20" i="9"/>
  <c r="A72" i="7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71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M126" i="2" l="1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I5" i="7"/>
</calcChain>
</file>

<file path=xl/sharedStrings.xml><?xml version="1.0" encoding="utf-8"?>
<sst xmlns="http://schemas.openxmlformats.org/spreadsheetml/2006/main" count="513" uniqueCount="179">
  <si>
    <t>目标2</t>
  </si>
  <si>
    <t>目标3</t>
  </si>
  <si>
    <t>目标3</t>
    <phoneticPr fontId="1" type="noConversion"/>
  </si>
  <si>
    <t>目标4</t>
  </si>
  <si>
    <t>目标5</t>
  </si>
  <si>
    <t>目标5</t>
    <phoneticPr fontId="1" type="noConversion"/>
  </si>
  <si>
    <t>目标6</t>
  </si>
  <si>
    <t>学号</t>
    <phoneticPr fontId="1" type="noConversion"/>
  </si>
  <si>
    <t>序号</t>
    <phoneticPr fontId="1" type="noConversion"/>
  </si>
  <si>
    <t>3.每门课程的每个并行班提供填写“达成度计算”所需课程子目标达成度及人数</t>
    <phoneticPr fontId="1" type="noConversion"/>
  </si>
  <si>
    <t>7.样例是某课程某并行班的课程大纲中设定的达成度计算构成比例，一个并行班的原始成绩数据，计算方法及计算结果</t>
    <phoneticPr fontId="1" type="noConversion"/>
  </si>
  <si>
    <t>姓名</t>
    <phoneticPr fontId="1" type="noConversion"/>
  </si>
  <si>
    <t>目标1</t>
    <phoneticPr fontId="1" type="noConversion"/>
  </si>
  <si>
    <t>目标2</t>
    <phoneticPr fontId="1" type="noConversion"/>
  </si>
  <si>
    <t>目标4</t>
    <phoneticPr fontId="1" type="noConversion"/>
  </si>
  <si>
    <t>目标6</t>
    <phoneticPr fontId="1" type="noConversion"/>
  </si>
  <si>
    <r>
      <rPr>
        <sz val="12"/>
        <color indexed="8"/>
        <rFont val="宋体"/>
        <family val="3"/>
        <charset val="134"/>
      </rPr>
      <t>序号</t>
    </r>
    <phoneticPr fontId="1" type="noConversion"/>
  </si>
  <si>
    <r>
      <rPr>
        <sz val="12"/>
        <color indexed="8"/>
        <rFont val="宋体"/>
        <family val="3"/>
        <charset val="134"/>
      </rPr>
      <t>学号</t>
    </r>
    <phoneticPr fontId="1" type="noConversion"/>
  </si>
  <si>
    <r>
      <rPr>
        <sz val="12"/>
        <color indexed="8"/>
        <rFont val="宋体"/>
        <family val="3"/>
        <charset val="134"/>
      </rPr>
      <t>姓名</t>
    </r>
    <phoneticPr fontId="1" type="noConversion"/>
  </si>
  <si>
    <t>目标</t>
    <phoneticPr fontId="1" type="noConversion"/>
  </si>
  <si>
    <t>1.根据表"课程目标达成度计算数据"，按照如下公式计算每个学生的各个子目标的达成度</t>
    <phoneticPr fontId="1" type="noConversion"/>
  </si>
  <si>
    <t>2.根据人数计算课程的各个子目标的达成度
      各个子目标的达成度=全体学生达成度的平均值</t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</si>
  <si>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</si>
  <si>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</si>
  <si>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3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</si>
  <si>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4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</si>
  <si>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宋体"/>
        <family val="3"/>
        <charset val="134"/>
      </rPr>
      <t>题</t>
    </r>
    <phoneticPr fontId="1" type="noConversion"/>
  </si>
  <si>
    <t>人数</t>
    <phoneticPr fontId="1" type="noConversion"/>
  </si>
  <si>
    <t>平均</t>
    <phoneticPr fontId="1" type="noConversion"/>
  </si>
  <si>
    <t>2.某生的某个数据缺失，排除出统计范围</t>
    <phoneticPr fontId="1" type="noConversion"/>
  </si>
  <si>
    <t>8.达成度数值保留4位小数</t>
    <phoneticPr fontId="1" type="noConversion"/>
  </si>
  <si>
    <t>4.课程达成度计算方法的依据是课程大纲</t>
    <phoneticPr fontId="1" type="noConversion"/>
  </si>
  <si>
    <t>5.历史数据模拟计算，新数据严格按计算方法记录原始数据，越详细越好</t>
    <phoneticPr fontId="1" type="noConversion"/>
  </si>
  <si>
    <t>6.每个并行班编写课程目标达成度分析及持续改进报告</t>
    <phoneticPr fontId="1" type="noConversion"/>
  </si>
  <si>
    <t>1.每门课程把所有平行班的达成度数（包括人数）汇总到总的达成度计算中</t>
    <phoneticPr fontId="1" type="noConversion"/>
  </si>
  <si>
    <t>数据表的使用顺序：</t>
    <phoneticPr fontId="1" type="noConversion"/>
  </si>
  <si>
    <r>
      <t>1.先收集课程的原始数据——</t>
    </r>
    <r>
      <rPr>
        <b/>
        <sz val="24"/>
        <color rgb="FFFF0000"/>
        <rFont val="宋体"/>
        <family val="3"/>
        <charset val="134"/>
        <scheme val="minor"/>
      </rPr>
      <t>课程的原始成绩</t>
    </r>
    <phoneticPr fontId="1" type="noConversion"/>
  </si>
  <si>
    <r>
      <t>2.再整理计算课程目标达成度的数据——</t>
    </r>
    <r>
      <rPr>
        <b/>
        <sz val="24"/>
        <color rgb="FFFF0000"/>
        <rFont val="宋体"/>
        <family val="3"/>
        <charset val="134"/>
        <scheme val="minor"/>
      </rPr>
      <t>课程目标达成度计算数据</t>
    </r>
    <phoneticPr fontId="1" type="noConversion"/>
  </si>
  <si>
    <r>
      <t>3.最后，按照计算公式，计算课程目标达成度——</t>
    </r>
    <r>
      <rPr>
        <b/>
        <sz val="24"/>
        <color rgb="FFFF0000"/>
        <rFont val="宋体"/>
        <family val="3"/>
        <charset val="134"/>
        <scheme val="minor"/>
      </rPr>
      <t>课程目标达成度计算结果</t>
    </r>
    <phoneticPr fontId="1" type="noConversion"/>
  </si>
  <si>
    <r>
      <t>1.</t>
    </r>
    <r>
      <rPr>
        <sz val="14"/>
        <color theme="1"/>
        <rFont val="宋体"/>
        <family val="3"/>
        <charset val="134"/>
      </rPr>
      <t>标注课程目标与成绩间的关系</t>
    </r>
    <phoneticPr fontId="1" type="noConversion"/>
  </si>
  <si>
    <r>
      <t>2016</t>
    </r>
    <r>
      <rPr>
        <sz val="20"/>
        <color rgb="FFFF0000"/>
        <rFont val="宋体"/>
        <family val="3"/>
        <charset val="134"/>
      </rPr>
      <t>级《</t>
    </r>
    <r>
      <rPr>
        <sz val="20"/>
        <color rgb="FFFF0000"/>
        <rFont val="微软雅黑"/>
        <family val="3"/>
        <charset val="134"/>
      </rPr>
      <t>编程思维与实践</t>
    </r>
    <r>
      <rPr>
        <sz val="20"/>
        <color rgb="FFFF0000"/>
        <rFont val="宋体"/>
        <family val="3"/>
        <charset val="134"/>
      </rPr>
      <t>》原始成绩</t>
    </r>
    <phoneticPr fontId="1" type="noConversion"/>
  </si>
  <si>
    <t>上机考试</t>
    <phoneticPr fontId="1" type="noConversion"/>
  </si>
  <si>
    <r>
      <rPr>
        <sz val="10"/>
        <color rgb="FFFF0000"/>
        <rFont val="微软雅黑"/>
        <family val="3"/>
        <charset val="134"/>
      </rPr>
      <t>总分</t>
    </r>
    <r>
      <rPr>
        <sz val="10"/>
        <color rgb="FFFF0000"/>
        <rFont val="Times New Roman"/>
        <family val="1"/>
      </rPr>
      <t>500</t>
    </r>
    <phoneticPr fontId="2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</si>
  <si>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</si>
  <si>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2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</si>
  <si>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3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</si>
  <si>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4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(100)</t>
    </r>
    <phoneticPr fontId="1" type="noConversion"/>
  </si>
  <si>
    <r>
      <rPr>
        <sz val="10"/>
        <color rgb="FFFF0000"/>
        <rFont val="宋体"/>
        <family val="3"/>
        <charset val="134"/>
      </rPr>
      <t>第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宋体"/>
        <family val="3"/>
        <charset val="134"/>
      </rPr>
      <t>题</t>
    </r>
    <r>
      <rPr>
        <sz val="10"/>
        <color rgb="FFFF0000"/>
        <rFont val="Times New Roman"/>
        <family val="1"/>
      </rPr>
      <t>(100)</t>
    </r>
    <phoneticPr fontId="1" type="noConversion"/>
  </si>
  <si>
    <t>张羽戈</t>
  </si>
  <si>
    <t>胡星武</t>
    <phoneticPr fontId="1" type="noConversion"/>
  </si>
  <si>
    <t>陈梦云</t>
    <phoneticPr fontId="1" type="noConversion"/>
  </si>
  <si>
    <t>张雨时</t>
    <phoneticPr fontId="1" type="noConversion"/>
  </si>
  <si>
    <t>胡梦琦</t>
    <phoneticPr fontId="1" type="noConversion"/>
  </si>
  <si>
    <t>夏鑫</t>
    <phoneticPr fontId="1" type="noConversion"/>
  </si>
  <si>
    <t>李嘉龙</t>
    <phoneticPr fontId="1" type="noConversion"/>
  </si>
  <si>
    <t>潘泽伟</t>
  </si>
  <si>
    <t>曾紫琪</t>
    <phoneticPr fontId="1" type="noConversion"/>
  </si>
  <si>
    <t>乐巍</t>
    <phoneticPr fontId="1" type="noConversion"/>
  </si>
  <si>
    <t>陈芷萱</t>
    <phoneticPr fontId="1" type="noConversion"/>
  </si>
  <si>
    <t>方炜</t>
    <phoneticPr fontId="1" type="noConversion"/>
  </si>
  <si>
    <t>胡乐</t>
    <phoneticPr fontId="1" type="noConversion"/>
  </si>
  <si>
    <t>张斯杰</t>
    <phoneticPr fontId="1" type="noConversion"/>
  </si>
  <si>
    <t>张立成</t>
    <phoneticPr fontId="1" type="noConversion"/>
  </si>
  <si>
    <t>安思杭</t>
    <phoneticPr fontId="1" type="noConversion"/>
  </si>
  <si>
    <t>李楷达</t>
    <phoneticPr fontId="1" type="noConversion"/>
  </si>
  <si>
    <t>陈柯宇</t>
    <phoneticPr fontId="1" type="noConversion"/>
  </si>
  <si>
    <t>姚欣贝</t>
    <phoneticPr fontId="1" type="noConversion"/>
  </si>
  <si>
    <t>林方欣</t>
    <phoneticPr fontId="1" type="noConversion"/>
  </si>
  <si>
    <t>谢涛</t>
    <phoneticPr fontId="1" type="noConversion"/>
  </si>
  <si>
    <t>金恺翔</t>
    <phoneticPr fontId="1" type="noConversion"/>
  </si>
  <si>
    <t>常金钗</t>
    <phoneticPr fontId="1" type="noConversion"/>
  </si>
  <si>
    <t>张臻炜</t>
    <phoneticPr fontId="1" type="noConversion"/>
  </si>
  <si>
    <t>丁居然</t>
    <phoneticPr fontId="1" type="noConversion"/>
  </si>
  <si>
    <t>高怡</t>
    <phoneticPr fontId="1" type="noConversion"/>
  </si>
  <si>
    <t>魏宇轩</t>
    <phoneticPr fontId="1" type="noConversion"/>
  </si>
  <si>
    <t>初阳</t>
    <phoneticPr fontId="1" type="noConversion"/>
  </si>
  <si>
    <t>李雨晨</t>
    <phoneticPr fontId="1" type="noConversion"/>
  </si>
  <si>
    <t>黄荣胜</t>
    <phoneticPr fontId="1" type="noConversion"/>
  </si>
  <si>
    <t>陆轩韬</t>
    <phoneticPr fontId="1" type="noConversion"/>
  </si>
  <si>
    <t>徐涵宇</t>
    <phoneticPr fontId="1" type="noConversion"/>
  </si>
  <si>
    <t>梁梦雯</t>
    <phoneticPr fontId="1" type="noConversion"/>
  </si>
  <si>
    <t>李文浩</t>
    <phoneticPr fontId="1" type="noConversion"/>
  </si>
  <si>
    <t>郭倩</t>
    <phoneticPr fontId="1" type="noConversion"/>
  </si>
  <si>
    <t>蒋帅</t>
    <phoneticPr fontId="1" type="noConversion"/>
  </si>
  <si>
    <t>徐鸿昌</t>
    <phoneticPr fontId="1" type="noConversion"/>
  </si>
  <si>
    <t>肖鹏</t>
    <phoneticPr fontId="1" type="noConversion"/>
  </si>
  <si>
    <t>邬凤英</t>
    <phoneticPr fontId="1" type="noConversion"/>
  </si>
  <si>
    <t>冯了了</t>
    <phoneticPr fontId="1" type="noConversion"/>
  </si>
  <si>
    <t>张千弋</t>
    <phoneticPr fontId="1" type="noConversion"/>
  </si>
  <si>
    <t>刘金昊</t>
    <phoneticPr fontId="1" type="noConversion"/>
  </si>
  <si>
    <t>黄羽纶</t>
  </si>
  <si>
    <t>李奕霖</t>
    <phoneticPr fontId="1" type="noConversion"/>
  </si>
  <si>
    <t>司睿</t>
  </si>
  <si>
    <t>张晓涵</t>
    <phoneticPr fontId="1" type="noConversion"/>
  </si>
  <si>
    <t>江南</t>
    <phoneticPr fontId="1" type="noConversion"/>
  </si>
  <si>
    <t>林浩</t>
    <phoneticPr fontId="1" type="noConversion"/>
  </si>
  <si>
    <t>潘晓栋</t>
    <phoneticPr fontId="1" type="noConversion"/>
  </si>
  <si>
    <t>顾诚源</t>
    <phoneticPr fontId="1" type="noConversion"/>
  </si>
  <si>
    <t>裴胜军</t>
    <phoneticPr fontId="1" type="noConversion"/>
  </si>
  <si>
    <t>夏端</t>
    <phoneticPr fontId="1" type="noConversion"/>
  </si>
  <si>
    <t>朴金雄</t>
    <phoneticPr fontId="1" type="noConversion"/>
  </si>
  <si>
    <t>王顾宇</t>
    <phoneticPr fontId="1" type="noConversion"/>
  </si>
  <si>
    <t>闻萌莎</t>
    <phoneticPr fontId="1" type="noConversion"/>
  </si>
  <si>
    <t>闫壮</t>
    <phoneticPr fontId="1" type="noConversion"/>
  </si>
  <si>
    <t>钱栋炜</t>
    <phoneticPr fontId="1" type="noConversion"/>
  </si>
  <si>
    <t>王夕</t>
    <phoneticPr fontId="1" type="noConversion"/>
  </si>
  <si>
    <t>柳天奕</t>
    <phoneticPr fontId="1" type="noConversion"/>
  </si>
  <si>
    <t>陈修志</t>
  </si>
  <si>
    <t>高桢</t>
    <phoneticPr fontId="1" type="noConversion"/>
  </si>
  <si>
    <t>张佳雯</t>
    <phoneticPr fontId="1" type="noConversion"/>
  </si>
  <si>
    <t>张萌萌</t>
    <phoneticPr fontId="1" type="noConversion"/>
  </si>
  <si>
    <t>陈雨</t>
  </si>
  <si>
    <t>梅敬宜</t>
    <phoneticPr fontId="1" type="noConversion"/>
  </si>
  <si>
    <t>殷艺瑄</t>
    <phoneticPr fontId="1" type="noConversion"/>
  </si>
  <si>
    <t>邓嘉慧</t>
    <phoneticPr fontId="1" type="noConversion"/>
  </si>
  <si>
    <t>高铭钫</t>
    <phoneticPr fontId="1" type="noConversion"/>
  </si>
  <si>
    <t>韩沐霏</t>
    <phoneticPr fontId="1" type="noConversion"/>
  </si>
  <si>
    <t>王颖慧</t>
    <phoneticPr fontId="1" type="noConversion"/>
  </si>
  <si>
    <t>樊竣豪</t>
    <phoneticPr fontId="1" type="noConversion"/>
  </si>
  <si>
    <t>冯家高</t>
    <phoneticPr fontId="1" type="noConversion"/>
  </si>
  <si>
    <t>邓贵强</t>
    <phoneticPr fontId="1" type="noConversion"/>
  </si>
  <si>
    <t>陈学涓</t>
    <phoneticPr fontId="1" type="noConversion"/>
  </si>
  <si>
    <t>何雨</t>
    <phoneticPr fontId="1" type="noConversion"/>
  </si>
  <si>
    <t>何婷婷</t>
    <phoneticPr fontId="1" type="noConversion"/>
  </si>
  <si>
    <t>姜佳宁</t>
    <phoneticPr fontId="1" type="noConversion"/>
  </si>
  <si>
    <t>唐燕妮</t>
    <phoneticPr fontId="1" type="noConversion"/>
  </si>
  <si>
    <t>陈匡宇</t>
    <phoneticPr fontId="1" type="noConversion"/>
  </si>
  <si>
    <t>黄宪晟</t>
    <phoneticPr fontId="1" type="noConversion"/>
  </si>
  <si>
    <t>王沁岚</t>
    <phoneticPr fontId="1" type="noConversion"/>
  </si>
  <si>
    <t>张晓宇</t>
    <phoneticPr fontId="1" type="noConversion"/>
  </si>
  <si>
    <t>胡源</t>
    <phoneticPr fontId="1" type="noConversion"/>
  </si>
  <si>
    <t>张耐</t>
    <phoneticPr fontId="1" type="noConversion"/>
  </si>
  <si>
    <t>杨晰</t>
    <phoneticPr fontId="1" type="noConversion"/>
  </si>
  <si>
    <t>李文锋</t>
    <phoneticPr fontId="1" type="noConversion"/>
  </si>
  <si>
    <t>刘萦缇</t>
    <phoneticPr fontId="1" type="noConversion"/>
  </si>
  <si>
    <t>吴金卓</t>
    <phoneticPr fontId="1" type="noConversion"/>
  </si>
  <si>
    <t>王炜</t>
    <phoneticPr fontId="1" type="noConversion"/>
  </si>
  <si>
    <t>石智昊</t>
    <phoneticPr fontId="1" type="noConversion"/>
  </si>
  <si>
    <t>李智慧</t>
    <phoneticPr fontId="1" type="noConversion"/>
  </si>
  <si>
    <t>吴羽</t>
    <phoneticPr fontId="1" type="noConversion"/>
  </si>
  <si>
    <t>张劲杰</t>
    <phoneticPr fontId="1" type="noConversion"/>
  </si>
  <si>
    <t>陈德馨</t>
    <phoneticPr fontId="1" type="noConversion"/>
  </si>
  <si>
    <t>游龙威</t>
    <phoneticPr fontId="1" type="noConversion"/>
  </si>
  <si>
    <t>顾梓怀</t>
    <phoneticPr fontId="1" type="noConversion"/>
  </si>
  <si>
    <t>孙喆</t>
    <phoneticPr fontId="1" type="noConversion"/>
  </si>
  <si>
    <t>陈昀灏</t>
    <phoneticPr fontId="1" type="noConversion"/>
  </si>
  <si>
    <t>马源</t>
    <phoneticPr fontId="1" type="noConversion"/>
  </si>
  <si>
    <t>童逸文</t>
    <phoneticPr fontId="1" type="noConversion"/>
  </si>
  <si>
    <t>林志扬</t>
    <phoneticPr fontId="1" type="noConversion"/>
  </si>
  <si>
    <t>高鹤丹</t>
    <phoneticPr fontId="1" type="noConversion"/>
  </si>
  <si>
    <t>黄杜特</t>
    <phoneticPr fontId="1" type="noConversion"/>
  </si>
  <si>
    <t>沙宁远</t>
    <phoneticPr fontId="1" type="noConversion"/>
  </si>
  <si>
    <t>贺玉新</t>
    <phoneticPr fontId="1" type="noConversion"/>
  </si>
  <si>
    <t>周杰</t>
    <phoneticPr fontId="1" type="noConversion"/>
  </si>
  <si>
    <t>侯彪</t>
    <phoneticPr fontId="1" type="noConversion"/>
  </si>
  <si>
    <r>
      <t>16</t>
    </r>
    <r>
      <rPr>
        <sz val="20"/>
        <color rgb="FFFF0000"/>
        <rFont val="宋体"/>
        <family val="3"/>
        <charset val="134"/>
      </rPr>
      <t>级《</t>
    </r>
    <r>
      <rPr>
        <sz val="20"/>
        <color rgb="FFFF0000"/>
        <rFont val="微软雅黑"/>
        <family val="3"/>
        <charset val="134"/>
      </rPr>
      <t>编程思维与实践</t>
    </r>
    <r>
      <rPr>
        <sz val="20"/>
        <color rgb="FFFF0000"/>
        <rFont val="宋体"/>
        <family val="3"/>
        <charset val="134"/>
      </rPr>
      <t>》达成度计算成绩</t>
    </r>
    <phoneticPr fontId="1" type="noConversion"/>
  </si>
  <si>
    <t>目标7</t>
    <phoneticPr fontId="1" type="noConversion"/>
  </si>
  <si>
    <t>目标8</t>
    <phoneticPr fontId="1" type="noConversion"/>
  </si>
  <si>
    <r>
      <rPr>
        <sz val="10"/>
        <color rgb="FFFF0000"/>
        <rFont val="微软雅黑"/>
        <family val="3"/>
        <charset val="134"/>
      </rPr>
      <t>上机</t>
    </r>
    <r>
      <rPr>
        <sz val="10"/>
        <color rgb="FFFF0000"/>
        <rFont val="宋体"/>
        <family val="3"/>
        <charset val="134"/>
      </rPr>
      <t>考试</t>
    </r>
    <phoneticPr fontId="1" type="noConversion"/>
  </si>
  <si>
    <t>目标7</t>
    <phoneticPr fontId="1" type="noConversion"/>
  </si>
  <si>
    <t>目标8</t>
    <phoneticPr fontId="1" type="noConversion"/>
  </si>
  <si>
    <t>16级《编程思维与实践》达成度计算结果</t>
    <phoneticPr fontId="1" type="noConversion"/>
  </si>
  <si>
    <t>第1-5题10%+10%+20%+30%+30%</t>
    <phoneticPr fontId="1" type="noConversion"/>
  </si>
  <si>
    <t>第1-5题60%+40%+0%+0%+0%</t>
    <phoneticPr fontId="1" type="noConversion"/>
  </si>
  <si>
    <t>第1-5题20%+20%+20%+20%+20%</t>
    <phoneticPr fontId="1" type="noConversion"/>
  </si>
  <si>
    <t>第1-5题30%+40%+10%+10%+10%</t>
    <phoneticPr fontId="1" type="noConversion"/>
  </si>
  <si>
    <t>第1-5题35%+15%+25%+25%+0%</t>
    <phoneticPr fontId="1" type="noConversion"/>
  </si>
  <si>
    <t>第1-5题25%+25%+10%+15%+25%</t>
    <phoneticPr fontId="1" type="noConversion"/>
  </si>
  <si>
    <t>第1-5题20%+20%+50%+10%+0%</t>
    <phoneticPr fontId="1" type="noConversion"/>
  </si>
  <si>
    <t>目标1=(第1题*0.60+第2题*0.40+第3题*0.00+第4题*0.00+第5题*0.00)/100</t>
    <phoneticPr fontId="1" type="noConversion"/>
  </si>
  <si>
    <t>目标2=(第1题*0.10+第2题*0.10+第3题*0.20+第4题*0.30+第5题*0.30)/100</t>
    <phoneticPr fontId="1" type="noConversion"/>
  </si>
  <si>
    <t>目标3=(第1题*0.20+第2题*0.20+第3题*0.20+第4题*0.20+第5题*0.20)/100</t>
    <phoneticPr fontId="1" type="noConversion"/>
  </si>
  <si>
    <t>目标4=(第1题*0.30+第2题*0.40+第3题*0.10+第4题*0.10+第5题*0.10)/100</t>
    <phoneticPr fontId="1" type="noConversion"/>
  </si>
  <si>
    <t>目标5=(第1题*0.35+第2题*0.15+第3题*0.25+第4题*0.25+第5题*0.00)/100</t>
    <phoneticPr fontId="1" type="noConversion"/>
  </si>
  <si>
    <t>目标6=(第1题*0.25+第2题*0.25+第3题*0.10+第4题*0.15+第5题*0.25)/100</t>
    <phoneticPr fontId="1" type="noConversion"/>
  </si>
  <si>
    <t>目标7=(第1题*0.20+第2题*0.20+第3题*0.50+第4题*0.10+第5题*0.00)/100</t>
    <phoneticPr fontId="1" type="noConversion"/>
  </si>
  <si>
    <t>第1-5题0%+15%+15%+35%+35%</t>
    <phoneticPr fontId="1" type="noConversion"/>
  </si>
  <si>
    <t>目标8=(第1题*0.00+第2题*0.15+第3题*0.15+第4题*0.35+第5题*0.35)/100</t>
    <phoneticPr fontId="1" type="noConversion"/>
  </si>
  <si>
    <t>总均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</si>
</sst>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_ "/>
  </numFmts>
  <fonts count="2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20"/>
      <color rgb="FFFF0000"/>
      <name val="Times New Roman"/>
      <family val="1"/>
    </font>
    <font>
      <sz val="20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4"/>
      <color rgb="FFFF0000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20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24"/>
      <color theme="1"/>
      <name val="宋体"/>
      <family val="2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sz val="20"/>
      <color rgb="FFFF0000"/>
      <name val="微软雅黑"/>
      <family val="3"/>
      <charset val="134"/>
    </font>
    <font>
      <sz val="10"/>
      <color rgb="FFFF0000"/>
      <name val="微软雅黑"/>
      <family val="3"/>
      <charset val="134"/>
    </font>
    <font>
      <sz val="10"/>
      <color rgb="FFFF0000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6" fillId="0" borderId="3" xfId="0" applyFont="1" applyBorder="1">
      <alignment vertical="center"/>
    </xf>
    <xf numFmtId="0" fontId="8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8" fillId="0" borderId="1" xfId="0" applyFont="1" applyBorder="1" applyAlignment="1">
      <alignment horizontal="left" vertical="top"/>
    </xf>
    <xf numFmtId="0" fontId="18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="68" zoomScaleNormal="68" workbookViewId="0">
      <selection activeCell="E22" sqref="E22"/>
    </sheetView>
  </sheetViews>
  <sheetFormatPr defaultRowHeight="13.5" x14ac:dyDescent="0.15"/>
  <cols>
    <col min="15" max="15" width="34" customWidth="1"/>
  </cols>
  <sheetData>
    <row r="1" spans="1:15" s="2" customFormat="1" ht="25.5" x14ac:dyDescent="0.15">
      <c r="A1" s="30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s="2" customFormat="1" ht="25.5" x14ac:dyDescent="0.15">
      <c r="A2" s="30" t="s">
        <v>29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s="2" customFormat="1" ht="25.5" x14ac:dyDescent="0.15">
      <c r="A3" s="30" t="s">
        <v>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s="2" customFormat="1" ht="25.5" x14ac:dyDescent="0.15">
      <c r="A4" s="30" t="s">
        <v>31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s="2" customFormat="1" ht="25.5" x14ac:dyDescent="0.15">
      <c r="A5" s="30" t="s">
        <v>32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s="2" customFormat="1" ht="25.5" x14ac:dyDescent="0.15">
      <c r="A6" s="30" t="s">
        <v>33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s="2" customFormat="1" ht="25.5" x14ac:dyDescent="0.15">
      <c r="A7" s="30" t="s">
        <v>10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s="2" customFormat="1" ht="25.5" x14ac:dyDescent="0.15">
      <c r="A8" s="30" t="s">
        <v>30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s="2" customFormat="1" ht="25.5" x14ac:dyDescent="0.15"/>
    <row r="10" spans="1:15" s="2" customFormat="1" ht="25.5" x14ac:dyDescent="0.15"/>
    <row r="11" spans="1:15" s="2" customFormat="1" ht="25.5" x14ac:dyDescent="0.15"/>
    <row r="12" spans="1:15" s="2" customFormat="1" ht="25.5" x14ac:dyDescent="0.15"/>
    <row r="13" spans="1:15" s="2" customFormat="1" ht="31.5" x14ac:dyDescent="0.15">
      <c r="A13" s="23" t="s">
        <v>35</v>
      </c>
    </row>
    <row r="14" spans="1:15" s="2" customFormat="1" ht="31.5" x14ac:dyDescent="0.15">
      <c r="A14" s="23" t="s">
        <v>36</v>
      </c>
    </row>
    <row r="15" spans="1:15" s="2" customFormat="1" ht="31.5" x14ac:dyDescent="0.15">
      <c r="A15" s="23" t="s">
        <v>37</v>
      </c>
    </row>
    <row r="16" spans="1:15" ht="31.5" x14ac:dyDescent="0.15">
      <c r="A16" s="23" t="s">
        <v>38</v>
      </c>
    </row>
  </sheetData>
  <mergeCells count="8">
    <mergeCell ref="A6:O6"/>
    <mergeCell ref="A7:O7"/>
    <mergeCell ref="A8:O8"/>
    <mergeCell ref="A1:O1"/>
    <mergeCell ref="A2:O2"/>
    <mergeCell ref="A3:O3"/>
    <mergeCell ref="A4:O4"/>
    <mergeCell ref="A5:O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6"/>
  <sheetViews>
    <sheetView tabSelected="1" topLeftCell="A107" workbookViewId="0">
      <selection activeCell="M126" sqref="M126"/>
    </sheetView>
  </sheetViews>
  <sheetFormatPr defaultRowHeight="13.5" x14ac:dyDescent="0.15"/>
  <cols>
    <col min="1" max="1" width="7.125" bestFit="1" customWidth="1"/>
    <col min="2" max="2" width="14.375" customWidth="1"/>
    <col min="4" max="4" width="11" style="1" customWidth="1"/>
    <col min="5" max="11" width="9.5" style="1" bestFit="1" customWidth="1"/>
  </cols>
  <sheetData>
    <row r="1" spans="1:16" ht="22.9" customHeight="1" x14ac:dyDescent="0.15">
      <c r="A1" s="32" t="s">
        <v>161</v>
      </c>
      <c r="B1" s="32"/>
      <c r="C1" s="32"/>
      <c r="D1" s="32"/>
      <c r="E1" s="32"/>
      <c r="F1" s="32"/>
      <c r="G1" s="32"/>
      <c r="H1" s="32"/>
      <c r="I1" s="32"/>
      <c r="J1" s="24"/>
      <c r="K1" s="24"/>
    </row>
    <row r="2" spans="1:16" x14ac:dyDescent="0.15">
      <c r="A2" s="33"/>
      <c r="B2" s="33"/>
      <c r="C2" s="33"/>
      <c r="D2" s="33"/>
      <c r="E2" s="33"/>
      <c r="F2" s="33"/>
      <c r="G2" s="33"/>
      <c r="H2" s="33"/>
      <c r="I2" s="33"/>
      <c r="J2" s="25"/>
      <c r="K2" s="25"/>
    </row>
    <row r="3" spans="1:16" x14ac:dyDescent="0.15">
      <c r="A3" s="34" t="s">
        <v>20</v>
      </c>
      <c r="B3" s="34"/>
      <c r="C3" s="34"/>
      <c r="D3" s="34"/>
      <c r="E3" s="34"/>
      <c r="F3" s="34"/>
      <c r="G3" s="34"/>
      <c r="H3" s="34"/>
      <c r="I3" s="34"/>
      <c r="J3" s="26"/>
      <c r="K3" s="26"/>
    </row>
    <row r="4" spans="1:16" x14ac:dyDescent="0.15">
      <c r="A4" s="13"/>
      <c r="B4" s="35" t="s">
        <v>169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7" t="s">
        <v>163</v>
      </c>
      <c r="O4" s="37"/>
      <c r="P4" s="37"/>
    </row>
    <row r="5" spans="1:16" x14ac:dyDescent="0.15">
      <c r="A5" s="13"/>
      <c r="B5" s="35" t="s">
        <v>170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7" t="s">
        <v>162</v>
      </c>
      <c r="O5" s="37"/>
      <c r="P5" s="37"/>
    </row>
    <row r="6" spans="1:16" x14ac:dyDescent="0.15">
      <c r="A6" s="13"/>
      <c r="B6" s="35" t="s">
        <v>171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 t="s">
        <v>164</v>
      </c>
      <c r="O6" s="37"/>
      <c r="P6" s="37"/>
    </row>
    <row r="7" spans="1:16" x14ac:dyDescent="0.15">
      <c r="A7" s="13"/>
      <c r="B7" s="35" t="s">
        <v>172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7" t="s">
        <v>165</v>
      </c>
      <c r="O7" s="37"/>
      <c r="P7" s="37"/>
    </row>
    <row r="8" spans="1:16" ht="14.45" customHeight="1" x14ac:dyDescent="0.15">
      <c r="B8" s="35" t="s">
        <v>173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7" t="s">
        <v>166</v>
      </c>
      <c r="O8" s="37"/>
      <c r="P8" s="37"/>
    </row>
    <row r="9" spans="1:16" x14ac:dyDescent="0.15">
      <c r="B9" s="35" t="s">
        <v>174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7" t="s">
        <v>167</v>
      </c>
      <c r="O9" s="37"/>
      <c r="P9" s="37"/>
    </row>
    <row r="10" spans="1:16" ht="14.45" customHeight="1" x14ac:dyDescent="0.15">
      <c r="B10" s="35" t="s">
        <v>175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7" t="s">
        <v>168</v>
      </c>
      <c r="O10" s="37"/>
      <c r="P10" s="37"/>
    </row>
    <row r="11" spans="1:16" x14ac:dyDescent="0.15">
      <c r="B11" s="35" t="s">
        <v>177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7" t="s">
        <v>176</v>
      </c>
      <c r="O11" s="37"/>
      <c r="P11" s="37"/>
    </row>
    <row r="12" spans="1:16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6" ht="29.45" customHeight="1" x14ac:dyDescent="0.15">
      <c r="A13" s="36" t="s">
        <v>21</v>
      </c>
      <c r="B13" s="34"/>
      <c r="C13" s="34"/>
      <c r="D13" s="34"/>
      <c r="E13" s="34"/>
      <c r="F13" s="34"/>
      <c r="G13" s="34"/>
      <c r="H13" s="34"/>
      <c r="I13" s="34"/>
      <c r="J13" s="26"/>
      <c r="K13" s="26"/>
    </row>
    <row r="14" spans="1:16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6" ht="18.75" x14ac:dyDescent="0.15">
      <c r="A15" s="18" t="s">
        <v>8</v>
      </c>
      <c r="B15" s="18" t="s">
        <v>7</v>
      </c>
      <c r="C15" s="18" t="s">
        <v>11</v>
      </c>
      <c r="D15" s="19" t="s">
        <v>12</v>
      </c>
      <c r="E15" s="19" t="s">
        <v>13</v>
      </c>
      <c r="F15" s="19" t="s">
        <v>2</v>
      </c>
      <c r="G15" s="19" t="s">
        <v>14</v>
      </c>
      <c r="H15" s="19" t="s">
        <v>5</v>
      </c>
      <c r="I15" s="19" t="s">
        <v>15</v>
      </c>
      <c r="J15" s="19" t="s">
        <v>159</v>
      </c>
      <c r="K15" s="19" t="s">
        <v>160</v>
      </c>
    </row>
    <row r="16" spans="1:16" ht="15" x14ac:dyDescent="0.15">
      <c r="A16" s="3">
        <v>1</v>
      </c>
      <c r="B16">
        <v>10164900134</v>
      </c>
      <c r="C16" t="s">
        <v>88</v>
      </c>
      <c r="D16" s="21">
        <f>(课程目标达成度计算数据!D19*0.6+课程目标达成度计算数据!E19*0.4+课程目标达成度计算数据!F19*0+课程目标达成度计算数据!G19*0+课程目标达成度计算数据!H19*0)/100</f>
        <v>0.9</v>
      </c>
      <c r="E16" s="21">
        <f>(课程目标达成度计算数据!D19*0.1+课程目标达成度计算数据!E19*0.1+课程目标达成度计算数据!F19*0.2+课程目标达成度计算数据!G19*0.3+课程目标达成度计算数据!H19*0.3)/100</f>
        <v>0.56999999999999995</v>
      </c>
      <c r="F16" s="21">
        <f>(课程目标达成度计算数据!D19*0.2+课程目标达成度计算数据!E19*0.2+课程目标达成度计算数据!F19*0.2+课程目标达成度计算数据!G19*0.2+课程目标达成度计算数据!H19*0.2)/100</f>
        <v>0.68</v>
      </c>
      <c r="G16" s="21">
        <f>(课程目标达成度计算数据!D19*0.3+课程目标达成度计算数据!E19*0.4+课程目标达成度计算数据!F19*0.1+课程目标达成度计算数据!G19*0.1+课程目标达成度计算数据!H19*0.1)/100</f>
        <v>0.79</v>
      </c>
      <c r="H16" s="21">
        <f>(课程目标达成度计算数据!D19*0.35+课程目标达成度计算数据!E19*0.15+课程目标达成度计算数据!F19*0.25+课程目标达成度计算数据!G19*0.25+课程目标达成度计算数据!H19*0)/100</f>
        <v>0.85</v>
      </c>
      <c r="I16" s="21">
        <f>(课程目标达成度计算数据!D19*0.25+课程目标达成度计算数据!E19*0.25+课程目标达成度计算数据!F19*0.1+课程目标达成度计算数据!G19*0.15+课程目标达成度计算数据!H19*0.25)/100</f>
        <v>0.64500000000000002</v>
      </c>
      <c r="J16" s="21">
        <f>(课程目标达成度计算数据!D19*0.2+课程目标达成度计算数据!E19*0.2+课程目标达成度计算数据!F19*0.5+课程目标达成度计算数据!G19*0.1+课程目标达成度计算数据!H19*0)/100</f>
        <v>0.88</v>
      </c>
      <c r="K16" s="21">
        <f>(课程目标达成度计算数据!D19*0+课程目标达成度计算数据!E19*0.15+课程目标达成度计算数据!F19*0.15+课程目标达成度计算数据!G19*0.35+课程目标达成度计算数据!H19*0.35)/100</f>
        <v>0.51500000000000001</v>
      </c>
    </row>
    <row r="17" spans="1:11" ht="15" x14ac:dyDescent="0.15">
      <c r="A17" s="3">
        <f>A16+1</f>
        <v>2</v>
      </c>
      <c r="B17">
        <v>10165102101</v>
      </c>
      <c r="C17" t="s">
        <v>120</v>
      </c>
      <c r="D17" s="21">
        <f>(课程目标达成度计算数据!D20*0.6+课程目标达成度计算数据!E20*0.4+课程目标达成度计算数据!F20*0+课程目标达成度计算数据!G20*0+课程目标达成度计算数据!H20*0)/100</f>
        <v>1</v>
      </c>
      <c r="E17" s="21">
        <f>(课程目标达成度计算数据!D20*0.1+课程目标达成度计算数据!E20*0.1+课程目标达成度计算数据!F20*0.2+课程目标达成度计算数据!G20*0.3+课程目标达成度计算数据!H20*0.3)/100</f>
        <v>1</v>
      </c>
      <c r="F17" s="21">
        <f>(课程目标达成度计算数据!D20*0.2+课程目标达成度计算数据!E20*0.2+课程目标达成度计算数据!F20*0.2+课程目标达成度计算数据!G20*0.2+课程目标达成度计算数据!H20*0.2)/100</f>
        <v>1</v>
      </c>
      <c r="G17" s="21">
        <f>(课程目标达成度计算数据!D20*0.3+课程目标达成度计算数据!E20*0.4+课程目标达成度计算数据!F20*0.1+课程目标达成度计算数据!G20*0.1+课程目标达成度计算数据!H20*0.1)/100</f>
        <v>1</v>
      </c>
      <c r="H17" s="21">
        <f>(课程目标达成度计算数据!D20*0.35+课程目标达成度计算数据!E20*0.15+课程目标达成度计算数据!F20*0.25+课程目标达成度计算数据!G20*0.25+课程目标达成度计算数据!H20*0)/100</f>
        <v>1</v>
      </c>
      <c r="I17" s="21">
        <f>(课程目标达成度计算数据!D20*0.25+课程目标达成度计算数据!E20*0.25+课程目标达成度计算数据!F20*0.1+课程目标达成度计算数据!G20*0.15+课程目标达成度计算数据!H20*0.25)/100</f>
        <v>1</v>
      </c>
      <c r="J17" s="21">
        <f>(课程目标达成度计算数据!D20*0.2+课程目标达成度计算数据!E20*0.2+课程目标达成度计算数据!F20*0.5+课程目标达成度计算数据!G20*0.1+课程目标达成度计算数据!H20*0)/100</f>
        <v>1</v>
      </c>
      <c r="K17" s="21">
        <f>(课程目标达成度计算数据!D20*0+课程目标达成度计算数据!E20*0.15+课程目标达成度计算数据!F20*0.15+课程目标达成度计算数据!G20*0.35+课程目标达成度计算数据!H20*0.35)/100</f>
        <v>1</v>
      </c>
    </row>
    <row r="18" spans="1:11" ht="15" x14ac:dyDescent="0.15">
      <c r="A18" s="3">
        <f t="shared" ref="A18:A80" si="0">A17+1</f>
        <v>3</v>
      </c>
      <c r="B18">
        <v>10165102103</v>
      </c>
      <c r="C18" t="s">
        <v>130</v>
      </c>
      <c r="D18" s="21">
        <f>(课程目标达成度计算数据!D21*0.6+课程目标达成度计算数据!E21*0.4+课程目标达成度计算数据!F21*0+课程目标达成度计算数据!G21*0+课程目标达成度计算数据!H21*0)/100</f>
        <v>1</v>
      </c>
      <c r="E18" s="21">
        <f>(课程目标达成度计算数据!D21*0.1+课程目标达成度计算数据!E21*0.1+课程目标达成度计算数据!F21*0.2+课程目标达成度计算数据!G21*0.3+课程目标达成度计算数据!H21*0.3)/100</f>
        <v>0.4</v>
      </c>
      <c r="F18" s="21">
        <f>(课程目标达成度计算数据!D21*0.2+课程目标达成度计算数据!E21*0.2+课程目标达成度计算数据!F21*0.2+课程目标达成度计算数据!G21*0.2+课程目标达成度计算数据!H21*0.2)/100</f>
        <v>0.6</v>
      </c>
      <c r="G18" s="21">
        <f>(课程目标达成度计算数据!D21*0.3+课程目标达成度计算数据!E21*0.4+课程目标达成度计算数据!F21*0.1+课程目标达成度计算数据!G21*0.1+课程目标达成度计算数据!H21*0.1)/100</f>
        <v>0.8</v>
      </c>
      <c r="H18" s="21">
        <f>(课程目标达成度计算数据!D21*0.35+课程目标达成度计算数据!E21*0.15+课程目标达成度计算数据!F21*0.25+课程目标达成度计算数据!G21*0.25+课程目标达成度计算数据!H21*0)/100</f>
        <v>0.75</v>
      </c>
      <c r="I18" s="21">
        <f>(课程目标达成度计算数据!D21*0.25+课程目标达成度计算数据!E21*0.25+课程目标达成度计算数据!F21*0.1+课程目标达成度计算数据!G21*0.15+课程目标达成度计算数据!H21*0.25)/100</f>
        <v>0.6</v>
      </c>
      <c r="J18" s="21">
        <f>(课程目标达成度计算数据!D21*0.2+课程目标达成度计算数据!E21*0.2+课程目标达成度计算数据!F21*0.5+课程目标达成度计算数据!G21*0.1+课程目标达成度计算数据!H21*0)/100</f>
        <v>0.9</v>
      </c>
      <c r="K18" s="21">
        <f>(课程目标达成度计算数据!D21*0+课程目标达成度计算数据!E21*0.15+课程目标达成度计算数据!F21*0.15+课程目标达成度计算数据!G21*0.35+课程目标达成度计算数据!H21*0.35)/100</f>
        <v>0.3</v>
      </c>
    </row>
    <row r="19" spans="1:11" ht="15" x14ac:dyDescent="0.15">
      <c r="A19" s="3">
        <f t="shared" si="0"/>
        <v>4</v>
      </c>
      <c r="B19">
        <v>10165102104</v>
      </c>
      <c r="C19" t="s">
        <v>62</v>
      </c>
      <c r="D19" s="21">
        <f>(课程目标达成度计算数据!D22*0.6+课程目标达成度计算数据!E22*0.4+课程目标达成度计算数据!F22*0+课程目标达成度计算数据!G22*0+课程目标达成度计算数据!H22*0)/100</f>
        <v>1</v>
      </c>
      <c r="E19" s="21">
        <f>(课程目标达成度计算数据!D22*0.1+课程目标达成度计算数据!E22*0.1+课程目标达成度计算数据!F22*0.2+课程目标达成度计算数据!G22*0.3+课程目标达成度计算数据!H22*0.3)/100</f>
        <v>0.4</v>
      </c>
      <c r="F19" s="21">
        <f>(课程目标达成度计算数据!D22*0.2+课程目标达成度计算数据!E22*0.2+课程目标达成度计算数据!F22*0.2+课程目标达成度计算数据!G22*0.2+课程目标达成度计算数据!H22*0.2)/100</f>
        <v>0.6</v>
      </c>
      <c r="G19" s="21">
        <f>(课程目标达成度计算数据!D22*0.3+课程目标达成度计算数据!E22*0.4+课程目标达成度计算数据!F22*0.1+课程目标达成度计算数据!G22*0.1+课程目标达成度计算数据!H22*0.1)/100</f>
        <v>0.8</v>
      </c>
      <c r="H19" s="21">
        <f>(课程目标达成度计算数据!D22*0.35+课程目标达成度计算数据!E22*0.15+课程目标达成度计算数据!F22*0.25+课程目标达成度计算数据!G22*0.25+课程目标达成度计算数据!H22*0)/100</f>
        <v>0.75</v>
      </c>
      <c r="I19" s="21">
        <f>(课程目标达成度计算数据!D22*0.25+课程目标达成度计算数据!E22*0.25+课程目标达成度计算数据!F22*0.1+课程目标达成度计算数据!G22*0.15+课程目标达成度计算数据!H22*0.25)/100</f>
        <v>0.6</v>
      </c>
      <c r="J19" s="21">
        <f>(课程目标达成度计算数据!D22*0.2+课程目标达成度计算数据!E22*0.2+课程目标达成度计算数据!F22*0.5+课程目标达成度计算数据!G22*0.1+课程目标达成度计算数据!H22*0)/100</f>
        <v>0.9</v>
      </c>
      <c r="K19" s="21">
        <f>(课程目标达成度计算数据!D22*0+课程目标达成度计算数据!E22*0.15+课程目标达成度计算数据!F22*0.15+课程目标达成度计算数据!G22*0.35+课程目标达成度计算数据!H22*0.35)/100</f>
        <v>0.3</v>
      </c>
    </row>
    <row r="20" spans="1:11" ht="15" x14ac:dyDescent="0.15">
      <c r="A20" s="3">
        <f t="shared" si="0"/>
        <v>5</v>
      </c>
      <c r="B20">
        <v>10165102105</v>
      </c>
      <c r="C20" t="s">
        <v>81</v>
      </c>
      <c r="D20" s="21">
        <f>(课程目标达成度计算数据!D23*0.6+课程目标达成度计算数据!E23*0.4+课程目标达成度计算数据!F23*0+课程目标达成度计算数据!G23*0+课程目标达成度计算数据!H23*0)/100</f>
        <v>1</v>
      </c>
      <c r="E20" s="21">
        <f>(课程目标达成度计算数据!D23*0.1+课程目标达成度计算数据!E23*0.1+课程目标达成度计算数据!F23*0.2+课程目标达成度计算数据!G23*0.3+课程目标达成度计算数据!H23*0.3)/100</f>
        <v>0.7</v>
      </c>
      <c r="F20" s="21">
        <f>(课程目标达成度计算数据!D23*0.2+课程目标达成度计算数据!E23*0.2+课程目标达成度计算数据!F23*0.2+课程目标达成度计算数据!G23*0.2+课程目标达成度计算数据!H23*0.2)/100</f>
        <v>0.8</v>
      </c>
      <c r="G20" s="21">
        <f>(课程目标达成度计算数据!D23*0.3+课程目标达成度计算数据!E23*0.4+课程目标达成度计算数据!F23*0.1+课程目标达成度计算数据!G23*0.1+课程目标达成度计算数据!H23*0.1)/100</f>
        <v>0.9</v>
      </c>
      <c r="H20" s="21">
        <f>(课程目标达成度计算数据!D23*0.35+课程目标达成度计算数据!E23*0.15+课程目标达成度计算数据!F23*0.25+课程目标达成度计算数据!G23*0.25+课程目标达成度计算数据!H23*0)/100</f>
        <v>1</v>
      </c>
      <c r="I20" s="21">
        <f>(课程目标达成度计算数据!D23*0.25+课程目标达成度计算数据!E23*0.25+课程目标达成度计算数据!F23*0.1+课程目标达成度计算数据!G23*0.15+课程目标达成度计算数据!H23*0.25)/100</f>
        <v>0.75</v>
      </c>
      <c r="J20" s="21">
        <f>(课程目标达成度计算数据!D23*0.2+课程目标达成度计算数据!E23*0.2+课程目标达成度计算数据!F23*0.5+课程目标达成度计算数据!G23*0.1+课程目标达成度计算数据!H23*0)/100</f>
        <v>1</v>
      </c>
      <c r="K20" s="21">
        <f>(课程目标达成度计算数据!D23*0+课程目标达成度计算数据!E23*0.15+课程目标达成度计算数据!F23*0.15+课程目标达成度计算数据!G23*0.35+课程目标达成度计算数据!H23*0.35)/100</f>
        <v>0.65</v>
      </c>
    </row>
    <row r="21" spans="1:11" ht="15" x14ac:dyDescent="0.15">
      <c r="A21" s="3">
        <f t="shared" si="0"/>
        <v>6</v>
      </c>
      <c r="B21">
        <v>10165102106</v>
      </c>
      <c r="C21" t="s">
        <v>134</v>
      </c>
      <c r="D21" s="21">
        <f>(课程目标达成度计算数据!D24*0.6+课程目标达成度计算数据!E24*0.4+课程目标达成度计算数据!F24*0+课程目标达成度计算数据!G24*0+课程目标达成度计算数据!H24*0)/100</f>
        <v>0.6</v>
      </c>
      <c r="E21" s="21">
        <f>(课程目标达成度计算数据!D24*0.1+课程目标达成度计算数据!E24*0.1+课程目标达成度计算数据!F24*0.2+课程目标达成度计算数据!G24*0.3+课程目标达成度计算数据!H24*0.3)/100</f>
        <v>0.441</v>
      </c>
      <c r="F21" s="21">
        <f>(课程目标达成度计算数据!D24*0.2+课程目标达成度计算数据!E24*0.2+课程目标达成度计算数据!F24*0.2+课程目标达成度计算数据!G24*0.2+课程目标达成度计算数据!H24*0.2)/100</f>
        <v>0.49399999999999999</v>
      </c>
      <c r="G21" s="21">
        <f>(课程目标达成度计算数据!D24*0.3+课程目标达成度计算数据!E24*0.4+课程目标达成度计算数据!F24*0.1+课程目标达成度计算数据!G24*0.1+课程目标达成度计算数据!H24*0.1)/100</f>
        <v>0.44700000000000001</v>
      </c>
      <c r="H21" s="21">
        <f>(课程目标达成度计算数据!D24*0.35+课程目标达成度计算数据!E24*0.15+课程目标达成度计算数据!F24*0.25+课程目标达成度计算数据!G24*0.25+课程目标达成度计算数据!H24*0)/100</f>
        <v>0.71750000000000003</v>
      </c>
      <c r="I21" s="21">
        <f>(课程目标达成度计算数据!D24*0.25+课程目标达成度计算数据!E24*0.25+课程目标达成度计算数据!F24*0.1+课程目标达成度计算数据!G24*0.15+课程目标达成度计算数据!H24*0.25)/100</f>
        <v>0.42049999999999998</v>
      </c>
      <c r="J21" s="21">
        <f>(课程目标达成度计算数据!D24*0.2+课程目标达成度计算数据!E24*0.2+课程目标达成度计算数据!F24*0.5+课程目标达成度计算数据!G24*0.1+课程目标达成度计算数据!H24*0)/100</f>
        <v>0.747</v>
      </c>
      <c r="K21" s="21">
        <f>(课程目标达成度计算数据!D24*0+课程目标达成度计算数据!E24*0.15+课程目标达成度计算数据!F24*0.15+课程目标达成度计算数据!G24*0.35+课程目标达成度计算数据!H24*0.35)/100</f>
        <v>0.3145</v>
      </c>
    </row>
    <row r="22" spans="1:11" ht="15" x14ac:dyDescent="0.15">
      <c r="A22" s="3">
        <f t="shared" si="0"/>
        <v>7</v>
      </c>
      <c r="B22">
        <v>10165102108</v>
      </c>
      <c r="C22" t="s">
        <v>119</v>
      </c>
      <c r="D22" s="21">
        <f>(课程目标达成度计算数据!D25*0.6+课程目标达成度计算数据!E25*0.4+课程目标达成度计算数据!F25*0+课程目标达成度计算数据!G25*0+课程目标达成度计算数据!H25*0)/100</f>
        <v>1</v>
      </c>
      <c r="E22" s="21">
        <f>(课程目标达成度计算数据!D25*0.1+课程目标达成度计算数据!E25*0.1+课程目标达成度计算数据!F25*0.2+课程目标达成度计算数据!G25*0.3+课程目标达成度计算数据!H25*0.3)/100</f>
        <v>1</v>
      </c>
      <c r="F22" s="21">
        <f>(课程目标达成度计算数据!D25*0.2+课程目标达成度计算数据!E25*0.2+课程目标达成度计算数据!F25*0.2+课程目标达成度计算数据!G25*0.2+课程目标达成度计算数据!H25*0.2)/100</f>
        <v>1</v>
      </c>
      <c r="G22" s="21">
        <f>(课程目标达成度计算数据!D25*0.3+课程目标达成度计算数据!E25*0.4+课程目标达成度计算数据!F25*0.1+课程目标达成度计算数据!G25*0.1+课程目标达成度计算数据!H25*0.1)/100</f>
        <v>1</v>
      </c>
      <c r="H22" s="21">
        <f>(课程目标达成度计算数据!D25*0.35+课程目标达成度计算数据!E25*0.15+课程目标达成度计算数据!F25*0.25+课程目标达成度计算数据!G25*0.25+课程目标达成度计算数据!H25*0)/100</f>
        <v>1</v>
      </c>
      <c r="I22" s="21">
        <f>(课程目标达成度计算数据!D25*0.25+课程目标达成度计算数据!E25*0.25+课程目标达成度计算数据!F25*0.1+课程目标达成度计算数据!G25*0.15+课程目标达成度计算数据!H25*0.25)/100</f>
        <v>1</v>
      </c>
      <c r="J22" s="21">
        <f>(课程目标达成度计算数据!D25*0.2+课程目标达成度计算数据!E25*0.2+课程目标达成度计算数据!F25*0.5+课程目标达成度计算数据!G25*0.1+课程目标达成度计算数据!H25*0)/100</f>
        <v>1</v>
      </c>
      <c r="K22" s="21">
        <f>(课程目标达成度计算数据!D25*0+课程目标达成度计算数据!E25*0.15+课程目标达成度计算数据!F25*0.15+课程目标达成度计算数据!G25*0.35+课程目标达成度计算数据!H25*0.35)/100</f>
        <v>1</v>
      </c>
    </row>
    <row r="23" spans="1:11" ht="15" x14ac:dyDescent="0.15">
      <c r="A23" s="3">
        <f t="shared" si="0"/>
        <v>8</v>
      </c>
      <c r="B23">
        <v>10165102109</v>
      </c>
      <c r="C23" t="s">
        <v>133</v>
      </c>
      <c r="D23" s="21">
        <f>(课程目标达成度计算数据!D26*0.6+课程目标达成度计算数据!E26*0.4+课程目标达成度计算数据!F26*0+课程目标达成度计算数据!G26*0+课程目标达成度计算数据!H26*0)/100</f>
        <v>1</v>
      </c>
      <c r="E23" s="21">
        <f>(课程目标达成度计算数据!D26*0.1+课程目标达成度计算数据!E26*0.1+课程目标达成度计算数据!F26*0.2+课程目标达成度计算数据!G26*0.3+课程目标达成度计算数据!H26*0.3)/100</f>
        <v>0.4</v>
      </c>
      <c r="F23" s="21">
        <f>(课程目标达成度计算数据!D26*0.2+课程目标达成度计算数据!E26*0.2+课程目标达成度计算数据!F26*0.2+课程目标达成度计算数据!G26*0.2+课程目标达成度计算数据!H26*0.2)/100</f>
        <v>0.6</v>
      </c>
      <c r="G23" s="21">
        <f>(课程目标达成度计算数据!D26*0.3+课程目标达成度计算数据!E26*0.4+课程目标达成度计算数据!F26*0.1+课程目标达成度计算数据!G26*0.1+课程目标达成度计算数据!H26*0.1)/100</f>
        <v>0.8</v>
      </c>
      <c r="H23" s="21">
        <f>(课程目标达成度计算数据!D26*0.35+课程目标达成度计算数据!E26*0.15+课程目标达成度计算数据!F26*0.25+课程目标达成度计算数据!G26*0.25+课程目标达成度计算数据!H26*0)/100</f>
        <v>0.75</v>
      </c>
      <c r="I23" s="21">
        <f>(课程目标达成度计算数据!D26*0.25+课程目标达成度计算数据!E26*0.25+课程目标达成度计算数据!F26*0.1+课程目标达成度计算数据!G26*0.15+课程目标达成度计算数据!H26*0.25)/100</f>
        <v>0.6</v>
      </c>
      <c r="J23" s="21">
        <f>(课程目标达成度计算数据!D26*0.2+课程目标达成度计算数据!E26*0.2+课程目标达成度计算数据!F26*0.5+课程目标达成度计算数据!G26*0.1+课程目标达成度计算数据!H26*0)/100</f>
        <v>0.9</v>
      </c>
      <c r="K23" s="21">
        <f>(课程目标达成度计算数据!D26*0+课程目标达成度计算数据!E26*0.15+课程目标达成度计算数据!F26*0.15+课程目标达成度计算数据!G26*0.35+课程目标达成度计算数据!H26*0.35)/100</f>
        <v>0.3</v>
      </c>
    </row>
    <row r="24" spans="1:11" ht="15" x14ac:dyDescent="0.15">
      <c r="A24" s="3">
        <f t="shared" si="0"/>
        <v>9</v>
      </c>
      <c r="B24">
        <v>10165102110</v>
      </c>
      <c r="C24" t="s">
        <v>129</v>
      </c>
      <c r="D24" s="21">
        <f>(课程目标达成度计算数据!D27*0.6+课程目标达成度计算数据!E27*0.4+课程目标达成度计算数据!F27*0+课程目标达成度计算数据!G27*0+课程目标达成度计算数据!H27*0)/100</f>
        <v>1</v>
      </c>
      <c r="E24" s="21">
        <f>(课程目标达成度计算数据!D27*0.1+课程目标达成度计算数据!E27*0.1+课程目标达成度计算数据!F27*0.2+课程目标达成度计算数据!G27*0.3+课程目标达成度计算数据!H27*0.3)/100</f>
        <v>0.5</v>
      </c>
      <c r="F24" s="21">
        <f>(课程目标达成度计算数据!D27*0.2+课程目标达成度计算数据!E27*0.2+课程目标达成度计算数据!F27*0.2+课程目标达成度计算数据!G27*0.2+课程目标达成度计算数据!H27*0.2)/100</f>
        <v>0.6</v>
      </c>
      <c r="G24" s="21">
        <f>(课程目标达成度计算数据!D27*0.3+课程目标达成度计算数据!E27*0.4+课程目标达成度计算数据!F27*0.1+课程目标达成度计算数据!G27*0.1+课程目标达成度计算数据!H27*0.1)/100</f>
        <v>0.8</v>
      </c>
      <c r="H24" s="21">
        <f>(课程目标达成度计算数据!D27*0.35+课程目标达成度计算数据!E27*0.15+课程目标达成度计算数据!F27*0.25+课程目标达成度计算数据!G27*0.25+课程目标达成度计算数据!H27*0)/100</f>
        <v>0.75</v>
      </c>
      <c r="I24" s="21">
        <f>(课程目标达成度计算数据!D27*0.25+课程目标达成度计算数据!E27*0.25+课程目标达成度计算数据!F27*0.1+课程目标达成度计算数据!G27*0.15+课程目标达成度计算数据!H27*0.25)/100</f>
        <v>0.65</v>
      </c>
      <c r="J24" s="21">
        <f>(课程目标达成度计算数据!D27*0.2+课程目标达成度计算数据!E27*0.2+课程目标达成度计算数据!F27*0.5+课程目标达成度计算数据!G27*0.1+课程目标达成度计算数据!H27*0)/100</f>
        <v>0.5</v>
      </c>
      <c r="K24" s="21">
        <f>(课程目标达成度计算数据!D27*0+课程目标达成度计算数据!E27*0.15+课程目标达成度计算数据!F27*0.15+课程目标达成度计算数据!G27*0.35+课程目标达成度计算数据!H27*0.35)/100</f>
        <v>0.5</v>
      </c>
    </row>
    <row r="25" spans="1:11" ht="15" x14ac:dyDescent="0.15">
      <c r="A25" s="3">
        <f t="shared" si="0"/>
        <v>10</v>
      </c>
      <c r="B25">
        <v>10165102113</v>
      </c>
      <c r="C25" t="s">
        <v>68</v>
      </c>
      <c r="D25" s="21">
        <f>(课程目标达成度计算数据!D28*0.6+课程目标达成度计算数据!E28*0.4+课程目标达成度计算数据!F28*0+课程目标达成度计算数据!G28*0+课程目标达成度计算数据!H28*0)/100</f>
        <v>1</v>
      </c>
      <c r="E25" s="21">
        <f>(课程目标达成度计算数据!D28*0.1+课程目标达成度计算数据!E28*0.1+课程目标达成度计算数据!F28*0.2+课程目标达成度计算数据!G28*0.3+课程目标达成度计算数据!H28*0.3)/100</f>
        <v>0.92</v>
      </c>
      <c r="F25" s="21">
        <f>(课程目标达成度计算数据!D28*0.2+课程目标达成度计算数据!E28*0.2+课程目标达成度计算数据!F28*0.2+课程目标达成度计算数据!G28*0.2+课程目标达成度计算数据!H28*0.2)/100</f>
        <v>0.92</v>
      </c>
      <c r="G25" s="21">
        <f>(课程目标达成度计算数据!D28*0.3+课程目标达成度计算数据!E28*0.4+课程目标达成度计算数据!F28*0.1+课程目标达成度计算数据!G28*0.1+课程目标达成度计算数据!H28*0.1)/100</f>
        <v>0.96</v>
      </c>
      <c r="H25" s="21">
        <f>(课程目标达成度计算数据!D28*0.35+课程目标达成度计算数据!E28*0.15+课程目标达成度计算数据!F28*0.25+课程目标达成度计算数据!G28*0.25+课程目标达成度计算数据!H28*0)/100</f>
        <v>0.9</v>
      </c>
      <c r="I25" s="21">
        <f>(课程目标达成度计算数据!D28*0.25+课程目标达成度计算数据!E28*0.25+课程目标达成度计算数据!F28*0.1+课程目标达成度计算数据!G28*0.15+课程目标达成度计算数据!H28*0.25)/100</f>
        <v>0.96</v>
      </c>
      <c r="J25" s="21">
        <f>(课程目标达成度计算数据!D28*0.2+课程目标达成度计算数据!E28*0.2+课程目标达成度计算数据!F28*0.5+课程目标达成度计算数据!G28*0.1+课程目标达成度计算数据!H28*0)/100</f>
        <v>0.8</v>
      </c>
      <c r="K25" s="21">
        <f>(课程目标达成度计算数据!D28*0+课程目标达成度计算数据!E28*0.15+课程目标达成度计算数据!F28*0.15+课程目标达成度计算数据!G28*0.35+课程目标达成度计算数据!H28*0.35)/100</f>
        <v>0.94</v>
      </c>
    </row>
    <row r="26" spans="1:11" ht="15" x14ac:dyDescent="0.15">
      <c r="A26" s="3">
        <f t="shared" si="0"/>
        <v>11</v>
      </c>
      <c r="B26">
        <v>10165102115</v>
      </c>
      <c r="C26" t="s">
        <v>91</v>
      </c>
      <c r="D26" s="21">
        <f>(课程目标达成度计算数据!D29*0.6+课程目标达成度计算数据!E29*0.4+课程目标达成度计算数据!F29*0+课程目标达成度计算数据!G29*0+课程目标达成度计算数据!H29*0)/100</f>
        <v>1</v>
      </c>
      <c r="E26" s="21">
        <f>(课程目标达成度计算数据!D29*0.1+课程目标达成度计算数据!E29*0.1+课程目标达成度计算数据!F29*0.2+课程目标达成度计算数据!G29*0.3+课程目标达成度计算数据!H29*0.3)/100</f>
        <v>0.49</v>
      </c>
      <c r="F26" s="21">
        <f>(课程目标达成度计算数据!D29*0.2+课程目标达成度计算数据!E29*0.2+课程目标达成度计算数据!F29*0.2+课程目标达成度计算数据!G29*0.2+课程目标达成度计算数据!H29*0.2)/100</f>
        <v>0.66</v>
      </c>
      <c r="G26" s="21">
        <f>(课程目标达成度计算数据!D29*0.3+课程目标达成度计算数据!E29*0.4+课程目标达成度计算数据!F29*0.1+课程目标达成度计算数据!G29*0.1+课程目标达成度计算数据!H29*0.1)/100</f>
        <v>0.83</v>
      </c>
      <c r="H26" s="21">
        <f>(课程目标达成度计算数据!D29*0.35+课程目标达成度计算数据!E29*0.15+课程目标达成度计算数据!F29*0.25+课程目标达成度计算数据!G29*0.25+课程目标达成度计算数据!H29*0)/100</f>
        <v>0.82499999999999996</v>
      </c>
      <c r="I26" s="21">
        <f>(课程目标达成度计算数据!D29*0.25+课程目标达成度计算数据!E29*0.25+课程目标达成度计算数据!F29*0.1+课程目标达成度计算数据!G29*0.15+课程目标达成度计算数据!H29*0.25)/100</f>
        <v>0.64500000000000002</v>
      </c>
      <c r="J26" s="21">
        <f>(课程目标达成度计算数据!D29*0.2+课程目标达成度计算数据!E29*0.2+课程目标达成度计算数据!F29*0.5+课程目标达成度计算数据!G29*0.1+课程目标达成度计算数据!H29*0)/100</f>
        <v>0.93</v>
      </c>
      <c r="K26" s="21">
        <f>(课程目标达成度计算数据!D29*0+课程目标达成度计算数据!E29*0.15+课程目标达成度计算数据!F29*0.15+课程目标达成度计算数据!G29*0.35+课程目标达成度计算数据!H29*0.35)/100</f>
        <v>0.40500000000000003</v>
      </c>
    </row>
    <row r="27" spans="1:11" ht="15" x14ac:dyDescent="0.15">
      <c r="A27" s="3">
        <f t="shared" si="0"/>
        <v>12</v>
      </c>
      <c r="B27">
        <v>10165102117</v>
      </c>
      <c r="C27" t="s">
        <v>138</v>
      </c>
      <c r="D27" s="21">
        <f>(课程目标达成度计算数据!D30*0.6+课程目标达成度计算数据!E30*0.4+课程目标达成度计算数据!F30*0+课程目标达成度计算数据!G30*0+课程目标达成度计算数据!H30*0)/100</f>
        <v>0.6</v>
      </c>
      <c r="E27" s="21">
        <f>(课程目标达成度计算数据!D30*0.1+课程目标达成度计算数据!E30*0.1+课程目标达成度计算数据!F30*0.2+课程目标达成度计算数据!G30*0.3+课程目标达成度计算数据!H30*0.3)/100</f>
        <v>0.33899999999999997</v>
      </c>
      <c r="F27" s="21">
        <f>(课程目标达成度计算数据!D30*0.2+课程目标达成度计算数据!E30*0.2+课程目标达成度计算数据!F30*0.2+课程目标达成度计算数据!G30*0.2+课程目标达成度计算数据!H30*0.2)/100</f>
        <v>0.42599999999999999</v>
      </c>
      <c r="G27" s="21">
        <f>(课程目标达成度计算数据!D30*0.3+课程目标达成度计算数据!E30*0.4+课程目标达成度计算数据!F30*0.1+课程目标达成度计算数据!G30*0.1+课程目标达成度计算数据!H30*0.1)/100</f>
        <v>0.41299999999999998</v>
      </c>
      <c r="H27" s="21">
        <f>(课程目标达成度计算数据!D30*0.35+课程目标达成度计算数据!E30*0.15+课程目标达成度计算数据!F30*0.25+课程目标达成度计算数据!G30*0.25+课程目标达成度计算数据!H30*0)/100</f>
        <v>0.63249999999999995</v>
      </c>
      <c r="I27" s="21">
        <f>(课程目标达成度计算数据!D30*0.25+课程目标达成度计算数据!E30*0.25+课程目标达成度计算数据!F30*0.1+课程目标达成度计算数据!G30*0.15+课程目标达成度计算数据!H30*0.25)/100</f>
        <v>0.36950000000000005</v>
      </c>
      <c r="J27" s="21">
        <f>(课程目标达成度计算数据!D30*0.2+课程目标达成度计算数据!E30*0.2+课程目标达成度计算数据!F30*0.5+课程目标达成度计算数据!G30*0.1+课程目标达成度计算数据!H30*0)/100</f>
        <v>0.71299999999999997</v>
      </c>
      <c r="K27" s="21">
        <f>(课程目标达成度计算数据!D30*0+课程目标达成度计算数据!E30*0.15+课程目标达成度计算数据!F30*0.15+课程目标达成度计算数据!G30*0.35+课程目标达成度计算数据!H30*0.35)/100</f>
        <v>0.19550000000000001</v>
      </c>
    </row>
    <row r="28" spans="1:11" ht="15" x14ac:dyDescent="0.15">
      <c r="A28" s="3">
        <f t="shared" si="0"/>
        <v>13</v>
      </c>
      <c r="B28">
        <v>10165102118</v>
      </c>
      <c r="C28" t="s">
        <v>142</v>
      </c>
      <c r="D28" s="21">
        <f>(课程目标达成度计算数据!D31*0.6+课程目标达成度计算数据!E31*0.4+课程目标达成度计算数据!F31*0+课程目标达成度计算数据!G31*0+课程目标达成度计算数据!H31*0)/100</f>
        <v>1</v>
      </c>
      <c r="E28" s="21">
        <f>(课程目标达成度计算数据!D31*0.1+课程目标达成度计算数据!E31*0.1+课程目标达成度计算数据!F31*0.2+课程目标达成度计算数据!G31*0.3+课程目标达成度计算数据!H31*0.3)/100</f>
        <v>0.2</v>
      </c>
      <c r="F28" s="21">
        <f>(课程目标达成度计算数据!D31*0.2+课程目标达成度计算数据!E31*0.2+课程目标达成度计算数据!F31*0.2+课程目标达成度计算数据!G31*0.2+课程目标达成度计算数据!H31*0.2)/100</f>
        <v>0.4</v>
      </c>
      <c r="G28" s="21">
        <f>(课程目标达成度计算数据!D31*0.3+课程目标达成度计算数据!E31*0.4+课程目标达成度计算数据!F31*0.1+课程目标达成度计算数据!G31*0.1+课程目标达成度计算数据!H31*0.1)/100</f>
        <v>0.7</v>
      </c>
      <c r="H28" s="21">
        <f>(课程目标达成度计算数据!D31*0.35+课程目标达成度计算数据!E31*0.15+课程目标达成度计算数据!F31*0.25+课程目标达成度计算数据!G31*0.25+课程目标达成度计算数据!H31*0)/100</f>
        <v>0.5</v>
      </c>
      <c r="I28" s="21">
        <f>(课程目标达成度计算数据!D31*0.25+课程目标达成度计算数据!E31*0.25+课程目标达成度计算数据!F31*0.1+课程目标达成度计算数据!G31*0.15+课程目标达成度计算数据!H31*0.25)/100</f>
        <v>0.5</v>
      </c>
      <c r="J28" s="21">
        <f>(课程目标达成度计算数据!D31*0.2+课程目标达成度计算数据!E31*0.2+课程目标达成度计算数据!F31*0.5+课程目标达成度计算数据!G31*0.1+课程目标达成度计算数据!H31*0)/100</f>
        <v>0.4</v>
      </c>
      <c r="K28" s="21">
        <f>(课程目标达成度计算数据!D31*0+课程目标达成度计算数据!E31*0.15+课程目标达成度计算数据!F31*0.15+课程目标达成度计算数据!G31*0.35+课程目标达成度计算数据!H31*0.35)/100</f>
        <v>0.15</v>
      </c>
    </row>
    <row r="29" spans="1:11" ht="15" x14ac:dyDescent="0.15">
      <c r="A29" s="3">
        <f t="shared" si="0"/>
        <v>14</v>
      </c>
      <c r="B29">
        <v>10165102119</v>
      </c>
      <c r="C29" t="s">
        <v>49</v>
      </c>
      <c r="D29" s="21">
        <f>(课程目标达成度计算数据!D32*0.6+课程目标达成度计算数据!E32*0.4+课程目标达成度计算数据!F32*0+课程目标达成度计算数据!G32*0+课程目标达成度计算数据!H32*0)/100</f>
        <v>1</v>
      </c>
      <c r="E29" s="21">
        <f>(课程目标达成度计算数据!D32*0.1+课程目标达成度计算数据!E32*0.1+课程目标达成度计算数据!F32*0.2+课程目标达成度计算数据!G32*0.3+课程目标达成度计算数据!H32*0.3)/100</f>
        <v>1</v>
      </c>
      <c r="F29" s="21">
        <f>(课程目标达成度计算数据!D32*0.2+课程目标达成度计算数据!E32*0.2+课程目标达成度计算数据!F32*0.2+课程目标达成度计算数据!G32*0.2+课程目标达成度计算数据!H32*0.2)/100</f>
        <v>1</v>
      </c>
      <c r="G29" s="21">
        <f>(课程目标达成度计算数据!D32*0.3+课程目标达成度计算数据!E32*0.4+课程目标达成度计算数据!F32*0.1+课程目标达成度计算数据!G32*0.1+课程目标达成度计算数据!H32*0.1)/100</f>
        <v>1</v>
      </c>
      <c r="H29" s="21">
        <f>(课程目标达成度计算数据!D32*0.35+课程目标达成度计算数据!E32*0.15+课程目标达成度计算数据!F32*0.25+课程目标达成度计算数据!G32*0.25+课程目标达成度计算数据!H32*0)/100</f>
        <v>1</v>
      </c>
      <c r="I29" s="21">
        <f>(课程目标达成度计算数据!D32*0.25+课程目标达成度计算数据!E32*0.25+课程目标达成度计算数据!F32*0.1+课程目标达成度计算数据!G32*0.15+课程目标达成度计算数据!H32*0.25)/100</f>
        <v>1</v>
      </c>
      <c r="J29" s="21">
        <f>(课程目标达成度计算数据!D32*0.2+课程目标达成度计算数据!E32*0.2+课程目标达成度计算数据!F32*0.5+课程目标达成度计算数据!G32*0.1+课程目标达成度计算数据!H32*0)/100</f>
        <v>1</v>
      </c>
      <c r="K29" s="21">
        <f>(课程目标达成度计算数据!D32*0+课程目标达成度计算数据!E32*0.15+课程目标达成度计算数据!F32*0.15+课程目标达成度计算数据!G32*0.35+课程目标达成度计算数据!H32*0.35)/100</f>
        <v>1</v>
      </c>
    </row>
    <row r="30" spans="1:11" ht="15" x14ac:dyDescent="0.15">
      <c r="A30" s="3">
        <f t="shared" si="0"/>
        <v>15</v>
      </c>
      <c r="B30">
        <v>10165102120</v>
      </c>
      <c r="C30" t="s">
        <v>122</v>
      </c>
      <c r="D30" s="21">
        <f>(课程目标达成度计算数据!D33*0.6+课程目标达成度计算数据!E33*0.4+课程目标达成度计算数据!F33*0+课程目标达成度计算数据!G33*0+课程目标达成度计算数据!H33*0)/100</f>
        <v>1</v>
      </c>
      <c r="E30" s="21">
        <f>(课程目标达成度计算数据!D33*0.1+课程目标达成度计算数据!E33*0.1+课程目标达成度计算数据!F33*0.2+课程目标达成度计算数据!G33*0.3+课程目标达成度计算数据!H33*0.3)/100</f>
        <v>0.78099999999999992</v>
      </c>
      <c r="F30" s="21">
        <f>(课程目标达成度计算数据!D33*0.2+课程目标达成度计算数据!E33*0.2+课程目标达成度计算数据!F33*0.2+课程目标达成度计算数据!G33*0.2+课程目标达成度计算数据!H33*0.2)/100</f>
        <v>0.85400000000000009</v>
      </c>
      <c r="G30" s="21">
        <f>(课程目标达成度计算数据!D33*0.3+课程目标达成度计算数据!E33*0.4+课程目标达成度计算数据!F33*0.1+课程目标达成度计算数据!G33*0.1+课程目标达成度计算数据!H33*0.1)/100</f>
        <v>0.92700000000000005</v>
      </c>
      <c r="H30" s="21">
        <f>(课程目标达成度计算数据!D33*0.35+课程目标达成度计算数据!E33*0.15+课程目标达成度计算数据!F33*0.25+课程目标达成度计算数据!G33*0.25+课程目标达成度计算数据!H33*0)/100</f>
        <v>0.86750000000000005</v>
      </c>
      <c r="I30" s="21">
        <f>(课程目标达成度计算数据!D33*0.25+课程目标达成度计算数据!E33*0.25+课程目标达成度计算数据!F33*0.1+课程目标达成度计算数据!G33*0.15+课程目标达成度计算数据!H33*0.25)/100</f>
        <v>0.87049999999999994</v>
      </c>
      <c r="J30" s="21">
        <f>(课程目标达成度计算数据!D33*0.2+课程目标达成度计算数据!E33*0.2+课程目标达成度计算数据!F33*0.5+课程目标达成度计算数据!G33*0.1+课程目标达成度计算数据!H33*0)/100</f>
        <v>0.94700000000000006</v>
      </c>
      <c r="K30" s="21">
        <f>(课程目标达成度计算数据!D33*0+课程目标达成度计算数据!E33*0.15+课程目标达成度计算数据!F33*0.15+课程目标达成度计算数据!G33*0.35+课程目标达成度计算数据!H33*0.35)/100</f>
        <v>0.74450000000000005</v>
      </c>
    </row>
    <row r="31" spans="1:11" ht="15" x14ac:dyDescent="0.15">
      <c r="A31" s="3">
        <f t="shared" si="0"/>
        <v>16</v>
      </c>
      <c r="B31">
        <v>10165102121</v>
      </c>
      <c r="C31" t="s">
        <v>137</v>
      </c>
      <c r="D31" s="21">
        <f>(课程目标达成度计算数据!D34*0.6+课程目标达成度计算数据!E34*0.4+课程目标达成度计算数据!F34*0+课程目标达成度计算数据!G34*0+课程目标达成度计算数据!H34*0)/100</f>
        <v>1</v>
      </c>
      <c r="E31" s="21">
        <f>(课程目标达成度计算数据!D34*0.1+课程目标达成度计算数据!E34*0.1+课程目标达成度计算数据!F34*0.2+课程目标达成度计算数据!G34*0.3+课程目标达成度计算数据!H34*0.3)/100</f>
        <v>0.23899999999999999</v>
      </c>
      <c r="F31" s="21">
        <f>(课程目标达成度计算数据!D34*0.2+课程目标达成度计算数据!E34*0.2+课程目标达成度计算数据!F34*0.2+课程目标达成度计算数据!G34*0.2+课程目标达成度计算数据!H34*0.2)/100</f>
        <v>0.42599999999999999</v>
      </c>
      <c r="G31" s="21">
        <f>(课程目标达成度计算数据!D34*0.3+课程目标达成度计算数据!E34*0.4+课程目标达成度计算数据!F34*0.1+课程目标达成度计算数据!G34*0.1+课程目标达成度计算数据!H34*0.1)/100</f>
        <v>0.71299999999999997</v>
      </c>
      <c r="H31" s="21">
        <f>(课程目标达成度计算数据!D34*0.35+课程目标达成度计算数据!E34*0.15+课程目标达成度计算数据!F34*0.25+课程目标达成度计算数据!G34*0.25+课程目标达成度计算数据!H34*0)/100</f>
        <v>0.53249999999999997</v>
      </c>
      <c r="I31" s="21">
        <f>(课程目标达成度计算数据!D34*0.25+课程目标达成度计算数据!E34*0.25+课程目标达成度计算数据!F34*0.1+课程目标达成度计算数据!G34*0.15+课程目标达成度计算数据!H34*0.25)/100</f>
        <v>0.51950000000000007</v>
      </c>
      <c r="J31" s="21">
        <f>(课程目标达成度计算数据!D34*0.2+课程目标达成度计算数据!E34*0.2+课程目标达成度计算数据!F34*0.5+课程目标达成度计算数据!G34*0.1+课程目标达成度计算数据!H34*0)/100</f>
        <v>0.41299999999999998</v>
      </c>
      <c r="K31" s="21">
        <f>(课程目标达成度计算数据!D34*0+课程目标达成度计算数据!E34*0.15+课程目标达成度计算数据!F34*0.15+课程目标达成度计算数据!G34*0.35+课程目标达成度计算数据!H34*0.35)/100</f>
        <v>0.19550000000000001</v>
      </c>
    </row>
    <row r="32" spans="1:11" ht="15" x14ac:dyDescent="0.15">
      <c r="A32" s="3">
        <f t="shared" si="0"/>
        <v>17</v>
      </c>
      <c r="B32">
        <v>10165102122</v>
      </c>
      <c r="C32" t="s">
        <v>67</v>
      </c>
      <c r="D32" s="21">
        <f>(课程目标达成度计算数据!D35*0.6+课程目标达成度计算数据!E35*0.4+课程目标达成度计算数据!F35*0+课程目标达成度计算数据!G35*0+课程目标达成度计算数据!H35*0)/100</f>
        <v>1</v>
      </c>
      <c r="E32" s="21">
        <f>(课程目标达成度计算数据!D35*0.1+课程目标达成度计算数据!E35*0.1+课程目标达成度计算数据!F35*0.2+课程目标达成度计算数据!G35*0.3+课程目标达成度计算数据!H35*0.3)/100</f>
        <v>1</v>
      </c>
      <c r="F32" s="21">
        <f>(课程目标达成度计算数据!D35*0.2+课程目标达成度计算数据!E35*0.2+课程目标达成度计算数据!F35*0.2+课程目标达成度计算数据!G35*0.2+课程目标达成度计算数据!H35*0.2)/100</f>
        <v>1</v>
      </c>
      <c r="G32" s="21">
        <f>(课程目标达成度计算数据!D35*0.3+课程目标达成度计算数据!E35*0.4+课程目标达成度计算数据!F35*0.1+课程目标达成度计算数据!G35*0.1+课程目标达成度计算数据!H35*0.1)/100</f>
        <v>1</v>
      </c>
      <c r="H32" s="21">
        <f>(课程目标达成度计算数据!D35*0.35+课程目标达成度计算数据!E35*0.15+课程目标达成度计算数据!F35*0.25+课程目标达成度计算数据!G35*0.25+课程目标达成度计算数据!H35*0)/100</f>
        <v>1</v>
      </c>
      <c r="I32" s="21">
        <f>(课程目标达成度计算数据!D35*0.25+课程目标达成度计算数据!E35*0.25+课程目标达成度计算数据!F35*0.1+课程目标达成度计算数据!G35*0.15+课程目标达成度计算数据!H35*0.25)/100</f>
        <v>1</v>
      </c>
      <c r="J32" s="21">
        <f>(课程目标达成度计算数据!D35*0.2+课程目标达成度计算数据!E35*0.2+课程目标达成度计算数据!F35*0.5+课程目标达成度计算数据!G35*0.1+课程目标达成度计算数据!H35*0)/100</f>
        <v>1</v>
      </c>
      <c r="K32" s="21">
        <f>(课程目标达成度计算数据!D35*0+课程目标达成度计算数据!E35*0.15+课程目标达成度计算数据!F35*0.15+课程目标达成度计算数据!G35*0.35+课程目标达成度计算数据!H35*0.35)/100</f>
        <v>1</v>
      </c>
    </row>
    <row r="33" spans="1:11" ht="15" x14ac:dyDescent="0.15">
      <c r="A33" s="3">
        <f t="shared" si="0"/>
        <v>18</v>
      </c>
      <c r="B33">
        <v>10165102123</v>
      </c>
      <c r="C33" t="s">
        <v>63</v>
      </c>
      <c r="D33" s="21">
        <f>(课程目标达成度计算数据!D36*0.6+课程目标达成度计算数据!E36*0.4+课程目标达成度计算数据!F36*0+课程目标达成度计算数据!G36*0+课程目标达成度计算数据!H36*0)/100</f>
        <v>1</v>
      </c>
      <c r="E33" s="21">
        <f>(课程目标达成度计算数据!D36*0.1+课程目标达成度计算数据!E36*0.1+课程目标达成度计算数据!F36*0.2+课程目标达成度计算数据!G36*0.3+课程目标达成度计算数据!H36*0.3)/100</f>
        <v>0.4</v>
      </c>
      <c r="F33" s="21">
        <f>(课程目标达成度计算数据!D36*0.2+课程目标达成度计算数据!E36*0.2+课程目标达成度计算数据!F36*0.2+课程目标达成度计算数据!G36*0.2+课程目标达成度计算数据!H36*0.2)/100</f>
        <v>0.6</v>
      </c>
      <c r="G33" s="21">
        <f>(课程目标达成度计算数据!D36*0.3+课程目标达成度计算数据!E36*0.4+课程目标达成度计算数据!F36*0.1+课程目标达成度计算数据!G36*0.1+课程目标达成度计算数据!H36*0.1)/100</f>
        <v>0.8</v>
      </c>
      <c r="H33" s="21">
        <f>(课程目标达成度计算数据!D36*0.35+课程目标达成度计算数据!E36*0.15+课程目标达成度计算数据!F36*0.25+课程目标达成度计算数据!G36*0.25+课程目标达成度计算数据!H36*0)/100</f>
        <v>0.75</v>
      </c>
      <c r="I33" s="21">
        <f>(课程目标达成度计算数据!D36*0.25+课程目标达成度计算数据!E36*0.25+课程目标达成度计算数据!F36*0.1+课程目标达成度计算数据!G36*0.15+课程目标达成度计算数据!H36*0.25)/100</f>
        <v>0.6</v>
      </c>
      <c r="J33" s="21">
        <f>(课程目标达成度计算数据!D36*0.2+课程目标达成度计算数据!E36*0.2+课程目标达成度计算数据!F36*0.5+课程目标达成度计算数据!G36*0.1+课程目标达成度计算数据!H36*0)/100</f>
        <v>0.9</v>
      </c>
      <c r="K33" s="21">
        <f>(课程目标达成度计算数据!D36*0+课程目标达成度计算数据!E36*0.15+课程目标达成度计算数据!F36*0.15+课程目标达成度计算数据!G36*0.35+课程目标达成度计算数据!H36*0.35)/100</f>
        <v>0.3</v>
      </c>
    </row>
    <row r="34" spans="1:11" ht="15" x14ac:dyDescent="0.15">
      <c r="A34" s="3">
        <f t="shared" si="0"/>
        <v>19</v>
      </c>
      <c r="B34">
        <v>10165102125</v>
      </c>
      <c r="C34" t="s">
        <v>82</v>
      </c>
      <c r="D34" s="21">
        <f>(课程目标达成度计算数据!D37*0.6+课程目标达成度计算数据!E37*0.4+课程目标达成度计算数据!F37*0+课程目标达成度计算数据!G37*0+课程目标达成度计算数据!H37*0)/100</f>
        <v>1</v>
      </c>
      <c r="E34" s="21">
        <f>(课程目标达成度计算数据!D37*0.1+课程目标达成度计算数据!E37*0.1+课程目标达成度计算数据!F37*0.2+课程目标达成度计算数据!G37*0.3+课程目标达成度计算数据!H37*0.3)/100</f>
        <v>0.7</v>
      </c>
      <c r="F34" s="21">
        <f>(课程目标达成度计算数据!D37*0.2+课程目标达成度计算数据!E37*0.2+课程目标达成度计算数据!F37*0.2+课程目标达成度计算数据!G37*0.2+课程目标达成度计算数据!H37*0.2)/100</f>
        <v>0.8</v>
      </c>
      <c r="G34" s="21">
        <f>(课程目标达成度计算数据!D37*0.3+课程目标达成度计算数据!E37*0.4+课程目标达成度计算数据!F37*0.1+课程目标达成度计算数据!G37*0.1+课程目标达成度计算数据!H37*0.1)/100</f>
        <v>0.9</v>
      </c>
      <c r="H34" s="21">
        <f>(课程目标达成度计算数据!D37*0.35+课程目标达成度计算数据!E37*0.15+课程目标达成度计算数据!F37*0.25+课程目标达成度计算数据!G37*0.25+课程目标达成度计算数据!H37*0)/100</f>
        <v>1</v>
      </c>
      <c r="I34" s="21">
        <f>(课程目标达成度计算数据!D37*0.25+课程目标达成度计算数据!E37*0.25+课程目标达成度计算数据!F37*0.1+课程目标达成度计算数据!G37*0.15+课程目标达成度计算数据!H37*0.25)/100</f>
        <v>0.75</v>
      </c>
      <c r="J34" s="21">
        <f>(课程目标达成度计算数据!D37*0.2+课程目标达成度计算数据!E37*0.2+课程目标达成度计算数据!F37*0.5+课程目标达成度计算数据!G37*0.1+课程目标达成度计算数据!H37*0)/100</f>
        <v>1</v>
      </c>
      <c r="K34" s="21">
        <f>(课程目标达成度计算数据!D37*0+课程目标达成度计算数据!E37*0.15+课程目标达成度计算数据!F37*0.15+课程目标达成度计算数据!G37*0.35+课程目标达成度计算数据!H37*0.35)/100</f>
        <v>0.65</v>
      </c>
    </row>
    <row r="35" spans="1:11" ht="15" x14ac:dyDescent="0.15">
      <c r="A35" s="3">
        <f t="shared" si="0"/>
        <v>20</v>
      </c>
      <c r="B35">
        <v>10165102126</v>
      </c>
      <c r="C35" t="s">
        <v>136</v>
      </c>
      <c r="D35" s="21">
        <f>(课程目标达成度计算数据!D38*0.6+课程目标达成度计算数据!E38*0.4+课程目标达成度计算数据!F38*0+课程目标达成度计算数据!G38*0+课程目标达成度计算数据!H38*0)/100</f>
        <v>1</v>
      </c>
      <c r="E35" s="21">
        <f>(课程目标达成度计算数据!D38*0.1+课程目标达成度计算数据!E38*0.1+课程目标达成度计算数据!F38*0.2+课程目标达成度计算数据!G38*0.3+课程目标达成度计算数据!H38*0.3)/100</f>
        <v>0.22800000000000001</v>
      </c>
      <c r="F35" s="21">
        <f>(课程目标达成度计算数据!D38*0.2+课程目标达成度计算数据!E38*0.2+课程目标达成度计算数据!F38*0.2+课程目标达成度计算数据!G38*0.2+课程目标达成度计算数据!H38*0.2)/100</f>
        <v>0.42799999999999999</v>
      </c>
      <c r="G35" s="21">
        <f>(课程目标达成度计算数据!D38*0.3+课程目标达成度计算数据!E38*0.4+课程目标达成度计算数据!F38*0.1+课程目标达成度计算数据!G38*0.1+课程目标达成度计算数据!H38*0.1)/100</f>
        <v>0.71400000000000008</v>
      </c>
      <c r="H35" s="21">
        <f>(课程目标达成度计算数据!D38*0.35+课程目标达成度计算数据!E38*0.15+课程目标达成度计算数据!F38*0.25+课程目标达成度计算数据!G38*0.25+课程目标达成度计算数据!H38*0)/100</f>
        <v>0.53500000000000003</v>
      </c>
      <c r="I35" s="21">
        <f>(课程目标达成度计算数据!D38*0.25+课程目标达成度计算数据!E38*0.25+课程目标达成度计算数据!F38*0.1+课程目标达成度计算数据!G38*0.15+课程目标达成度计算数据!H38*0.25)/100</f>
        <v>0.51400000000000001</v>
      </c>
      <c r="J35" s="21">
        <f>(课程目标达成度计算数据!D38*0.2+课程目标达成度计算数据!E38*0.2+课程目标达成度计算数据!F38*0.5+课程目标达成度计算数据!G38*0.1+课程目标达成度计算数据!H38*0)/100</f>
        <v>0.47</v>
      </c>
      <c r="K35" s="21">
        <f>(课程目标达成度计算数据!D38*0+课程目标达成度计算数据!E38*0.15+课程目标达成度计算数据!F38*0.15+课程目标达成度计算数据!G38*0.35+课程目标达成度计算数据!H38*0.35)/100</f>
        <v>0.17100000000000001</v>
      </c>
    </row>
    <row r="36" spans="1:11" ht="15" x14ac:dyDescent="0.15">
      <c r="A36" s="3">
        <f t="shared" si="0"/>
        <v>21</v>
      </c>
      <c r="B36">
        <v>10165102127</v>
      </c>
      <c r="C36" t="s">
        <v>58</v>
      </c>
      <c r="D36" s="21">
        <f>(课程目标达成度计算数据!D39*0.6+课程目标达成度计算数据!E39*0.4+课程目标达成度计算数据!F39*0+课程目标达成度计算数据!G39*0+课程目标达成度计算数据!H39*0)/100</f>
        <v>1</v>
      </c>
      <c r="E36" s="21">
        <f>(课程目标达成度计算数据!D39*0.1+课程目标达成度计算数据!E39*0.1+课程目标达成度计算数据!F39*0.2+课程目标达成度计算数据!G39*0.3+课程目标达成度计算数据!H39*0.3)/100</f>
        <v>0.6</v>
      </c>
      <c r="F36" s="21">
        <f>(课程目标达成度计算数据!D39*0.2+课程目标达成度计算数据!E39*0.2+课程目标达成度计算数据!F39*0.2+课程目标达成度计算数据!G39*0.2+课程目标达成度计算数据!H39*0.2)/100</f>
        <v>0.7</v>
      </c>
      <c r="G36" s="21">
        <f>(课程目标达成度计算数据!D39*0.3+课程目标达成度计算数据!E39*0.4+课程目标达成度计算数据!F39*0.1+课程目标达成度计算数据!G39*0.1+课程目标达成度计算数据!H39*0.1)/100</f>
        <v>0.85</v>
      </c>
      <c r="H36" s="21">
        <f>(课程目标达成度计算数据!D39*0.35+课程目标达成度计算数据!E39*0.15+课程目标达成度计算数据!F39*0.25+课程目标达成度计算数据!G39*0.25+课程目标达成度计算数据!H39*0)/100</f>
        <v>0.875</v>
      </c>
      <c r="I36" s="21">
        <f>(课程目标达成度计算数据!D39*0.25+课程目标达成度计算数据!E39*0.25+课程目标达成度计算数据!F39*0.1+课程目标达成度计算数据!G39*0.15+课程目标达成度计算数据!H39*0.25)/100</f>
        <v>0.7</v>
      </c>
      <c r="J36" s="21">
        <f>(课程目标达成度计算数据!D39*0.2+课程目标达成度计算数据!E39*0.2+课程目标达成度计算数据!F39*0.5+课程目标达成度计算数据!G39*0.1+课程目标达成度计算数据!H39*0)/100</f>
        <v>0.75</v>
      </c>
      <c r="K36" s="21">
        <f>(课程目标达成度计算数据!D39*0+课程目标达成度计算数据!E39*0.15+课程目标达成度计算数据!F39*0.15+课程目标达成度计算数据!G39*0.35+课程目标达成度计算数据!H39*0.35)/100</f>
        <v>0.57499999999999996</v>
      </c>
    </row>
    <row r="37" spans="1:11" ht="15" x14ac:dyDescent="0.15">
      <c r="A37" s="3">
        <f t="shared" si="0"/>
        <v>22</v>
      </c>
      <c r="B37">
        <v>10165102128</v>
      </c>
      <c r="C37" t="s">
        <v>51</v>
      </c>
      <c r="D37" s="21">
        <f>(课程目标达成度计算数据!D40*0.6+课程目标达成度计算数据!E40*0.4+课程目标达成度计算数据!F40*0+课程目标达成度计算数据!G40*0+课程目标达成度计算数据!H40*0)/100</f>
        <v>1</v>
      </c>
      <c r="E37" s="21">
        <f>(课程目标达成度计算数据!D40*0.1+课程目标达成度计算数据!E40*0.1+课程目标达成度计算数据!F40*0.2+课程目标达成度计算数据!G40*0.3+课程目标达成度计算数据!H40*0.3)/100</f>
        <v>1</v>
      </c>
      <c r="F37" s="21">
        <f>(课程目标达成度计算数据!D40*0.2+课程目标达成度计算数据!E40*0.2+课程目标达成度计算数据!F40*0.2+课程目标达成度计算数据!G40*0.2+课程目标达成度计算数据!H40*0.2)/100</f>
        <v>1</v>
      </c>
      <c r="G37" s="21">
        <f>(课程目标达成度计算数据!D40*0.3+课程目标达成度计算数据!E40*0.4+课程目标达成度计算数据!F40*0.1+课程目标达成度计算数据!G40*0.1+课程目标达成度计算数据!H40*0.1)/100</f>
        <v>1</v>
      </c>
      <c r="H37" s="21">
        <f>(课程目标达成度计算数据!D40*0.35+课程目标达成度计算数据!E40*0.15+课程目标达成度计算数据!F40*0.25+课程目标达成度计算数据!G40*0.25+课程目标达成度计算数据!H40*0)/100</f>
        <v>1</v>
      </c>
      <c r="I37" s="21">
        <f>(课程目标达成度计算数据!D40*0.25+课程目标达成度计算数据!E40*0.25+课程目标达成度计算数据!F40*0.1+课程目标达成度计算数据!G40*0.15+课程目标达成度计算数据!H40*0.25)/100</f>
        <v>1</v>
      </c>
      <c r="J37" s="21">
        <f>(课程目标达成度计算数据!D40*0.2+课程目标达成度计算数据!E40*0.2+课程目标达成度计算数据!F40*0.5+课程目标达成度计算数据!G40*0.1+课程目标达成度计算数据!H40*0)/100</f>
        <v>1</v>
      </c>
      <c r="K37" s="21">
        <f>(课程目标达成度计算数据!D40*0+课程目标达成度计算数据!E40*0.15+课程目标达成度计算数据!F40*0.15+课程目标达成度计算数据!G40*0.35+课程目标达成度计算数据!H40*0.35)/100</f>
        <v>1</v>
      </c>
    </row>
    <row r="38" spans="1:11" ht="15" x14ac:dyDescent="0.15">
      <c r="A38" s="3">
        <f t="shared" si="0"/>
        <v>23</v>
      </c>
      <c r="B38">
        <v>10165102129</v>
      </c>
      <c r="C38" t="s">
        <v>85</v>
      </c>
      <c r="D38" s="21">
        <f>(课程目标达成度计算数据!D41*0.6+课程目标达成度计算数据!E41*0.4+课程目标达成度计算数据!F41*0+课程目标达成度计算数据!G41*0+课程目标达成度计算数据!H41*0)/100</f>
        <v>1</v>
      </c>
      <c r="E38" s="21">
        <f>(课程目标达成度计算数据!D41*0.1+课程目标达成度计算数据!E41*0.1+课程目标达成度计算数据!F41*0.2+课程目标达成度计算数据!G41*0.3+课程目标达成度计算数据!H41*0.3)/100</f>
        <v>0.57999999999999996</v>
      </c>
      <c r="F38" s="21">
        <f>(课程目标达成度计算数据!D41*0.2+课程目标达成度计算数据!E41*0.2+课程目标达成度计算数据!F41*0.2+课程目标达成度计算数据!G41*0.2+课程目标达成度计算数据!H41*0.2)/100</f>
        <v>0.72</v>
      </c>
      <c r="G38" s="21">
        <f>(课程目标达成度计算数据!D41*0.3+课程目标达成度计算数据!E41*0.4+课程目标达成度计算数据!F41*0.1+课程目标达成度计算数据!G41*0.1+课程目标达成度计算数据!H41*0.1)/100</f>
        <v>0.86</v>
      </c>
      <c r="H38" s="21">
        <f>(课程目标达成度计算数据!D41*0.35+课程目标达成度计算数据!E41*0.15+课程目标达成度计算数据!F41*0.25+课程目标达成度计算数据!G41*0.25+课程目标达成度计算数据!H41*0)/100</f>
        <v>0.9</v>
      </c>
      <c r="I38" s="21">
        <f>(课程目标达成度计算数据!D41*0.25+课程目标达成度计算数据!E41*0.25+课程目标达成度计算数据!F41*0.1+课程目标达成度计算数据!G41*0.15+课程目标达成度计算数据!H41*0.25)/100</f>
        <v>0.69</v>
      </c>
      <c r="J38" s="21">
        <f>(课程目标达成度计算数据!D41*0.2+课程目标达成度计算数据!E41*0.2+课程目标达成度计算数据!F41*0.5+课程目标达成度计算数据!G41*0.1+课程目标达成度计算数据!H41*0)/100</f>
        <v>0.96</v>
      </c>
      <c r="K38" s="21">
        <f>(课程目标达成度计算数据!D41*0+课程目标达成度计算数据!E41*0.15+课程目标达成度计算数据!F41*0.15+课程目标达成度计算数据!G41*0.35+课程目标达成度计算数据!H41*0.35)/100</f>
        <v>0.51</v>
      </c>
    </row>
    <row r="39" spans="1:11" ht="15" x14ac:dyDescent="0.15">
      <c r="A39" s="3">
        <f t="shared" si="0"/>
        <v>24</v>
      </c>
      <c r="B39">
        <v>10165102131</v>
      </c>
      <c r="C39" t="s">
        <v>65</v>
      </c>
      <c r="D39" s="21">
        <f>(课程目标达成度计算数据!D42*0.6+课程目标达成度计算数据!E42*0.4+课程目标达成度计算数据!F42*0+课程目标达成度计算数据!G42*0+课程目标达成度计算数据!H42*0)/100</f>
        <v>0.6</v>
      </c>
      <c r="E39" s="21">
        <f>(课程目标达成度计算数据!D42*0.1+课程目标达成度计算数据!E42*0.1+课程目标达成度计算数据!F42*0.2+课程目标达成度计算数据!G42*0.3+课程目标达成度计算数据!H42*0.3)/100</f>
        <v>0.6</v>
      </c>
      <c r="F39" s="21">
        <f>(课程目标达成度计算数据!D42*0.2+课程目标达成度计算数据!E42*0.2+课程目标达成度计算数据!F42*0.2+课程目标达成度计算数据!G42*0.2+课程目标达成度计算数据!H42*0.2)/100</f>
        <v>0.6</v>
      </c>
      <c r="G39" s="21">
        <f>(课程目标达成度计算数据!D42*0.3+课程目标达成度计算数据!E42*0.4+课程目标达成度计算数据!F42*0.1+课程目标达成度计算数据!G42*0.1+课程目标达成度计算数据!H42*0.1)/100</f>
        <v>0.5</v>
      </c>
      <c r="H39" s="21">
        <f>(课程目标达成度计算数据!D42*0.35+课程目标达成度计算数据!E42*0.15+课程目标达成度计算数据!F42*0.25+课程目标达成度计算数据!G42*0.25+课程目标达成度计算数据!H42*0)/100</f>
        <v>0.6</v>
      </c>
      <c r="I39" s="21">
        <f>(课程目标达成度计算数据!D42*0.25+课程目标达成度计算数据!E42*0.25+课程目标达成度计算数据!F42*0.1+课程目标达成度计算数据!G42*0.15+课程目标达成度计算数据!H42*0.25)/100</f>
        <v>0.6</v>
      </c>
      <c r="J39" s="21">
        <f>(课程目标达成度计算数据!D42*0.2+课程目标达成度计算数据!E42*0.2+课程目标达成度计算数据!F42*0.5+课程目标达成度计算数据!G42*0.1+课程目标达成度计算数据!H42*0)/100</f>
        <v>0.7</v>
      </c>
      <c r="K39" s="21">
        <f>(课程目标达成度计算数据!D42*0+课程目标达成度计算数据!E42*0.15+课程目标达成度计算数据!F42*0.15+课程目标达成度计算数据!G42*0.35+课程目标达成度计算数据!H42*0.35)/100</f>
        <v>0.5</v>
      </c>
    </row>
    <row r="40" spans="1:11" ht="15" x14ac:dyDescent="0.15">
      <c r="A40" s="3">
        <f t="shared" si="0"/>
        <v>25</v>
      </c>
      <c r="B40">
        <v>10165102132</v>
      </c>
      <c r="C40" t="s">
        <v>87</v>
      </c>
      <c r="D40" s="21">
        <f>(课程目标达成度计算数据!D43*0.6+课程目标达成度计算数据!E43*0.4+课程目标达成度计算数据!F43*0+课程目标达成度计算数据!G43*0+课程目标达成度计算数据!H43*0)/100</f>
        <v>1</v>
      </c>
      <c r="E40" s="21">
        <f>(课程目标达成度计算数据!D43*0.1+课程目标达成度计算数据!E43*0.1+课程目标达成度计算数据!F43*0.2+课程目标达成度计算数据!G43*0.3+课程目标达成度计算数据!H43*0.3)/100</f>
        <v>0.55000000000000004</v>
      </c>
      <c r="F40" s="21">
        <f>(课程目标达成度计算数据!D43*0.2+课程目标达成度计算数据!E43*0.2+课程目标达成度计算数据!F43*0.2+课程目标达成度计算数据!G43*0.2+课程目标达成度计算数据!H43*0.2)/100</f>
        <v>0.7</v>
      </c>
      <c r="G40" s="21">
        <f>(课程目标达成度计算数据!D43*0.3+课程目标达成度计算数据!E43*0.4+课程目标达成度计算数据!F43*0.1+课程目标达成度计算数据!G43*0.1+课程目标达成度计算数据!H43*0.1)/100</f>
        <v>0.85</v>
      </c>
      <c r="H40" s="21">
        <f>(课程目标达成度计算数据!D43*0.35+课程目标达成度计算数据!E43*0.15+课程目标达成度计算数据!F43*0.25+课程目标达成度计算数据!G43*0.25+课程目标达成度计算数据!H43*0)/100</f>
        <v>0.875</v>
      </c>
      <c r="I40" s="21">
        <f>(课程目标达成度计算数据!D43*0.25+课程目标达成度计算数据!E43*0.25+课程目标达成度计算数据!F43*0.1+课程目标达成度计算数据!G43*0.15+课程目标达成度计算数据!H43*0.25)/100</f>
        <v>0.67500000000000004</v>
      </c>
      <c r="J40" s="21">
        <f>(课程目标达成度计算数据!D43*0.2+课程目标达成度计算数据!E43*0.2+课程目标达成度计算数据!F43*0.5+课程目标达成度计算数据!G43*0.1+课程目标达成度计算数据!H43*0)/100</f>
        <v>0.95</v>
      </c>
      <c r="K40" s="21">
        <f>(课程目标达成度计算数据!D43*0+课程目标达成度计算数据!E43*0.15+课程目标达成度计算数据!F43*0.15+课程目标达成度计算数据!G43*0.35+课程目标达成度计算数据!H43*0.35)/100</f>
        <v>0.47499999999999998</v>
      </c>
    </row>
    <row r="41" spans="1:11" ht="15" x14ac:dyDescent="0.15">
      <c r="A41" s="3">
        <f t="shared" si="0"/>
        <v>26</v>
      </c>
      <c r="B41">
        <v>10165102133</v>
      </c>
      <c r="C41" t="s">
        <v>101</v>
      </c>
      <c r="D41" s="21">
        <f>(课程目标达成度计算数据!D44*0.6+课程目标达成度计算数据!E44*0.4+课程目标达成度计算数据!F44*0+课程目标达成度计算数据!G44*0+课程目标达成度计算数据!H44*0)/100</f>
        <v>1</v>
      </c>
      <c r="E41" s="21">
        <f>(课程目标达成度计算数据!D44*0.1+课程目标达成度计算数据!E44*0.1+课程目标达成度计算数据!F44*0.2+课程目标达成度计算数据!G44*0.3+课程目标达成度计算数据!H44*0.3)/100</f>
        <v>0.4</v>
      </c>
      <c r="F41" s="21">
        <f>(课程目标达成度计算数据!D44*0.2+课程目标达成度计算数据!E44*0.2+课程目标达成度计算数据!F44*0.2+课程目标达成度计算数据!G44*0.2+课程目标达成度计算数据!H44*0.2)/100</f>
        <v>0.6</v>
      </c>
      <c r="G41" s="21">
        <f>(课程目标达成度计算数据!D44*0.3+课程目标达成度计算数据!E44*0.4+课程目标达成度计算数据!F44*0.1+课程目标达成度计算数据!G44*0.1+课程目标达成度计算数据!H44*0.1)/100</f>
        <v>0.8</v>
      </c>
      <c r="H41" s="21">
        <f>(课程目标达成度计算数据!D44*0.35+课程目标达成度计算数据!E44*0.15+课程目标达成度计算数据!F44*0.25+课程目标达成度计算数据!G44*0.25+课程目标达成度计算数据!H44*0)/100</f>
        <v>0.75</v>
      </c>
      <c r="I41" s="21">
        <f>(课程目标达成度计算数据!D44*0.25+课程目标达成度计算数据!E44*0.25+课程目标达成度计算数据!F44*0.1+课程目标达成度计算数据!G44*0.15+课程目标达成度计算数据!H44*0.25)/100</f>
        <v>0.6</v>
      </c>
      <c r="J41" s="21">
        <f>(课程目标达成度计算数据!D44*0.2+课程目标达成度计算数据!E44*0.2+课程目标达成度计算数据!F44*0.5+课程目标达成度计算数据!G44*0.1+课程目标达成度计算数据!H44*0)/100</f>
        <v>0.9</v>
      </c>
      <c r="K41" s="21">
        <f>(课程目标达成度计算数据!D44*0+课程目标达成度计算数据!E44*0.15+课程目标达成度计算数据!F44*0.15+课程目标达成度计算数据!G44*0.35+课程目标达成度计算数据!H44*0.35)/100</f>
        <v>0.3</v>
      </c>
    </row>
    <row r="42" spans="1:11" ht="15" x14ac:dyDescent="0.15">
      <c r="A42" s="3">
        <f t="shared" si="0"/>
        <v>27</v>
      </c>
      <c r="B42">
        <v>10165102134</v>
      </c>
      <c r="C42" t="s">
        <v>66</v>
      </c>
      <c r="D42" s="21">
        <f>(课程目标达成度计算数据!D45*0.6+课程目标达成度计算数据!E45*0.4+课程目标达成度计算数据!F45*0+课程目标达成度计算数据!G45*0+课程目标达成度计算数据!H45*0)/100</f>
        <v>1</v>
      </c>
      <c r="E42" s="21">
        <f>(课程目标达成度计算数据!D45*0.1+课程目标达成度计算数据!E45*0.1+课程目标达成度计算数据!F45*0.2+课程目标达成度计算数据!G45*0.3+课程目标达成度计算数据!H45*0.3)/100</f>
        <v>0.4</v>
      </c>
      <c r="F42" s="21">
        <f>(课程目标达成度计算数据!D45*0.2+课程目标达成度计算数据!E45*0.2+课程目标达成度计算数据!F45*0.2+课程目标达成度计算数据!G45*0.2+课程目标达成度计算数据!H45*0.2)/100</f>
        <v>0.6</v>
      </c>
      <c r="G42" s="21">
        <f>(课程目标达成度计算数据!D45*0.3+课程目标达成度计算数据!E45*0.4+课程目标达成度计算数据!F45*0.1+课程目标达成度计算数据!G45*0.1+课程目标达成度计算数据!H45*0.1)/100</f>
        <v>0.8</v>
      </c>
      <c r="H42" s="21">
        <f>(课程目标达成度计算数据!D45*0.35+课程目标达成度计算数据!E45*0.15+课程目标达成度计算数据!F45*0.25+课程目标达成度计算数据!G45*0.25+课程目标达成度计算数据!H45*0)/100</f>
        <v>0.75</v>
      </c>
      <c r="I42" s="21">
        <f>(课程目标达成度计算数据!D45*0.25+课程目标达成度计算数据!E45*0.25+课程目标达成度计算数据!F45*0.1+课程目标达成度计算数据!G45*0.15+课程目标达成度计算数据!H45*0.25)/100</f>
        <v>0.6</v>
      </c>
      <c r="J42" s="21">
        <f>(课程目标达成度计算数据!D45*0.2+课程目标达成度计算数据!E45*0.2+课程目标达成度计算数据!F45*0.5+课程目标达成度计算数据!G45*0.1+课程目标达成度计算数据!H45*0)/100</f>
        <v>0.9</v>
      </c>
      <c r="K42" s="21">
        <f>(课程目标达成度计算数据!D45*0+课程目标达成度计算数据!E45*0.15+课程目标达成度计算数据!F45*0.15+课程目标达成度计算数据!G45*0.35+课程目标达成度计算数据!H45*0.35)/100</f>
        <v>0.3</v>
      </c>
    </row>
    <row r="43" spans="1:11" ht="15" x14ac:dyDescent="0.15">
      <c r="A43" s="3">
        <f t="shared" si="0"/>
        <v>28</v>
      </c>
      <c r="B43">
        <v>10165102135</v>
      </c>
      <c r="C43" t="s">
        <v>109</v>
      </c>
      <c r="D43" s="21">
        <f>(课程目标达成度计算数据!D46*0.6+课程目标达成度计算数据!E46*0.4+课程目标达成度计算数据!F46*0+课程目标达成度计算数据!G46*0+课程目标达成度计算数据!H46*0)/100</f>
        <v>1</v>
      </c>
      <c r="E43" s="21">
        <f>(课程目标达成度计算数据!D46*0.1+课程目标达成度计算数据!E46*0.1+课程目标达成度计算数据!F46*0.2+课程目标达成度计算数据!G46*0.3+课程目标达成度计算数据!H46*0.3)/100</f>
        <v>0.7</v>
      </c>
      <c r="F43" s="21">
        <f>(课程目标达成度计算数据!D46*0.2+课程目标达成度计算数据!E46*0.2+课程目标达成度计算数据!F46*0.2+课程目标达成度计算数据!G46*0.2+课程目标达成度计算数据!H46*0.2)/100</f>
        <v>0.8</v>
      </c>
      <c r="G43" s="21">
        <f>(课程目标达成度计算数据!D46*0.3+课程目标达成度计算数据!E46*0.4+课程目标达成度计算数据!F46*0.1+课程目标达成度计算数据!G46*0.1+课程目标达成度计算数据!H46*0.1)/100</f>
        <v>0.9</v>
      </c>
      <c r="H43" s="21">
        <f>(课程目标达成度计算数据!D46*0.35+课程目标达成度计算数据!E46*0.15+课程目标达成度计算数据!F46*0.25+课程目标达成度计算数据!G46*0.25+课程目标达成度计算数据!H46*0)/100</f>
        <v>1</v>
      </c>
      <c r="I43" s="21">
        <f>(课程目标达成度计算数据!D46*0.25+课程目标达成度计算数据!E46*0.25+课程目标达成度计算数据!F46*0.1+课程目标达成度计算数据!G46*0.15+课程目标达成度计算数据!H46*0.25)/100</f>
        <v>0.75</v>
      </c>
      <c r="J43" s="21">
        <f>(课程目标达成度计算数据!D46*0.2+课程目标达成度计算数据!E46*0.2+课程目标达成度计算数据!F46*0.5+课程目标达成度计算数据!G46*0.1+课程目标达成度计算数据!H46*0)/100</f>
        <v>1</v>
      </c>
      <c r="K43" s="21">
        <f>(课程目标达成度计算数据!D46*0+课程目标达成度计算数据!E46*0.15+课程目标达成度计算数据!F46*0.15+课程目标达成度计算数据!G46*0.35+课程目标达成度计算数据!H46*0.35)/100</f>
        <v>0.65</v>
      </c>
    </row>
    <row r="44" spans="1:11" ht="15" x14ac:dyDescent="0.15">
      <c r="A44" s="3">
        <f t="shared" si="0"/>
        <v>29</v>
      </c>
      <c r="B44">
        <v>10165102136</v>
      </c>
      <c r="C44" t="s">
        <v>48</v>
      </c>
      <c r="D44" s="21">
        <f>(课程目标达成度计算数据!D47*0.6+课程目标达成度计算数据!E47*0.4+课程目标达成度计算数据!F47*0+课程目标达成度计算数据!G47*0+课程目标达成度计算数据!H47*0)/100</f>
        <v>1</v>
      </c>
      <c r="E44" s="21">
        <f>(课程目标达成度计算数据!D47*0.1+课程目标达成度计算数据!E47*0.1+课程目标达成度计算数据!F47*0.2+课程目标达成度计算数据!G47*0.3+课程目标达成度计算数据!H47*0.3)/100</f>
        <v>1</v>
      </c>
      <c r="F44" s="21">
        <f>(课程目标达成度计算数据!D47*0.2+课程目标达成度计算数据!E47*0.2+课程目标达成度计算数据!F47*0.2+课程目标达成度计算数据!G47*0.2+课程目标达成度计算数据!H47*0.2)/100</f>
        <v>1</v>
      </c>
      <c r="G44" s="21">
        <f>(课程目标达成度计算数据!D47*0.3+课程目标达成度计算数据!E47*0.4+课程目标达成度计算数据!F47*0.1+课程目标达成度计算数据!G47*0.1+课程目标达成度计算数据!H47*0.1)/100</f>
        <v>1</v>
      </c>
      <c r="H44" s="21">
        <f>(课程目标达成度计算数据!D47*0.35+课程目标达成度计算数据!E47*0.15+课程目标达成度计算数据!F47*0.25+课程目标达成度计算数据!G47*0.25+课程目标达成度计算数据!H47*0)/100</f>
        <v>1</v>
      </c>
      <c r="I44" s="21">
        <f>(课程目标达成度计算数据!D47*0.25+课程目标达成度计算数据!E47*0.25+课程目标达成度计算数据!F47*0.1+课程目标达成度计算数据!G47*0.15+课程目标达成度计算数据!H47*0.25)/100</f>
        <v>1</v>
      </c>
      <c r="J44" s="21">
        <f>(课程目标达成度计算数据!D47*0.2+课程目标达成度计算数据!E47*0.2+课程目标达成度计算数据!F47*0.5+课程目标达成度计算数据!G47*0.1+课程目标达成度计算数据!H47*0)/100</f>
        <v>1</v>
      </c>
      <c r="K44" s="21">
        <f>(课程目标达成度计算数据!D47*0+课程目标达成度计算数据!E47*0.15+课程目标达成度计算数据!F47*0.15+课程目标达成度计算数据!G47*0.35+课程目标达成度计算数据!H47*0.35)/100</f>
        <v>1</v>
      </c>
    </row>
    <row r="45" spans="1:11" ht="15" x14ac:dyDescent="0.15">
      <c r="A45" s="3">
        <f t="shared" si="0"/>
        <v>30</v>
      </c>
      <c r="B45">
        <v>10165102137</v>
      </c>
      <c r="C45" t="s">
        <v>104</v>
      </c>
      <c r="D45" s="21">
        <f>(课程目标达成度计算数据!D48*0.6+课程目标达成度计算数据!E48*0.4+课程目标达成度计算数据!F48*0+课程目标达成度计算数据!G48*0+课程目标达成度计算数据!H48*0)/100</f>
        <v>1</v>
      </c>
      <c r="E45" s="21">
        <f>(课程目标达成度计算数据!D48*0.1+课程目标达成度计算数据!E48*0.1+课程目标达成度计算数据!F48*0.2+课程目标达成度计算数据!G48*0.3+课程目标达成度计算数据!H48*0.3)/100</f>
        <v>1</v>
      </c>
      <c r="F45" s="21">
        <f>(课程目标达成度计算数据!D48*0.2+课程目标达成度计算数据!E48*0.2+课程目标达成度计算数据!F48*0.2+课程目标达成度计算数据!G48*0.2+课程目标达成度计算数据!H48*0.2)/100</f>
        <v>1</v>
      </c>
      <c r="G45" s="21">
        <f>(课程目标达成度计算数据!D48*0.3+课程目标达成度计算数据!E48*0.4+课程目标达成度计算数据!F48*0.1+课程目标达成度计算数据!G48*0.1+课程目标达成度计算数据!H48*0.1)/100</f>
        <v>1</v>
      </c>
      <c r="H45" s="21">
        <f>(课程目标达成度计算数据!D48*0.35+课程目标达成度计算数据!E48*0.15+课程目标达成度计算数据!F48*0.25+课程目标达成度计算数据!G48*0.25+课程目标达成度计算数据!H48*0)/100</f>
        <v>1</v>
      </c>
      <c r="I45" s="21">
        <f>(课程目标达成度计算数据!D48*0.25+课程目标达成度计算数据!E48*0.25+课程目标达成度计算数据!F48*0.1+课程目标达成度计算数据!G48*0.15+课程目标达成度计算数据!H48*0.25)/100</f>
        <v>1</v>
      </c>
      <c r="J45" s="21">
        <f>(课程目标达成度计算数据!D48*0.2+课程目标达成度计算数据!E48*0.2+课程目标达成度计算数据!F48*0.5+课程目标达成度计算数据!G48*0.1+课程目标达成度计算数据!H48*0)/100</f>
        <v>1</v>
      </c>
      <c r="K45" s="21">
        <f>(课程目标达成度计算数据!D48*0+课程目标达成度计算数据!E48*0.15+课程目标达成度计算数据!F48*0.15+课程目标达成度计算数据!G48*0.35+课程目标达成度计算数据!H48*0.35)/100</f>
        <v>1</v>
      </c>
    </row>
    <row r="46" spans="1:11" ht="15" x14ac:dyDescent="0.15">
      <c r="A46" s="3">
        <f t="shared" si="0"/>
        <v>31</v>
      </c>
      <c r="B46">
        <v>10165102138</v>
      </c>
      <c r="C46" t="s">
        <v>56</v>
      </c>
      <c r="D46" s="21">
        <f>(课程目标达成度计算数据!D49*0.6+课程目标达成度计算数据!E49*0.4+课程目标达成度计算数据!F49*0+课程目标达成度计算数据!G49*0+课程目标达成度计算数据!H49*0)/100</f>
        <v>1</v>
      </c>
      <c r="E46" s="21">
        <f>(课程目标达成度计算数据!D49*0.1+课程目标达成度计算数据!E49*0.1+课程目标达成度计算数据!F49*0.2+课程目标达成度计算数据!G49*0.3+课程目标达成度计算数据!H49*0.3)/100</f>
        <v>0.7</v>
      </c>
      <c r="F46" s="21">
        <f>(课程目标达成度计算数据!D49*0.2+课程目标达成度计算数据!E49*0.2+课程目标达成度计算数据!F49*0.2+课程目标达成度计算数据!G49*0.2+课程目标达成度计算数据!H49*0.2)/100</f>
        <v>0.8</v>
      </c>
      <c r="G46" s="21">
        <f>(课程目标达成度计算数据!D49*0.3+课程目标达成度计算数据!E49*0.4+课程目标达成度计算数据!F49*0.1+课程目标达成度计算数据!G49*0.1+课程目标达成度计算数据!H49*0.1)/100</f>
        <v>0.9</v>
      </c>
      <c r="H46" s="21">
        <f>(课程目标达成度计算数据!D49*0.35+课程目标达成度计算数据!E49*0.15+课程目标达成度计算数据!F49*0.25+课程目标达成度计算数据!G49*0.25+课程目标达成度计算数据!H49*0)/100</f>
        <v>1</v>
      </c>
      <c r="I46" s="21">
        <f>(课程目标达成度计算数据!D49*0.25+课程目标达成度计算数据!E49*0.25+课程目标达成度计算数据!F49*0.1+课程目标达成度计算数据!G49*0.15+课程目标达成度计算数据!H49*0.25)/100</f>
        <v>0.75</v>
      </c>
      <c r="J46" s="21">
        <f>(课程目标达成度计算数据!D49*0.2+课程目标达成度计算数据!E49*0.2+课程目标达成度计算数据!F49*0.5+课程目标达成度计算数据!G49*0.1+课程目标达成度计算数据!H49*0)/100</f>
        <v>1</v>
      </c>
      <c r="K46" s="21">
        <f>(课程目标达成度计算数据!D49*0+课程目标达成度计算数据!E49*0.15+课程目标达成度计算数据!F49*0.15+课程目标达成度计算数据!G49*0.35+课程目标达成度计算数据!H49*0.35)/100</f>
        <v>0.65</v>
      </c>
    </row>
    <row r="47" spans="1:11" ht="15" x14ac:dyDescent="0.15">
      <c r="A47" s="3">
        <f t="shared" si="0"/>
        <v>32</v>
      </c>
      <c r="B47">
        <v>10165102139</v>
      </c>
      <c r="C47" t="s">
        <v>89</v>
      </c>
      <c r="D47" s="21">
        <f>(课程目标达成度计算数据!D50*0.6+课程目标达成度计算数据!E50*0.4+课程目标达成度计算数据!F50*0+课程目标达成度计算数据!G50*0+课程目标达成度计算数据!H50*0)/100</f>
        <v>1</v>
      </c>
      <c r="E47" s="21">
        <f>(课程目标达成度计算数据!D50*0.1+课程目标达成度计算数据!E50*0.1+课程目标达成度计算数据!F50*0.2+课程目标达成度计算数据!G50*0.3+课程目标达成度计算数据!H50*0.3)/100</f>
        <v>0.49</v>
      </c>
      <c r="F47" s="21">
        <f>(课程目标达成度计算数据!D50*0.2+课程目标达成度计算数据!E50*0.2+课程目标达成度计算数据!F50*0.2+课程目标达成度计算数据!G50*0.2+课程目标达成度计算数据!H50*0.2)/100</f>
        <v>0.66</v>
      </c>
      <c r="G47" s="21">
        <f>(课程目标达成度计算数据!D50*0.3+课程目标达成度计算数据!E50*0.4+课程目标达成度计算数据!F50*0.1+课程目标达成度计算数据!G50*0.1+课程目标达成度计算数据!H50*0.1)/100</f>
        <v>0.83</v>
      </c>
      <c r="H47" s="21">
        <f>(课程目标达成度计算数据!D50*0.35+课程目标达成度计算数据!E50*0.15+课程目标达成度计算数据!F50*0.25+课程目标达成度计算数据!G50*0.25+课程目标达成度计算数据!H50*0)/100</f>
        <v>0.82499999999999996</v>
      </c>
      <c r="I47" s="21">
        <f>(课程目标达成度计算数据!D50*0.25+课程目标达成度计算数据!E50*0.25+课程目标达成度计算数据!F50*0.1+课程目标达成度计算数据!G50*0.15+课程目标达成度计算数据!H50*0.25)/100</f>
        <v>0.64500000000000002</v>
      </c>
      <c r="J47" s="21">
        <f>(课程目标达成度计算数据!D50*0.2+课程目标达成度计算数据!E50*0.2+课程目标达成度计算数据!F50*0.5+课程目标达成度计算数据!G50*0.1+课程目标达成度计算数据!H50*0)/100</f>
        <v>0.93</v>
      </c>
      <c r="K47" s="21">
        <f>(课程目标达成度计算数据!D50*0+课程目标达成度计算数据!E50*0.15+课程目标达成度计算数据!F50*0.15+课程目标达成度计算数据!G50*0.35+课程目标达成度计算数据!H50*0.35)/100</f>
        <v>0.40500000000000003</v>
      </c>
    </row>
    <row r="48" spans="1:11" ht="15" x14ac:dyDescent="0.15">
      <c r="A48" s="3">
        <f t="shared" si="0"/>
        <v>33</v>
      </c>
      <c r="B48">
        <v>10165102140</v>
      </c>
      <c r="C48" t="s">
        <v>103</v>
      </c>
      <c r="D48" s="21">
        <f>(课程目标达成度计算数据!D51*0.6+课程目标达成度计算数据!E51*0.4+课程目标达成度计算数据!F51*0+课程目标达成度计算数据!G51*0+课程目标达成度计算数据!H51*0)/100</f>
        <v>1</v>
      </c>
      <c r="E48" s="21">
        <f>(课程目标达成度计算数据!D51*0.1+课程目标达成度计算数据!E51*0.1+课程目标达成度计算数据!F51*0.2+课程目标达成度计算数据!G51*0.3+课程目标达成度计算数据!H51*0.3)/100</f>
        <v>1</v>
      </c>
      <c r="F48" s="21">
        <f>(课程目标达成度计算数据!D51*0.2+课程目标达成度计算数据!E51*0.2+课程目标达成度计算数据!F51*0.2+课程目标达成度计算数据!G51*0.2+课程目标达成度计算数据!H51*0.2)/100</f>
        <v>1</v>
      </c>
      <c r="G48" s="21">
        <f>(课程目标达成度计算数据!D51*0.3+课程目标达成度计算数据!E51*0.4+课程目标达成度计算数据!F51*0.1+课程目标达成度计算数据!G51*0.1+课程目标达成度计算数据!H51*0.1)/100</f>
        <v>1</v>
      </c>
      <c r="H48" s="21">
        <f>(课程目标达成度计算数据!D51*0.35+课程目标达成度计算数据!E51*0.15+课程目标达成度计算数据!F51*0.25+课程目标达成度计算数据!G51*0.25+课程目标达成度计算数据!H51*0)/100</f>
        <v>1</v>
      </c>
      <c r="I48" s="21">
        <f>(课程目标达成度计算数据!D51*0.25+课程目标达成度计算数据!E51*0.25+课程目标达成度计算数据!F51*0.1+课程目标达成度计算数据!G51*0.15+课程目标达成度计算数据!H51*0.25)/100</f>
        <v>1</v>
      </c>
      <c r="J48" s="21">
        <f>(课程目标达成度计算数据!D51*0.2+课程目标达成度计算数据!E51*0.2+课程目标达成度计算数据!F51*0.5+课程目标达成度计算数据!G51*0.1+课程目标达成度计算数据!H51*0)/100</f>
        <v>1</v>
      </c>
      <c r="K48" s="21">
        <f>(课程目标达成度计算数据!D51*0+课程目标达成度计算数据!E51*0.15+课程目标达成度计算数据!F51*0.15+课程目标达成度计算数据!G51*0.35+课程目标达成度计算数据!H51*0.35)/100</f>
        <v>1</v>
      </c>
    </row>
    <row r="49" spans="1:11" ht="15" x14ac:dyDescent="0.15">
      <c r="A49" s="3">
        <f t="shared" si="0"/>
        <v>34</v>
      </c>
      <c r="B49">
        <v>10165102141</v>
      </c>
      <c r="C49" t="s">
        <v>69</v>
      </c>
      <c r="D49" s="21">
        <f>(课程目标达成度计算数据!D52*0.6+课程目标达成度计算数据!E52*0.4+课程目标达成度计算数据!F52*0+课程目标达成度计算数据!G52*0+课程目标达成度计算数据!H52*0)/100</f>
        <v>1</v>
      </c>
      <c r="E49" s="21">
        <f>(课程目标达成度计算数据!D52*0.1+课程目标达成度计算数据!E52*0.1+课程目标达成度计算数据!F52*0.2+课程目标达成度计算数据!G52*0.3+课程目标达成度计算数据!H52*0.3)/100</f>
        <v>0.88</v>
      </c>
      <c r="F49" s="21">
        <f>(课程目标达成度计算数据!D52*0.2+课程目标达成度计算数据!E52*0.2+课程目标达成度计算数据!F52*0.2+课程目标达成度计算数据!G52*0.2+课程目标达成度计算数据!H52*0.2)/100</f>
        <v>0.88</v>
      </c>
      <c r="G49" s="21">
        <f>(课程目标达成度计算数据!D52*0.3+课程目标达成度计算数据!E52*0.4+课程目标达成度计算数据!F52*0.1+课程目标达成度计算数据!G52*0.1+课程目标达成度计算数据!H52*0.1)/100</f>
        <v>0.94</v>
      </c>
      <c r="H49" s="21">
        <f>(课程目标达成度计算数据!D52*0.35+课程目标达成度计算数据!E52*0.15+课程目标达成度计算数据!F52*0.25+课程目标达成度计算数据!G52*0.25+课程目标达成度计算数据!H52*0)/100</f>
        <v>0.85</v>
      </c>
      <c r="I49" s="21">
        <f>(课程目标达成度计算数据!D52*0.25+课程目标达成度计算数据!E52*0.25+课程目标达成度计算数据!F52*0.1+课程目标达成度计算数据!G52*0.15+课程目标达成度计算数据!H52*0.25)/100</f>
        <v>0.94</v>
      </c>
      <c r="J49" s="21">
        <f>(课程目标达成度计算数据!D52*0.2+课程目标达成度计算数据!E52*0.2+课程目标达成度计算数据!F52*0.5+课程目标达成度计算数据!G52*0.1+课程目标达成度计算数据!H52*0)/100</f>
        <v>0.7</v>
      </c>
      <c r="K49" s="21">
        <f>(课程目标达成度计算数据!D52*0+课程目标达成度计算数据!E52*0.15+课程目标达成度计算数据!F52*0.15+课程目标达成度计算数据!G52*0.35+课程目标达成度计算数据!H52*0.35)/100</f>
        <v>0.91</v>
      </c>
    </row>
    <row r="50" spans="1:11" ht="15" x14ac:dyDescent="0.15">
      <c r="A50" s="3">
        <f t="shared" si="0"/>
        <v>35</v>
      </c>
      <c r="B50">
        <v>10165102143</v>
      </c>
      <c r="C50" t="s">
        <v>127</v>
      </c>
      <c r="D50" s="21">
        <f>(课程目标达成度计算数据!D53*0.6+课程目标达成度计算数据!E53*0.4+课程目标达成度计算数据!F53*0+课程目标达成度计算数据!G53*0+课程目标达成度计算数据!H53*0)/100</f>
        <v>1</v>
      </c>
      <c r="E50" s="21">
        <f>(课程目标达成度计算数据!D53*0.1+课程目标达成度计算数据!E53*0.1+课程目标达成度计算数据!F53*0.2+课程目标达成度计算数据!G53*0.3+课程目标达成度计算数据!H53*0.3)/100</f>
        <v>0.47499999999999998</v>
      </c>
      <c r="F50" s="21">
        <f>(课程目标达成度计算数据!D53*0.2+课程目标达成度计算数据!E53*0.2+课程目标达成度计算数据!F53*0.2+课程目标达成度计算数据!G53*0.2+课程目标达成度计算数据!H53*0.2)/100</f>
        <v>0.63400000000000001</v>
      </c>
      <c r="G50" s="21">
        <f>(课程目标达成度计算数据!D53*0.3+课程目标达成度计算数据!E53*0.4+课程目标达成度计算数据!F53*0.1+课程目标达成度计算数据!G53*0.1+课程目标达成度计算数据!H53*0.1)/100</f>
        <v>0.81699999999999984</v>
      </c>
      <c r="H50" s="21">
        <f>(课程目标达成度计算数据!D53*0.35+课程目标达成度计算数据!E53*0.15+课程目标达成度计算数据!F53*0.25+课程目标达成度计算数据!G53*0.25+课程目标达成度计算数据!H53*0)/100</f>
        <v>0.76749999999999996</v>
      </c>
      <c r="I50" s="21">
        <f>(课程目标达成度计算数据!D53*0.25+课程目标达成度计算数据!E53*0.25+课程目标达成度计算数据!F53*0.1+课程目标达成度计算数据!G53*0.15+课程目标达成度计算数据!H53*0.25)/100</f>
        <v>0.64749999999999996</v>
      </c>
      <c r="J50" s="21">
        <f>(课程目标达成度计算数据!D53*0.2+课程目标达成度计算数据!E53*0.2+课程目标达成度计算数据!F53*0.5+课程目标达成度计算数据!G53*0.1+课程目标达成度计算数据!H53*0)/100</f>
        <v>0.81099999999999994</v>
      </c>
      <c r="K50" s="21">
        <f>(课程目标达成度计算数据!D53*0+课程目标达成度计算数据!E53*0.15+课程目标达成度计算数据!F53*0.15+课程目标达成度计算数据!G53*0.35+课程目标达成度计算数据!H53*0.35)/100</f>
        <v>0.40749999999999997</v>
      </c>
    </row>
    <row r="51" spans="1:11" ht="15" x14ac:dyDescent="0.15">
      <c r="A51" s="3">
        <f t="shared" si="0"/>
        <v>36</v>
      </c>
      <c r="B51">
        <v>10165102144</v>
      </c>
      <c r="C51" t="s">
        <v>115</v>
      </c>
      <c r="D51" s="21">
        <f>(课程目标达成度计算数据!D54*0.6+课程目标达成度计算数据!E54*0.4+课程目标达成度计算数据!F54*0+课程目标达成度计算数据!G54*0+课程目标达成度计算数据!H54*0)/100</f>
        <v>1</v>
      </c>
      <c r="E51" s="21">
        <f>(课程目标达成度计算数据!D54*0.1+课程目标达成度计算数据!E54*0.1+课程目标达成度计算数据!F54*0.2+课程目标达成度计算数据!G54*0.3+课程目标达成度计算数据!H54*0.3)/100</f>
        <v>0.40600000000000003</v>
      </c>
      <c r="F51" s="21">
        <f>(课程目标达成度计算数据!D54*0.2+课程目标达成度计算数据!E54*0.2+课程目标达成度计算数据!F54*0.2+课程目标达成度计算数据!G54*0.2+课程目标达成度计算数据!H54*0.2)/100</f>
        <v>0.60399999999999998</v>
      </c>
      <c r="G51" s="21">
        <f>(课程目标达成度计算数据!D54*0.3+课程目标达成度计算数据!E54*0.4+课程目标达成度计算数据!F54*0.1+课程目标达成度计算数据!G54*0.1+课程目标达成度计算数据!H54*0.1)/100</f>
        <v>0.80200000000000005</v>
      </c>
      <c r="H51" s="21">
        <f>(课程目标达成度计算数据!D54*0.35+课程目标达成度计算数据!E54*0.15+课程目标达成度计算数据!F54*0.25+课程目标达成度计算数据!G54*0.25+课程目标达成度计算数据!H54*0)/100</f>
        <v>0.75</v>
      </c>
      <c r="I51" s="21">
        <f>(课程目标达成度计算数据!D54*0.25+课程目标达成度计算数据!E54*0.25+课程目标达成度计算数据!F54*0.1+课程目标达成度计算数据!G54*0.15+课程目标达成度计算数据!H54*0.25)/100</f>
        <v>0.60499999999999998</v>
      </c>
      <c r="J51" s="21">
        <f>(课程目标达成度计算数据!D54*0.2+课程目标达成度计算数据!E54*0.2+课程目标达成度计算数据!F54*0.5+课程目标达成度计算数据!G54*0.1+课程目标达成度计算数据!H54*0)/100</f>
        <v>0.9</v>
      </c>
      <c r="K51" s="21">
        <f>(课程目标达成度计算数据!D54*0+课程目标达成度计算数据!E54*0.15+课程目标达成度计算数据!F54*0.15+课程目标达成度计算数据!G54*0.35+课程目标达成度计算数据!H54*0.35)/100</f>
        <v>0.307</v>
      </c>
    </row>
    <row r="52" spans="1:11" ht="15" x14ac:dyDescent="0.15">
      <c r="A52" s="3">
        <f t="shared" si="0"/>
        <v>37</v>
      </c>
      <c r="B52">
        <v>10165102145</v>
      </c>
      <c r="C52" t="s">
        <v>92</v>
      </c>
      <c r="D52" s="21">
        <f>(课程目标达成度计算数据!D55*0.6+课程目标达成度计算数据!E55*0.4+课程目标达成度计算数据!F55*0+课程目标达成度计算数据!G55*0+课程目标达成度计算数据!H55*0)/100</f>
        <v>1</v>
      </c>
      <c r="E52" s="21">
        <f>(课程目标达成度计算数据!D55*0.1+课程目标达成度计算数据!E55*0.1+课程目标达成度计算数据!F55*0.2+课程目标达成度计算数据!G55*0.3+课程目标达成度计算数据!H55*0.3)/100</f>
        <v>0.49</v>
      </c>
      <c r="F52" s="21">
        <f>(课程目标达成度计算数据!D55*0.2+课程目标达成度计算数据!E55*0.2+课程目标达成度计算数据!F55*0.2+课程目标达成度计算数据!G55*0.2+课程目标达成度计算数据!H55*0.2)/100</f>
        <v>0.66</v>
      </c>
      <c r="G52" s="21">
        <f>(课程目标达成度计算数据!D55*0.3+课程目标达成度计算数据!E55*0.4+课程目标达成度计算数据!F55*0.1+课程目标达成度计算数据!G55*0.1+课程目标达成度计算数据!H55*0.1)/100</f>
        <v>0.83</v>
      </c>
      <c r="H52" s="21">
        <f>(课程目标达成度计算数据!D55*0.35+课程目标达成度计算数据!E55*0.15+课程目标达成度计算数据!F55*0.25+课程目标达成度计算数据!G55*0.25+课程目标达成度计算数据!H55*0)/100</f>
        <v>0.82499999999999996</v>
      </c>
      <c r="I52" s="21">
        <f>(课程目标达成度计算数据!D55*0.25+课程目标达成度计算数据!E55*0.25+课程目标达成度计算数据!F55*0.1+课程目标达成度计算数据!G55*0.15+课程目标达成度计算数据!H55*0.25)/100</f>
        <v>0.64500000000000002</v>
      </c>
      <c r="J52" s="21">
        <f>(课程目标达成度计算数据!D55*0.2+课程目标达成度计算数据!E55*0.2+课程目标达成度计算数据!F55*0.5+课程目标达成度计算数据!G55*0.1+课程目标达成度计算数据!H55*0)/100</f>
        <v>0.93</v>
      </c>
      <c r="K52" s="21">
        <f>(课程目标达成度计算数据!D55*0+课程目标达成度计算数据!E55*0.15+课程目标达成度计算数据!F55*0.15+课程目标达成度计算数据!G55*0.35+课程目标达成度计算数据!H55*0.35)/100</f>
        <v>0.40500000000000003</v>
      </c>
    </row>
    <row r="53" spans="1:11" ht="15" x14ac:dyDescent="0.15">
      <c r="A53" s="3">
        <f t="shared" si="0"/>
        <v>38</v>
      </c>
      <c r="B53">
        <v>10165102146</v>
      </c>
      <c r="C53" t="s">
        <v>116</v>
      </c>
      <c r="D53" s="21">
        <f>(课程目标达成度计算数据!D56*0.6+课程目标达成度计算数据!E56*0.4+课程目标达成度计算数据!F56*0+课程目标达成度计算数据!G56*0+课程目标达成度计算数据!H56*0)/100</f>
        <v>1</v>
      </c>
      <c r="E53" s="21">
        <f>(课程目标达成度计算数据!D56*0.1+课程目标达成度计算数据!E56*0.1+课程目标达成度计算数据!F56*0.2+课程目标达成度计算数据!G56*0.3+课程目标达成度计算数据!H56*0.3)/100</f>
        <v>0.40600000000000003</v>
      </c>
      <c r="F53" s="21">
        <f>(课程目标达成度计算数据!D56*0.2+课程目标达成度计算数据!E56*0.2+课程目标达成度计算数据!F56*0.2+课程目标达成度计算数据!G56*0.2+课程目标达成度计算数据!H56*0.2)/100</f>
        <v>0.60399999999999998</v>
      </c>
      <c r="G53" s="21">
        <f>(课程目标达成度计算数据!D56*0.3+课程目标达成度计算数据!E56*0.4+课程目标达成度计算数据!F56*0.1+课程目标达成度计算数据!G56*0.1+课程目标达成度计算数据!H56*0.1)/100</f>
        <v>0.80200000000000005</v>
      </c>
      <c r="H53" s="21">
        <f>(课程目标达成度计算数据!D56*0.35+课程目标达成度计算数据!E56*0.15+课程目标达成度计算数据!F56*0.25+课程目标达成度计算数据!G56*0.25+课程目标达成度计算数据!H56*0)/100</f>
        <v>0.75</v>
      </c>
      <c r="I53" s="21">
        <f>(课程目标达成度计算数据!D56*0.25+课程目标达成度计算数据!E56*0.25+课程目标达成度计算数据!F56*0.1+课程目标达成度计算数据!G56*0.15+课程目标达成度计算数据!H56*0.25)/100</f>
        <v>0.60499999999999998</v>
      </c>
      <c r="J53" s="21">
        <f>(课程目标达成度计算数据!D56*0.2+课程目标达成度计算数据!E56*0.2+课程目标达成度计算数据!F56*0.5+课程目标达成度计算数据!G56*0.1+课程目标达成度计算数据!H56*0)/100</f>
        <v>0.9</v>
      </c>
      <c r="K53" s="21">
        <f>(课程目标达成度计算数据!D56*0+课程目标达成度计算数据!E56*0.15+课程目标达成度计算数据!F56*0.15+课程目标达成度计算数据!G56*0.35+课程目标达成度计算数据!H56*0.35)/100</f>
        <v>0.307</v>
      </c>
    </row>
    <row r="54" spans="1:11" ht="15" x14ac:dyDescent="0.15">
      <c r="A54" s="3">
        <f t="shared" si="0"/>
        <v>39</v>
      </c>
      <c r="B54">
        <v>10165102147</v>
      </c>
      <c r="C54" t="s">
        <v>77</v>
      </c>
      <c r="D54" s="21">
        <f>(课程目标达成度计算数据!D57*0.6+课程目标达成度计算数据!E57*0.4+课程目标达成度计算数据!F57*0+课程目标达成度计算数据!G57*0+课程目标达成度计算数据!H57*0)/100</f>
        <v>1</v>
      </c>
      <c r="E54" s="21">
        <f>(课程目标达成度计算数据!D57*0.1+课程目标达成度计算数据!E57*0.1+课程目标达成度计算数据!F57*0.2+课程目标达成度计算数据!G57*0.3+课程目标达成度计算数据!H57*0.3)/100</f>
        <v>0.5</v>
      </c>
      <c r="F54" s="21">
        <f>(课程目标达成度计算数据!D57*0.2+课程目标达成度计算数据!E57*0.2+课程目标达成度计算数据!F57*0.2+课程目标达成度计算数据!G57*0.2+课程目标达成度计算数据!H57*0.2)/100</f>
        <v>0.6</v>
      </c>
      <c r="G54" s="21">
        <f>(课程目标达成度计算数据!D57*0.3+课程目标达成度计算数据!E57*0.4+课程目标达成度计算数据!F57*0.1+课程目标达成度计算数据!G57*0.1+课程目标达成度计算数据!H57*0.1)/100</f>
        <v>0.8</v>
      </c>
      <c r="H54" s="21">
        <f>(课程目标达成度计算数据!D57*0.35+课程目标达成度计算数据!E57*0.15+课程目标达成度计算数据!F57*0.25+课程目标达成度计算数据!G57*0.25+课程目标达成度计算数据!H57*0)/100</f>
        <v>0.75</v>
      </c>
      <c r="I54" s="21">
        <f>(课程目标达成度计算数据!D57*0.25+课程目标达成度计算数据!E57*0.25+课程目标达成度计算数据!F57*0.1+课程目标达成度计算数据!G57*0.15+课程目标达成度计算数据!H57*0.25)/100</f>
        <v>0.65</v>
      </c>
      <c r="J54" s="21">
        <f>(课程目标达成度计算数据!D57*0.2+课程目标达成度计算数据!E57*0.2+课程目标达成度计算数据!F57*0.5+课程目标达成度计算数据!G57*0.1+课程目标达成度计算数据!H57*0)/100</f>
        <v>0.5</v>
      </c>
      <c r="K54" s="21">
        <f>(课程目标达成度计算数据!D57*0+课程目标达成度计算数据!E57*0.15+课程目标达成度计算数据!F57*0.15+课程目标达成度计算数据!G57*0.35+课程目标达成度计算数据!H57*0.35)/100</f>
        <v>0.5</v>
      </c>
    </row>
    <row r="55" spans="1:11" ht="15" x14ac:dyDescent="0.15">
      <c r="A55" s="3">
        <f t="shared" si="0"/>
        <v>40</v>
      </c>
      <c r="B55">
        <v>10165102148</v>
      </c>
      <c r="C55" t="s">
        <v>76</v>
      </c>
      <c r="D55" s="21">
        <f>(课程目标达成度计算数据!D58*0.6+课程目标达成度计算数据!E58*0.4+课程目标达成度计算数据!F58*0+课程目标达成度计算数据!G58*0+课程目标达成度计算数据!H58*0)/100</f>
        <v>1</v>
      </c>
      <c r="E55" s="21">
        <f>(课程目标达成度计算数据!D58*0.1+课程目标达成度计算数据!E58*0.1+课程目标达成度计算数据!F58*0.2+课程目标达成度计算数据!G58*0.3+课程目标达成度计算数据!H58*0.3)/100</f>
        <v>0.5</v>
      </c>
      <c r="F55" s="21">
        <f>(课程目标达成度计算数据!D58*0.2+课程目标达成度计算数据!E58*0.2+课程目标达成度计算数据!F58*0.2+课程目标达成度计算数据!G58*0.2+课程目标达成度计算数据!H58*0.2)/100</f>
        <v>0.6</v>
      </c>
      <c r="G55" s="21">
        <f>(课程目标达成度计算数据!D58*0.3+课程目标达成度计算数据!E58*0.4+课程目标达成度计算数据!F58*0.1+课程目标达成度计算数据!G58*0.1+课程目标达成度计算数据!H58*0.1)/100</f>
        <v>0.8</v>
      </c>
      <c r="H55" s="21">
        <f>(课程目标达成度计算数据!D58*0.35+课程目标达成度计算数据!E58*0.15+课程目标达成度计算数据!F58*0.25+课程目标达成度计算数据!G58*0.25+课程目标达成度计算数据!H58*0)/100</f>
        <v>0.75</v>
      </c>
      <c r="I55" s="21">
        <f>(课程目标达成度计算数据!D58*0.25+课程目标达成度计算数据!E58*0.25+课程目标达成度计算数据!F58*0.1+课程目标达成度计算数据!G58*0.15+课程目标达成度计算数据!H58*0.25)/100</f>
        <v>0.65</v>
      </c>
      <c r="J55" s="21">
        <f>(课程目标达成度计算数据!D58*0.2+课程目标达成度计算数据!E58*0.2+课程目标达成度计算数据!F58*0.5+课程目标达成度计算数据!G58*0.1+课程目标达成度计算数据!H58*0)/100</f>
        <v>0.5</v>
      </c>
      <c r="K55" s="21">
        <f>(课程目标达成度计算数据!D58*0+课程目标达成度计算数据!E58*0.15+课程目标达成度计算数据!F58*0.15+课程目标达成度计算数据!G58*0.35+课程目标达成度计算数据!H58*0.35)/100</f>
        <v>0.5</v>
      </c>
    </row>
    <row r="56" spans="1:11" ht="15" x14ac:dyDescent="0.15">
      <c r="A56" s="3">
        <f t="shared" si="0"/>
        <v>41</v>
      </c>
      <c r="B56">
        <v>10165102149</v>
      </c>
      <c r="C56" t="s">
        <v>154</v>
      </c>
      <c r="D56" s="21">
        <f>(课程目标达成度计算数据!D59*0.6+课程目标达成度计算数据!E59*0.4+课程目标达成度计算数据!F59*0+课程目标达成度计算数据!G59*0+课程目标达成度计算数据!H59*0)/100</f>
        <v>0</v>
      </c>
      <c r="E56" s="21">
        <f>(课程目标达成度计算数据!D59*0.1+课程目标达成度计算数据!E59*0.1+课程目标达成度计算数据!F59*0.2+课程目标达成度计算数据!G59*0.3+课程目标达成度计算数据!H59*0.3)/100</f>
        <v>0</v>
      </c>
      <c r="F56" s="21">
        <f>(课程目标达成度计算数据!D59*0.2+课程目标达成度计算数据!E59*0.2+课程目标达成度计算数据!F59*0.2+课程目标达成度计算数据!G59*0.2+课程目标达成度计算数据!H59*0.2)/100</f>
        <v>0</v>
      </c>
      <c r="G56" s="21">
        <f>(课程目标达成度计算数据!D59*0.3+课程目标达成度计算数据!E59*0.4+课程目标达成度计算数据!F59*0.1+课程目标达成度计算数据!G59*0.1+课程目标达成度计算数据!H59*0.1)/100</f>
        <v>0</v>
      </c>
      <c r="H56" s="21">
        <f>(课程目标达成度计算数据!D59*0.35+课程目标达成度计算数据!E59*0.15+课程目标达成度计算数据!F59*0.25+课程目标达成度计算数据!G59*0.25+课程目标达成度计算数据!H59*0)/100</f>
        <v>0</v>
      </c>
      <c r="I56" s="21">
        <f>(课程目标达成度计算数据!D59*0.25+课程目标达成度计算数据!E59*0.25+课程目标达成度计算数据!F59*0.1+课程目标达成度计算数据!G59*0.15+课程目标达成度计算数据!H59*0.25)/100</f>
        <v>0</v>
      </c>
      <c r="J56" s="21">
        <f>(课程目标达成度计算数据!D59*0.2+课程目标达成度计算数据!E59*0.2+课程目标达成度计算数据!F59*0.5+课程目标达成度计算数据!G59*0.1+课程目标达成度计算数据!H59*0)/100</f>
        <v>0</v>
      </c>
      <c r="K56" s="21">
        <f>(课程目标达成度计算数据!D59*0+课程目标达成度计算数据!E59*0.15+课程目标达成度计算数据!F59*0.15+课程目标达成度计算数据!G59*0.35+课程目标达成度计算数据!H59*0.35)/100</f>
        <v>0</v>
      </c>
    </row>
    <row r="57" spans="1:11" ht="15" x14ac:dyDescent="0.15">
      <c r="A57" s="3">
        <f t="shared" si="0"/>
        <v>42</v>
      </c>
      <c r="B57">
        <v>10165102150</v>
      </c>
      <c r="C57" t="s">
        <v>83</v>
      </c>
      <c r="D57" s="21">
        <f>(课程目标达成度计算数据!D60*0.6+课程目标达成度计算数据!E60*0.4+课程目标达成度计算数据!F60*0+课程目标达成度计算数据!G60*0+课程目标达成度计算数据!H60*0)/100</f>
        <v>1</v>
      </c>
      <c r="E57" s="21">
        <f>(课程目标达成度计算数据!D60*0.1+课程目标达成度计算数据!E60*0.1+课程目标达成度计算数据!F60*0.2+课程目标达成度计算数据!G60*0.3+课程目标达成度计算数据!H60*0.3)/100</f>
        <v>0.7</v>
      </c>
      <c r="F57" s="21">
        <f>(课程目标达成度计算数据!D60*0.2+课程目标达成度计算数据!E60*0.2+课程目标达成度计算数据!F60*0.2+课程目标达成度计算数据!G60*0.2+课程目标达成度计算数据!H60*0.2)/100</f>
        <v>0.8</v>
      </c>
      <c r="G57" s="21">
        <f>(课程目标达成度计算数据!D60*0.3+课程目标达成度计算数据!E60*0.4+课程目标达成度计算数据!F60*0.1+课程目标达成度计算数据!G60*0.1+课程目标达成度计算数据!H60*0.1)/100</f>
        <v>0.9</v>
      </c>
      <c r="H57" s="21">
        <f>(课程目标达成度计算数据!D60*0.35+课程目标达成度计算数据!E60*0.15+课程目标达成度计算数据!F60*0.25+课程目标达成度计算数据!G60*0.25+课程目标达成度计算数据!H60*0)/100</f>
        <v>1</v>
      </c>
      <c r="I57" s="21">
        <f>(课程目标达成度计算数据!D60*0.25+课程目标达成度计算数据!E60*0.25+课程目标达成度计算数据!F60*0.1+课程目标达成度计算数据!G60*0.15+课程目标达成度计算数据!H60*0.25)/100</f>
        <v>0.75</v>
      </c>
      <c r="J57" s="21">
        <f>(课程目标达成度计算数据!D60*0.2+课程目标达成度计算数据!E60*0.2+课程目标达成度计算数据!F60*0.5+课程目标达成度计算数据!G60*0.1+课程目标达成度计算数据!H60*0)/100</f>
        <v>1</v>
      </c>
      <c r="K57" s="21">
        <f>(课程目标达成度计算数据!D60*0+课程目标达成度计算数据!E60*0.15+课程目标达成度计算数据!F60*0.15+课程目标达成度计算数据!G60*0.35+课程目标达成度计算数据!H60*0.35)/100</f>
        <v>0.65</v>
      </c>
    </row>
    <row r="58" spans="1:11" ht="15" x14ac:dyDescent="0.15">
      <c r="A58" s="3">
        <f t="shared" si="0"/>
        <v>43</v>
      </c>
      <c r="B58">
        <v>10165102151</v>
      </c>
      <c r="C58" t="s">
        <v>59</v>
      </c>
      <c r="D58" s="21">
        <f>(课程目标达成度计算数据!D61*0.6+课程目标达成度计算数据!E61*0.4+课程目标达成度计算数据!F61*0+课程目标达成度计算数据!G61*0+课程目标达成度计算数据!H61*0)/100</f>
        <v>0.82</v>
      </c>
      <c r="E58" s="21">
        <f>(课程目标达成度计算数据!D61*0.1+课程目标达成度计算数据!E61*0.1+课程目标达成度计算数据!F61*0.2+课程目标达成度计算数据!G61*0.3+课程目标达成度计算数据!H61*0.3)/100</f>
        <v>0.55000000000000004</v>
      </c>
      <c r="F58" s="21">
        <f>(课程目标达成度计算数据!D61*0.2+课程目标达成度计算数据!E61*0.2+课程目标达成度计算数据!F61*0.2+课程目标达成度计算数据!G61*0.2+课程目标达成度计算数据!H61*0.2)/100</f>
        <v>0.66</v>
      </c>
      <c r="G58" s="21">
        <f>(课程目标达成度计算数据!D61*0.3+课程目标达成度计算数据!E61*0.4+课程目标达成度计算数据!F61*0.1+课程目标达成度计算数据!G61*0.1+课程目标达成度计算数据!H61*0.1)/100</f>
        <v>0.77</v>
      </c>
      <c r="H58" s="21">
        <f>(课程目标达成度计算数据!D61*0.35+课程目标达成度计算数据!E61*0.15+课程目标达成度计算数据!F61*0.25+课程目标达成度计算数据!G61*0.25+课程目标达成度计算数据!H61*0)/100</f>
        <v>0.79500000000000004</v>
      </c>
      <c r="I58" s="21">
        <f>(课程目标达成度计算数据!D61*0.25+课程目标达成度计算数据!E61*0.25+课程目标达成度计算数据!F61*0.1+课程目标达成度计算数据!G61*0.15+课程目标达成度计算数据!H61*0.25)/100</f>
        <v>0.61499999999999999</v>
      </c>
      <c r="J58" s="21">
        <f>(课程目标达成度计算数据!D61*0.2+课程目标达成度计算数据!E61*0.2+课程目标达成度计算数据!F61*0.5+课程目标达成度计算数据!G61*0.1+课程目标达成度计算数据!H61*0)/100</f>
        <v>0.9</v>
      </c>
      <c r="K58" s="21">
        <f>(课程目标达成度计算数据!D61*0+课程目标达成度计算数据!E61*0.15+课程目标达成度计算数据!F61*0.15+课程目标达成度计算数据!G61*0.35+课程目标达成度计算数据!H61*0.35)/100</f>
        <v>0.51</v>
      </c>
    </row>
    <row r="59" spans="1:11" ht="15" x14ac:dyDescent="0.15">
      <c r="A59" s="3">
        <f t="shared" si="0"/>
        <v>44</v>
      </c>
      <c r="B59">
        <v>10165102152</v>
      </c>
      <c r="C59" t="s">
        <v>121</v>
      </c>
      <c r="D59" s="21">
        <f>(课程目标达成度计算数据!D62*0.6+课程目标达成度计算数据!E62*0.4+课程目标达成度计算数据!F62*0+课程目标达成度计算数据!G62*0+课程目标达成度计算数据!H62*0)/100</f>
        <v>1</v>
      </c>
      <c r="E59" s="21">
        <f>(课程目标达成度计算数据!D62*0.1+课程目标达成度计算数据!E62*0.1+课程目标达成度计算数据!F62*0.2+课程目标达成度计算数据!G62*0.3+课程目标达成度计算数据!H62*0.3)/100</f>
        <v>0.95200000000000007</v>
      </c>
      <c r="F59" s="21">
        <f>(课程目标达成度计算数据!D62*0.2+课程目标达成度计算数据!E62*0.2+课程目标达成度计算数据!F62*0.2+课程目标达成度计算数据!G62*0.2+课程目标达成度计算数据!H62*0.2)/100</f>
        <v>0.96799999999999997</v>
      </c>
      <c r="G59" s="21">
        <f>(课程目标达成度计算数据!D62*0.3+课程目标达成度计算数据!E62*0.4+课程目标达成度计算数据!F62*0.1+课程目标达成度计算数据!G62*0.1+课程目标达成度计算数据!H62*0.1)/100</f>
        <v>0.9840000000000001</v>
      </c>
      <c r="H59" s="21">
        <f>(课程目标达成度计算数据!D62*0.35+课程目标达成度计算数据!E62*0.15+课程目标达成度计算数据!F62*0.25+课程目标达成度计算数据!G62*0.25+课程目标达成度计算数据!H62*0)/100</f>
        <v>1</v>
      </c>
      <c r="I59" s="21">
        <f>(课程目标达成度计算数据!D62*0.25+课程目标达成度计算数据!E62*0.25+课程目标达成度计算数据!F62*0.1+课程目标达成度计算数据!G62*0.15+课程目标达成度计算数据!H62*0.25)/100</f>
        <v>0.96</v>
      </c>
      <c r="J59" s="21">
        <f>(课程目标达成度计算数据!D62*0.2+课程目标达成度计算数据!E62*0.2+课程目标达成度计算数据!F62*0.5+课程目标达成度计算数据!G62*0.1+课程目标达成度计算数据!H62*0)/100</f>
        <v>1</v>
      </c>
      <c r="K59" s="21">
        <f>(课程目标达成度计算数据!D62*0+课程目标达成度计算数据!E62*0.15+课程目标达成度计算数据!F62*0.15+课程目标达成度计算数据!G62*0.35+课程目标达成度计算数据!H62*0.35)/100</f>
        <v>0.94400000000000006</v>
      </c>
    </row>
    <row r="60" spans="1:11" ht="15" x14ac:dyDescent="0.15">
      <c r="A60" s="3">
        <f t="shared" si="0"/>
        <v>45</v>
      </c>
      <c r="B60">
        <v>10165102153</v>
      </c>
      <c r="C60" t="s">
        <v>96</v>
      </c>
      <c r="D60" s="21">
        <f>(课程目标达成度计算数据!D63*0.6+课程目标达成度计算数据!E63*0.4+课程目标达成度计算数据!F63*0+课程目标达成度计算数据!G63*0+课程目标达成度计算数据!H63*0)/100</f>
        <v>1</v>
      </c>
      <c r="E60" s="21">
        <f>(课程目标达成度计算数据!D63*0.1+课程目标达成度计算数据!E63*0.1+课程目标达成度计算数据!F63*0.2+课程目标达成度计算数据!G63*0.3+课程目标达成度计算数据!H63*0.3)/100</f>
        <v>0.5</v>
      </c>
      <c r="F60" s="21">
        <f>(课程目标达成度计算数据!D63*0.2+课程目标达成度计算数据!E63*0.2+课程目标达成度计算数据!F63*0.2+课程目标达成度计算数据!G63*0.2+课程目标达成度计算数据!H63*0.2)/100</f>
        <v>0.6</v>
      </c>
      <c r="G60" s="21">
        <f>(课程目标达成度计算数据!D63*0.3+课程目标达成度计算数据!E63*0.4+课程目标达成度计算数据!F63*0.1+课程目标达成度计算数据!G63*0.1+课程目标达成度计算数据!H63*0.1)/100</f>
        <v>0.8</v>
      </c>
      <c r="H60" s="21">
        <f>(课程目标达成度计算数据!D63*0.35+课程目标达成度计算数据!E63*0.15+课程目标达成度计算数据!F63*0.25+课程目标达成度计算数据!G63*0.25+课程目标达成度计算数据!H63*0)/100</f>
        <v>0.75</v>
      </c>
      <c r="I60" s="21">
        <f>(课程目标达成度计算数据!D63*0.25+课程目标达成度计算数据!E63*0.25+课程目标达成度计算数据!F63*0.1+课程目标达成度计算数据!G63*0.15+课程目标达成度计算数据!H63*0.25)/100</f>
        <v>0.65</v>
      </c>
      <c r="J60" s="21">
        <f>(课程目标达成度计算数据!D63*0.2+课程目标达成度计算数据!E63*0.2+课程目标达成度计算数据!F63*0.5+课程目标达成度计算数据!G63*0.1+课程目标达成度计算数据!H63*0)/100</f>
        <v>0.5</v>
      </c>
      <c r="K60" s="21">
        <f>(课程目标达成度计算数据!D63*0+课程目标达成度计算数据!E63*0.15+课程目标达成度计算数据!F63*0.15+课程目标达成度计算数据!G63*0.35+课程目标达成度计算数据!H63*0.35)/100</f>
        <v>0.5</v>
      </c>
    </row>
    <row r="61" spans="1:11" ht="15" x14ac:dyDescent="0.15">
      <c r="A61" s="3">
        <f t="shared" si="0"/>
        <v>46</v>
      </c>
      <c r="B61">
        <v>10165102154</v>
      </c>
      <c r="C61" t="s">
        <v>71</v>
      </c>
      <c r="D61" s="21">
        <f>(课程目标达成度计算数据!D64*0.6+课程目标达成度计算数据!E64*0.4+课程目标达成度计算数据!F64*0+课程目标达成度计算数据!G64*0+课程目标达成度计算数据!H64*0)/100</f>
        <v>0.96</v>
      </c>
      <c r="E61" s="21">
        <f>(课程目标达成度计算数据!D64*0.1+课程目标达成度计算数据!E64*0.1+课程目标达成度计算数据!F64*0.2+课程目标达成度计算数据!G64*0.3+课程目标达成度计算数据!H64*0.3)/100</f>
        <v>0.73</v>
      </c>
      <c r="F61" s="21">
        <f>(课程目标达成度计算数据!D64*0.2+课程目标达成度计算数据!E64*0.2+课程目标达成度计算数据!F64*0.2+课程目标达成度计算数据!G64*0.2+课程目标达成度计算数据!H64*0.2)/100</f>
        <v>0.74</v>
      </c>
      <c r="G61" s="21">
        <f>(课程目标达成度计算数据!D64*0.3+课程目标达成度计算数据!E64*0.4+课程目标达成度计算数据!F64*0.1+课程目标达成度计算数据!G64*0.1+课程目标达成度计算数据!H64*0.1)/100</f>
        <v>0.84</v>
      </c>
      <c r="H61" s="21">
        <f>(课程目标达成度计算数据!D64*0.35+课程目标达成度计算数据!E64*0.15+课程目标达成度计算数据!F64*0.25+课程目标达成度计算数据!G64*0.25+课程目标达成度计算数据!H64*0)/100</f>
        <v>0.73499999999999999</v>
      </c>
      <c r="I61" s="21">
        <f>(课程目标达成度计算数据!D64*0.25+课程目标达成度计算数据!E64*0.25+课程目标达成度计算数据!F64*0.1+课程目标达成度计算数据!G64*0.15+课程目标达成度计算数据!H64*0.25)/100</f>
        <v>0.82499999999999996</v>
      </c>
      <c r="J61" s="21">
        <f>(课程目标达成度计算数据!D64*0.2+课程目标达成度计算数据!E64*0.2+课程目标达成度计算数据!F64*0.5+课程目标达成度计算数据!G64*0.1+课程目标达成度计算数据!H64*0)/100</f>
        <v>0.48</v>
      </c>
      <c r="K61" s="21">
        <f>(课程目标达成度计算数据!D64*0+课程目标达成度计算数据!E64*0.15+课程目标达成度计算数据!F64*0.15+课程目标达成度计算数据!G64*0.35+课程目标达成度计算数据!H64*0.35)/100</f>
        <v>0.76500000000000001</v>
      </c>
    </row>
    <row r="62" spans="1:11" ht="15" x14ac:dyDescent="0.15">
      <c r="A62" s="3">
        <f t="shared" si="0"/>
        <v>47</v>
      </c>
      <c r="B62">
        <v>10165102155</v>
      </c>
      <c r="C62" t="s">
        <v>106</v>
      </c>
      <c r="D62" s="21">
        <f>(课程目标达成度计算数据!D65*0.6+课程目标达成度计算数据!E65*0.4+课程目标达成度计算数据!F65*0+课程目标达成度计算数据!G65*0+课程目标达成度计算数据!H65*0)/100</f>
        <v>1</v>
      </c>
      <c r="E62" s="21">
        <f>(课程目标达成度计算数据!D65*0.1+课程目标达成度计算数据!E65*0.1+课程目标达成度计算数据!F65*0.2+课程目标达成度计算数据!G65*0.3+课程目标达成度计算数据!H65*0.3)/100</f>
        <v>1</v>
      </c>
      <c r="F62" s="21">
        <f>(课程目标达成度计算数据!D65*0.2+课程目标达成度计算数据!E65*0.2+课程目标达成度计算数据!F65*0.2+课程目标达成度计算数据!G65*0.2+课程目标达成度计算数据!H65*0.2)/100</f>
        <v>1</v>
      </c>
      <c r="G62" s="21">
        <f>(课程目标达成度计算数据!D65*0.3+课程目标达成度计算数据!E65*0.4+课程目标达成度计算数据!F65*0.1+课程目标达成度计算数据!G65*0.1+课程目标达成度计算数据!H65*0.1)/100</f>
        <v>1</v>
      </c>
      <c r="H62" s="21">
        <f>(课程目标达成度计算数据!D65*0.35+课程目标达成度计算数据!E65*0.15+课程目标达成度计算数据!F65*0.25+课程目标达成度计算数据!G65*0.25+课程目标达成度计算数据!H65*0)/100</f>
        <v>1</v>
      </c>
      <c r="I62" s="21">
        <f>(课程目标达成度计算数据!D65*0.25+课程目标达成度计算数据!E65*0.25+课程目标达成度计算数据!F65*0.1+课程目标达成度计算数据!G65*0.15+课程目标达成度计算数据!H65*0.25)/100</f>
        <v>1</v>
      </c>
      <c r="J62" s="21">
        <f>(课程目标达成度计算数据!D65*0.2+课程目标达成度计算数据!E65*0.2+课程目标达成度计算数据!F65*0.5+课程目标达成度计算数据!G65*0.1+课程目标达成度计算数据!H65*0)/100</f>
        <v>1</v>
      </c>
      <c r="K62" s="21">
        <f>(课程目标达成度计算数据!D65*0+课程目标达成度计算数据!E65*0.15+课程目标达成度计算数据!F65*0.15+课程目标达成度计算数据!G65*0.35+课程目标达成度计算数据!H65*0.35)/100</f>
        <v>1</v>
      </c>
    </row>
    <row r="63" spans="1:11" ht="15" x14ac:dyDescent="0.15">
      <c r="A63" s="3">
        <f t="shared" si="0"/>
        <v>48</v>
      </c>
      <c r="B63">
        <v>10165102156</v>
      </c>
      <c r="C63" t="s">
        <v>145</v>
      </c>
      <c r="D63" s="21">
        <f>(课程目标达成度计算数据!D66*0.6+课程目标达成度计算数据!E66*0.4+课程目标达成度计算数据!F66*0+课程目标达成度计算数据!G66*0+课程目标达成度计算数据!H66*0)/100</f>
        <v>0.6</v>
      </c>
      <c r="E63" s="21">
        <f>(课程目标达成度计算数据!D66*0.1+课程目标达成度计算数据!E66*0.1+课程目标达成度计算数据!F66*0.2+课程目标达成度计算数据!G66*0.3+课程目标达成度计算数据!H66*0.3)/100</f>
        <v>0.22</v>
      </c>
      <c r="F63" s="21">
        <f>(课程目标达成度计算数据!D66*0.2+课程目标达成度计算数据!E66*0.2+课程目标达成度计算数据!F66*0.2+课程目标达成度计算数据!G66*0.2+课程目标达成度计算数据!H66*0.2)/100</f>
        <v>0.28000000000000003</v>
      </c>
      <c r="G63" s="21">
        <f>(课程目标达成度计算数据!D66*0.3+课程目标达成度计算数据!E66*0.4+课程目标达成度计算数据!F66*0.1+课程目标达成度计算数据!G66*0.1+课程目标达成度计算数据!H66*0.1)/100</f>
        <v>0.34</v>
      </c>
      <c r="H63" s="21">
        <f>(课程目标达成度计算数据!D66*0.35+课程目标达成度计算数据!E66*0.15+课程目标达成度计算数据!F66*0.25+课程目标达成度计算数据!G66*0.25+课程目标达成度计算数据!H66*0)/100</f>
        <v>0.45</v>
      </c>
      <c r="I63" s="21">
        <f>(课程目标达成度计算数据!D66*0.25+课程目标达成度计算数据!E66*0.25+课程目标达成度计算数据!F66*0.1+课程目标达成度计算数据!G66*0.15+课程目标达成度计算数据!H66*0.25)/100</f>
        <v>0.31</v>
      </c>
      <c r="J63" s="21">
        <f>(课程目标达成度计算数据!D66*0.2+课程目标达成度计算数据!E66*0.2+课程目标达成度计算数据!F66*0.5+课程目标达成度计算数据!G66*0.1+课程目标达成度计算数据!H66*0)/100</f>
        <v>0.24</v>
      </c>
      <c r="K63" s="21">
        <f>(课程目标达成度计算数据!D66*0+课程目标达成度计算数据!E66*0.15+课程目标达成度计算数据!F66*0.15+课程目标达成度计算数据!G66*0.35+课程目标达成度计算数据!H66*0.35)/100</f>
        <v>0.14000000000000001</v>
      </c>
    </row>
    <row r="64" spans="1:11" ht="15" x14ac:dyDescent="0.15">
      <c r="A64" s="3">
        <f t="shared" si="0"/>
        <v>49</v>
      </c>
      <c r="B64">
        <v>10165102157</v>
      </c>
      <c r="C64" t="s">
        <v>144</v>
      </c>
      <c r="D64" s="21">
        <f>(课程目标达成度计算数据!D67*0.6+课程目标达成度计算数据!E67*0.4+课程目标达成度计算数据!F67*0+课程目标达成度计算数据!G67*0+课程目标达成度计算数据!H67*0)/100</f>
        <v>0.6</v>
      </c>
      <c r="E64" s="21">
        <f>(课程目标达成度计算数据!D67*0.1+课程目标达成度计算数据!E67*0.1+课程目标达成度计算数据!F67*0.2+课程目标达成度计算数据!G67*0.3+课程目标达成度计算数据!H67*0.3)/100</f>
        <v>0.27300000000000002</v>
      </c>
      <c r="F64" s="21">
        <f>(课程目标达成度计算数据!D67*0.2+课程目标达成度计算数据!E67*0.2+课程目标达成度计算数据!F67*0.2+课程目标达成度计算数据!G67*0.2+课程目标达成度计算数据!H67*0.2)/100</f>
        <v>0.36599999999999999</v>
      </c>
      <c r="G64" s="21">
        <f>(课程目标达成度计算数据!D67*0.3+课程目标达成度计算数据!E67*0.4+课程目标达成度计算数据!F67*0.1+课程目标达成度计算数据!G67*0.1+课程目标达成度计算数据!H67*0.1)/100</f>
        <v>0.38300000000000006</v>
      </c>
      <c r="H64" s="21">
        <f>(课程目标达成度计算数据!D67*0.35+课程目标达成度计算数据!E67*0.15+课程目标达成度计算数据!F67*0.25+课程目标达成度计算数据!G67*0.25+课程目标达成度计算数据!H67*0)/100</f>
        <v>0.5575</v>
      </c>
      <c r="I64" s="21">
        <f>(课程目标达成度计算数据!D67*0.25+课程目标达成度计算数据!E67*0.25+课程目标达成度计算数据!F67*0.1+课程目标达成度计算数据!G67*0.15+课程目标达成度计算数据!H67*0.25)/100</f>
        <v>0.33649999999999997</v>
      </c>
      <c r="J64" s="21">
        <f>(课程目标达成度计算数据!D67*0.2+课程目标达成度计算数据!E67*0.2+课程目标达成度计算数据!F67*0.5+课程目标达成度计算数据!G67*0.1+课程目标达成度计算数据!H67*0)/100</f>
        <v>0.58700000000000008</v>
      </c>
      <c r="K64" s="21">
        <f>(课程目标达成度计算数据!D67*0+课程目标达成度计算数据!E67*0.15+课程目标达成度计算数据!F67*0.15+课程目标达成度计算数据!G67*0.35+课程目标达成度计算数据!H67*0.35)/100</f>
        <v>0.13849999999999998</v>
      </c>
    </row>
    <row r="65" spans="1:11" ht="15" x14ac:dyDescent="0.15">
      <c r="A65" s="3">
        <f t="shared" si="0"/>
        <v>50</v>
      </c>
      <c r="B65">
        <v>10165102158</v>
      </c>
      <c r="C65" t="s">
        <v>75</v>
      </c>
      <c r="D65" s="21">
        <f>(课程目标达成度计算数据!D68*0.6+课程目标达成度计算数据!E68*0.4+课程目标达成度计算数据!F68*0+课程目标达成度计算数据!G68*0+课程目标达成度计算数据!H68*0)/100</f>
        <v>1</v>
      </c>
      <c r="E65" s="21">
        <f>(课程目标达成度计算数据!D68*0.1+课程目标达成度计算数据!E68*0.1+课程目标达成度计算数据!F68*0.2+课程目标达成度计算数据!G68*0.3+课程目标达成度计算数据!H68*0.3)/100</f>
        <v>0.5</v>
      </c>
      <c r="F65" s="21">
        <f>(课程目标达成度计算数据!D68*0.2+课程目标达成度计算数据!E68*0.2+课程目标达成度计算数据!F68*0.2+课程目标达成度计算数据!G68*0.2+课程目标达成度计算数据!H68*0.2)/100</f>
        <v>0.6</v>
      </c>
      <c r="G65" s="21">
        <f>(课程目标达成度计算数据!D68*0.3+课程目标达成度计算数据!E68*0.4+课程目标达成度计算数据!F68*0.1+课程目标达成度计算数据!G68*0.1+课程目标达成度计算数据!H68*0.1)/100</f>
        <v>0.8</v>
      </c>
      <c r="H65" s="21">
        <f>(课程目标达成度计算数据!D68*0.35+课程目标达成度计算数据!E68*0.15+课程目标达成度计算数据!F68*0.25+课程目标达成度计算数据!G68*0.25+课程目标达成度计算数据!H68*0)/100</f>
        <v>0.75</v>
      </c>
      <c r="I65" s="21">
        <f>(课程目标达成度计算数据!D68*0.25+课程目标达成度计算数据!E68*0.25+课程目标达成度计算数据!F68*0.1+课程目标达成度计算数据!G68*0.15+课程目标达成度计算数据!H68*0.25)/100</f>
        <v>0.65</v>
      </c>
      <c r="J65" s="21">
        <f>(课程目标达成度计算数据!D68*0.2+课程目标达成度计算数据!E68*0.2+课程目标达成度计算数据!F68*0.5+课程目标达成度计算数据!G68*0.1+课程目标达成度计算数据!H68*0)/100</f>
        <v>0.5</v>
      </c>
      <c r="K65" s="21">
        <f>(课程目标达成度计算数据!D68*0+课程目标达成度计算数据!E68*0.15+课程目标达成度计算数据!F68*0.15+课程目标达成度计算数据!G68*0.35+课程目标达成度计算数据!H68*0.35)/100</f>
        <v>0.5</v>
      </c>
    </row>
    <row r="66" spans="1:11" ht="15" x14ac:dyDescent="0.15">
      <c r="A66" s="3">
        <f t="shared" si="0"/>
        <v>51</v>
      </c>
      <c r="B66">
        <v>10165102159</v>
      </c>
      <c r="C66" t="s">
        <v>93</v>
      </c>
      <c r="D66" s="21">
        <f>(课程目标达成度计算数据!D69*0.6+课程目标达成度计算数据!E69*0.4+课程目标达成度计算数据!F69*0+课程目标达成度计算数据!G69*0+课程目标达成度计算数据!H69*0)/100</f>
        <v>0.6</v>
      </c>
      <c r="E66" s="21">
        <f>(课程目标达成度计算数据!D69*0.1+课程目标达成度计算数据!E69*0.1+课程目标达成度计算数据!F69*0.2+课程目标达成度计算数据!G69*0.3+课程目标达成度计算数据!H69*0.3)/100</f>
        <v>0.6</v>
      </c>
      <c r="F66" s="21">
        <f>(课程目标达成度计算数据!D69*0.2+课程目标达成度计算数据!E69*0.2+课程目标达成度计算数据!F69*0.2+课程目标达成度计算数据!G69*0.2+课程目标达成度计算数据!H69*0.2)/100</f>
        <v>0.6</v>
      </c>
      <c r="G66" s="21">
        <f>(课程目标达成度计算数据!D69*0.3+课程目标达成度计算数据!E69*0.4+课程目标达成度计算数据!F69*0.1+课程目标达成度计算数据!G69*0.1+课程目标达成度计算数据!H69*0.1)/100</f>
        <v>0.5</v>
      </c>
      <c r="H66" s="21">
        <f>(课程目标达成度计算数据!D69*0.35+课程目标达成度计算数据!E69*0.15+课程目标达成度计算数据!F69*0.25+课程目标达成度计算数据!G69*0.25+课程目标达成度计算数据!H69*0)/100</f>
        <v>0.85</v>
      </c>
      <c r="I66" s="21">
        <f>(课程目标达成度计算数据!D69*0.25+课程目标达成度计算数据!E69*0.25+课程目标达成度计算数据!F69*0.1+课程目标达成度计算数据!G69*0.15+课程目标达成度计算数据!H69*0.25)/100</f>
        <v>0.5</v>
      </c>
      <c r="J66" s="21">
        <f>(课程目标达成度计算数据!D69*0.2+课程目标达成度计算数据!E69*0.2+课程目标达成度计算数据!F69*0.5+课程目标达成度计算数据!G69*0.1+课程目标达成度计算数据!H69*0)/100</f>
        <v>0.8</v>
      </c>
      <c r="K66" s="21">
        <f>(课程目标达成度计算数据!D69*0+课程目标达成度计算数据!E69*0.15+课程目标达成度计算数据!F69*0.15+课程目标达成度计算数据!G69*0.35+课程目标达成度计算数据!H69*0.35)/100</f>
        <v>0.5</v>
      </c>
    </row>
    <row r="67" spans="1:11" ht="15" x14ac:dyDescent="0.15">
      <c r="A67" s="3">
        <f t="shared" si="0"/>
        <v>52</v>
      </c>
      <c r="B67">
        <v>10165102160</v>
      </c>
      <c r="C67" t="s">
        <v>95</v>
      </c>
      <c r="D67" s="21">
        <f>(课程目标达成度计算数据!D70*0.6+课程目标达成度计算数据!E70*0.4+课程目标达成度计算数据!F70*0+课程目标达成度计算数据!G70*0+课程目标达成度计算数据!H70*0)/100</f>
        <v>1</v>
      </c>
      <c r="E67" s="21">
        <f>(课程目标达成度计算数据!D70*0.1+课程目标达成度计算数据!E70*0.1+课程目标达成度计算数据!F70*0.2+课程目标达成度计算数据!G70*0.3+课程目标达成度计算数据!H70*0.3)/100</f>
        <v>0.4</v>
      </c>
      <c r="F67" s="21">
        <f>(课程目标达成度计算数据!D70*0.2+课程目标达成度计算数据!E70*0.2+课程目标达成度计算数据!F70*0.2+课程目标达成度计算数据!G70*0.2+课程目标达成度计算数据!H70*0.2)/100</f>
        <v>0.6</v>
      </c>
      <c r="G67" s="21">
        <f>(课程目标达成度计算数据!D70*0.3+课程目标达成度计算数据!E70*0.4+课程目标达成度计算数据!F70*0.1+课程目标达成度计算数据!G70*0.1+课程目标达成度计算数据!H70*0.1)/100</f>
        <v>0.8</v>
      </c>
      <c r="H67" s="21">
        <f>(课程目标达成度计算数据!D70*0.35+课程目标达成度计算数据!E70*0.15+课程目标达成度计算数据!F70*0.25+课程目标达成度计算数据!G70*0.25+课程目标达成度计算数据!H70*0)/100</f>
        <v>0.75</v>
      </c>
      <c r="I67" s="21">
        <f>(课程目标达成度计算数据!D70*0.25+课程目标达成度计算数据!E70*0.25+课程目标达成度计算数据!F70*0.1+课程目标达成度计算数据!G70*0.15+课程目标达成度计算数据!H70*0.25)/100</f>
        <v>0.6</v>
      </c>
      <c r="J67" s="21">
        <f>(课程目标达成度计算数据!D70*0.2+课程目标达成度计算数据!E70*0.2+课程目标达成度计算数据!F70*0.5+课程目标达成度计算数据!G70*0.1+课程目标达成度计算数据!H70*0)/100</f>
        <v>0.9</v>
      </c>
      <c r="K67" s="21">
        <f>(课程目标达成度计算数据!D70*0+课程目标达成度计算数据!E70*0.15+课程目标达成度计算数据!F70*0.15+课程目标达成度计算数据!G70*0.35+课程目标达成度计算数据!H70*0.35)/100</f>
        <v>0.3</v>
      </c>
    </row>
    <row r="68" spans="1:11" ht="15" x14ac:dyDescent="0.15">
      <c r="A68" s="3">
        <f t="shared" si="0"/>
        <v>53</v>
      </c>
      <c r="B68">
        <v>10165102161</v>
      </c>
      <c r="C68" t="s">
        <v>55</v>
      </c>
      <c r="D68" s="21">
        <f>(课程目标达成度计算数据!D71*0.6+课程目标达成度计算数据!E71*0.4+课程目标达成度计算数据!F71*0+课程目标达成度计算数据!G71*0+课程目标达成度计算数据!H71*0)/100</f>
        <v>1</v>
      </c>
      <c r="E68" s="21">
        <f>(课程目标达成度计算数据!D71*0.1+课程目标达成度计算数据!E71*0.1+课程目标达成度计算数据!F71*0.2+课程目标达成度计算数据!G71*0.3+课程目标达成度计算数据!H71*0.3)/100</f>
        <v>0.7</v>
      </c>
      <c r="F68" s="21">
        <f>(课程目标达成度计算数据!D71*0.2+课程目标达成度计算数据!E71*0.2+课程目标达成度计算数据!F71*0.2+课程目标达成度计算数据!G71*0.2+课程目标达成度计算数据!H71*0.2)/100</f>
        <v>0.8</v>
      </c>
      <c r="G68" s="21">
        <f>(课程目标达成度计算数据!D71*0.3+课程目标达成度计算数据!E71*0.4+课程目标达成度计算数据!F71*0.1+课程目标达成度计算数据!G71*0.1+课程目标达成度计算数据!H71*0.1)/100</f>
        <v>0.9</v>
      </c>
      <c r="H68" s="21">
        <f>(课程目标达成度计算数据!D71*0.35+课程目标达成度计算数据!E71*0.15+课程目标达成度计算数据!F71*0.25+课程目标达成度计算数据!G71*0.25+课程目标达成度计算数据!H71*0)/100</f>
        <v>1</v>
      </c>
      <c r="I68" s="21">
        <f>(课程目标达成度计算数据!D71*0.25+课程目标达成度计算数据!E71*0.25+课程目标达成度计算数据!F71*0.1+课程目标达成度计算数据!G71*0.15+课程目标达成度计算数据!H71*0.25)/100</f>
        <v>0.75</v>
      </c>
      <c r="J68" s="21">
        <f>(课程目标达成度计算数据!D71*0.2+课程目标达成度计算数据!E71*0.2+课程目标达成度计算数据!F71*0.5+课程目标达成度计算数据!G71*0.1+课程目标达成度计算数据!H71*0)/100</f>
        <v>1</v>
      </c>
      <c r="K68" s="21">
        <f>(课程目标达成度计算数据!D71*0+课程目标达成度计算数据!E71*0.15+课程目标达成度计算数据!F71*0.15+课程目标达成度计算数据!G71*0.35+课程目标达成度计算数据!H71*0.35)/100</f>
        <v>0.65</v>
      </c>
    </row>
    <row r="69" spans="1:11" ht="15" x14ac:dyDescent="0.15">
      <c r="A69" s="3">
        <f t="shared" si="0"/>
        <v>54</v>
      </c>
      <c r="B69">
        <v>10165102201</v>
      </c>
      <c r="C69" t="s">
        <v>60</v>
      </c>
      <c r="D69" s="21">
        <f>(课程目标达成度计算数据!D72*0.6+课程目标达成度计算数据!E72*0.4+课程目标达成度计算数据!F72*0+课程目标达成度计算数据!G72*0+课程目标达成度计算数据!H72*0)/100</f>
        <v>1</v>
      </c>
      <c r="E69" s="21">
        <f>(课程目标达成度计算数据!D72*0.1+课程目标达成度计算数据!E72*0.1+课程目标达成度计算数据!F72*0.2+课程目标达成度计算数据!G72*0.3+课程目标达成度计算数据!H72*0.3)/100</f>
        <v>0.43</v>
      </c>
      <c r="F69" s="21">
        <f>(课程目标达成度计算数据!D72*0.2+课程目标达成度计算数据!E72*0.2+课程目标达成度计算数据!F72*0.2+课程目标达成度计算数据!G72*0.2+课程目标达成度计算数据!H72*0.2)/100</f>
        <v>0.62</v>
      </c>
      <c r="G69" s="21">
        <f>(课程目标达成度计算数据!D72*0.3+课程目标达成度计算数据!E72*0.4+课程目标达成度计算数据!F72*0.1+课程目标达成度计算数据!G72*0.1+课程目标达成度计算数据!H72*0.1)/100</f>
        <v>0.81</v>
      </c>
      <c r="H69" s="21">
        <f>(课程目标达成度计算数据!D72*0.35+课程目标达成度计算数据!E72*0.15+课程目标达成度计算数据!F72*0.25+课程目标达成度计算数据!G72*0.25+课程目标达成度计算数据!H72*0)/100</f>
        <v>0.77500000000000002</v>
      </c>
      <c r="I69" s="21">
        <f>(课程目标达成度计算数据!D72*0.25+课程目标达成度计算数据!E72*0.25+课程目标达成度计算数据!F72*0.1+课程目标达成度计算数据!G72*0.15+课程目标达成度计算数据!H72*0.25)/100</f>
        <v>0.61499999999999999</v>
      </c>
      <c r="J69" s="21">
        <f>(课程目标达成度计算数据!D72*0.2+课程目标达成度计算数据!E72*0.2+课程目标达成度计算数据!F72*0.5+课程目标达成度计算数据!G72*0.1+课程目标达成度计算数据!H72*0)/100</f>
        <v>0.91</v>
      </c>
      <c r="K69" s="21">
        <f>(课程目标达成度计算数据!D72*0+课程目标达成度计算数据!E72*0.15+课程目标达成度计算数据!F72*0.15+课程目标达成度计算数据!G72*0.35+课程目标达成度计算数据!H72*0.35)/100</f>
        <v>0.33500000000000002</v>
      </c>
    </row>
    <row r="70" spans="1:11" ht="15" x14ac:dyDescent="0.15">
      <c r="A70" s="3">
        <f t="shared" si="0"/>
        <v>55</v>
      </c>
      <c r="B70">
        <v>10165102202</v>
      </c>
      <c r="C70" t="s">
        <v>53</v>
      </c>
      <c r="D70" s="21">
        <f>(课程目标达成度计算数据!D73*0.6+课程目标达成度计算数据!E73*0.4+课程目标达成度计算数据!F73*0+课程目标达成度计算数据!G73*0+课程目标达成度计算数据!H73*0)/100</f>
        <v>1</v>
      </c>
      <c r="E70" s="21">
        <f>(课程目标达成度计算数据!D73*0.1+课程目标达成度计算数据!E73*0.1+课程目标达成度计算数据!F73*0.2+课程目标达成度计算数据!G73*0.3+课程目标达成度计算数据!H73*0.3)/100</f>
        <v>0.8</v>
      </c>
      <c r="F70" s="21">
        <f>(课程目标达成度计算数据!D73*0.2+课程目标达成度计算数据!E73*0.2+课程目标达成度计算数据!F73*0.2+课程目标达成度计算数据!G73*0.2+课程目标达成度计算数据!H73*0.2)/100</f>
        <v>0.8</v>
      </c>
      <c r="G70" s="21">
        <f>(课程目标达成度计算数据!D73*0.3+课程目标达成度计算数据!E73*0.4+课程目标达成度计算数据!F73*0.1+课程目标达成度计算数据!G73*0.1+课程目标达成度计算数据!H73*0.1)/100</f>
        <v>0.9</v>
      </c>
      <c r="H70" s="21">
        <f>(课程目标达成度计算数据!D73*0.35+课程目标达成度计算数据!E73*0.15+课程目标达成度计算数据!F73*0.25+课程目标达成度计算数据!G73*0.25+课程目标达成度计算数据!H73*0)/100</f>
        <v>0.75</v>
      </c>
      <c r="I70" s="21">
        <f>(课程目标达成度计算数据!D73*0.25+课程目标达成度计算数据!E73*0.25+课程目标达成度计算数据!F73*0.1+课程目标达成度计算数据!G73*0.15+课程目标达成度计算数据!H73*0.25)/100</f>
        <v>0.9</v>
      </c>
      <c r="J70" s="21">
        <f>(课程目标达成度计算数据!D73*0.2+课程目标达成度计算数据!E73*0.2+课程目标达成度计算数据!F73*0.5+课程目标达成度计算数据!G73*0.1+课程目标达成度计算数据!H73*0)/100</f>
        <v>0.5</v>
      </c>
      <c r="K70" s="21">
        <f>(课程目标达成度计算数据!D73*0+课程目标达成度计算数据!E73*0.15+课程目标达成度计算数据!F73*0.15+课程目标达成度计算数据!G73*0.35+课程目标达成度计算数据!H73*0.35)/100</f>
        <v>0.85</v>
      </c>
    </row>
    <row r="71" spans="1:11" ht="15" x14ac:dyDescent="0.15">
      <c r="A71" s="3">
        <f t="shared" si="0"/>
        <v>56</v>
      </c>
      <c r="B71">
        <v>10165102203</v>
      </c>
      <c r="C71" t="s">
        <v>97</v>
      </c>
      <c r="D71" s="21">
        <f>(课程目标达成度计算数据!D74*0.6+课程目标达成度计算数据!E74*0.4+课程目标达成度计算数据!F74*0+课程目标达成度计算数据!G74*0+课程目标达成度计算数据!H74*0)/100</f>
        <v>1</v>
      </c>
      <c r="E71" s="21">
        <f>(课程目标达成度计算数据!D74*0.1+课程目标达成度计算数据!E74*0.1+课程目标达成度计算数据!F74*0.2+课程目标达成度计算数据!G74*0.3+课程目标达成度计算数据!H74*0.3)/100</f>
        <v>0.4</v>
      </c>
      <c r="F71" s="21">
        <f>(课程目标达成度计算数据!D74*0.2+课程目标达成度计算数据!E74*0.2+课程目标达成度计算数据!F74*0.2+课程目标达成度计算数据!G74*0.2+课程目标达成度计算数据!H74*0.2)/100</f>
        <v>0.6</v>
      </c>
      <c r="G71" s="21">
        <f>(课程目标达成度计算数据!D74*0.3+课程目标达成度计算数据!E74*0.4+课程目标达成度计算数据!F74*0.1+课程目标达成度计算数据!G74*0.1+课程目标达成度计算数据!H74*0.1)/100</f>
        <v>0.8</v>
      </c>
      <c r="H71" s="21">
        <f>(课程目标达成度计算数据!D74*0.35+课程目标达成度计算数据!E74*0.15+课程目标达成度计算数据!F74*0.25+课程目标达成度计算数据!G74*0.25+课程目标达成度计算数据!H74*0)/100</f>
        <v>0.75</v>
      </c>
      <c r="I71" s="21">
        <f>(课程目标达成度计算数据!D74*0.25+课程目标达成度计算数据!E74*0.25+课程目标达成度计算数据!F74*0.1+课程目标达成度计算数据!G74*0.15+课程目标达成度计算数据!H74*0.25)/100</f>
        <v>0.6</v>
      </c>
      <c r="J71" s="21">
        <f>(课程目标达成度计算数据!D74*0.2+课程目标达成度计算数据!E74*0.2+课程目标达成度计算数据!F74*0.5+课程目标达成度计算数据!G74*0.1+课程目标达成度计算数据!H74*0)/100</f>
        <v>0.9</v>
      </c>
      <c r="K71" s="21">
        <f>(课程目标达成度计算数据!D74*0+课程目标达成度计算数据!E74*0.15+课程目标达成度计算数据!F74*0.15+课程目标达成度计算数据!G74*0.35+课程目标达成度计算数据!H74*0.35)/100</f>
        <v>0.3</v>
      </c>
    </row>
    <row r="72" spans="1:11" ht="15" x14ac:dyDescent="0.15">
      <c r="A72" s="3">
        <f t="shared" si="0"/>
        <v>57</v>
      </c>
      <c r="B72">
        <v>10165102204</v>
      </c>
      <c r="C72" t="s">
        <v>108</v>
      </c>
      <c r="D72" s="21">
        <f>(课程目标达成度计算数据!D75*0.6+课程目标达成度计算数据!E75*0.4+课程目标达成度计算数据!F75*0+课程目标达成度计算数据!G75*0+课程目标达成度计算数据!H75*0)/100</f>
        <v>1</v>
      </c>
      <c r="E72" s="21">
        <f>(课程目标达成度计算数据!D75*0.1+课程目标达成度计算数据!E75*0.1+课程目标达成度计算数据!F75*0.2+课程目标达成度计算数据!G75*0.3+课程目标达成度计算数据!H75*0.3)/100</f>
        <v>0.7</v>
      </c>
      <c r="F72" s="21">
        <f>(课程目标达成度计算数据!D75*0.2+课程目标达成度计算数据!E75*0.2+课程目标达成度计算数据!F75*0.2+课程目标达成度计算数据!G75*0.2+课程目标达成度计算数据!H75*0.2)/100</f>
        <v>0.8</v>
      </c>
      <c r="G72" s="21">
        <f>(课程目标达成度计算数据!D75*0.3+课程目标达成度计算数据!E75*0.4+课程目标达成度计算数据!F75*0.1+课程目标达成度计算数据!G75*0.1+课程目标达成度计算数据!H75*0.1)/100</f>
        <v>0.9</v>
      </c>
      <c r="H72" s="21">
        <f>(课程目标达成度计算数据!D75*0.35+课程目标达成度计算数据!E75*0.15+课程目标达成度计算数据!F75*0.25+课程目标达成度计算数据!G75*0.25+课程目标达成度计算数据!H75*0)/100</f>
        <v>1</v>
      </c>
      <c r="I72" s="21">
        <f>(课程目标达成度计算数据!D75*0.25+课程目标达成度计算数据!E75*0.25+课程目标达成度计算数据!F75*0.1+课程目标达成度计算数据!G75*0.15+课程目标达成度计算数据!H75*0.25)/100</f>
        <v>0.75</v>
      </c>
      <c r="J72" s="21">
        <f>(课程目标达成度计算数据!D75*0.2+课程目标达成度计算数据!E75*0.2+课程目标达成度计算数据!F75*0.5+课程目标达成度计算数据!G75*0.1+课程目标达成度计算数据!H75*0)/100</f>
        <v>1</v>
      </c>
      <c r="K72" s="21">
        <f>(课程目标达成度计算数据!D75*0+课程目标达成度计算数据!E75*0.15+课程目标达成度计算数据!F75*0.15+课程目标达成度计算数据!G75*0.35+课程目标达成度计算数据!H75*0.35)/100</f>
        <v>0.65</v>
      </c>
    </row>
    <row r="73" spans="1:11" ht="15" x14ac:dyDescent="0.15">
      <c r="A73" s="3">
        <f t="shared" si="0"/>
        <v>58</v>
      </c>
      <c r="B73">
        <v>10165102205</v>
      </c>
      <c r="C73" t="s">
        <v>141</v>
      </c>
      <c r="D73" s="21">
        <f>(课程目标达成度计算数据!D76*0.6+课程目标达成度计算数据!E76*0.4+课程目标达成度计算数据!F76*0+课程目标达成度计算数据!G76*0+课程目标达成度计算数据!H76*0)/100</f>
        <v>1</v>
      </c>
      <c r="E73" s="21">
        <f>(课程目标达成度计算数据!D76*0.1+课程目标达成度计算数据!E76*0.1+课程目标达成度计算数据!F76*0.2+课程目标达成度计算数据!G76*0.3+课程目标达成度计算数据!H76*0.3)/100</f>
        <v>0.2</v>
      </c>
      <c r="F73" s="21">
        <f>(课程目标达成度计算数据!D76*0.2+课程目标达成度计算数据!E76*0.2+课程目标达成度计算数据!F76*0.2+课程目标达成度计算数据!G76*0.2+课程目标达成度计算数据!H76*0.2)/100</f>
        <v>0.4</v>
      </c>
      <c r="G73" s="21">
        <f>(课程目标达成度计算数据!D76*0.3+课程目标达成度计算数据!E76*0.4+课程目标达成度计算数据!F76*0.1+课程目标达成度计算数据!G76*0.1+课程目标达成度计算数据!H76*0.1)/100</f>
        <v>0.7</v>
      </c>
      <c r="H73" s="21">
        <f>(课程目标达成度计算数据!D76*0.35+课程目标达成度计算数据!E76*0.15+课程目标达成度计算数据!F76*0.25+课程目标达成度计算数据!G76*0.25+课程目标达成度计算数据!H76*0)/100</f>
        <v>0.5</v>
      </c>
      <c r="I73" s="21">
        <f>(课程目标达成度计算数据!D76*0.25+课程目标达成度计算数据!E76*0.25+课程目标达成度计算数据!F76*0.1+课程目标达成度计算数据!G76*0.15+课程目标达成度计算数据!H76*0.25)/100</f>
        <v>0.5</v>
      </c>
      <c r="J73" s="21">
        <f>(课程目标达成度计算数据!D76*0.2+课程目标达成度计算数据!E76*0.2+课程目标达成度计算数据!F76*0.5+课程目标达成度计算数据!G76*0.1+课程目标达成度计算数据!H76*0)/100</f>
        <v>0.4</v>
      </c>
      <c r="K73" s="21">
        <f>(课程目标达成度计算数据!D76*0+课程目标达成度计算数据!E76*0.15+课程目标达成度计算数据!F76*0.15+课程目标达成度计算数据!G76*0.35+课程目标达成度计算数据!H76*0.35)/100</f>
        <v>0.15</v>
      </c>
    </row>
    <row r="74" spans="1:11" ht="15" x14ac:dyDescent="0.15">
      <c r="A74" s="3">
        <f t="shared" si="0"/>
        <v>59</v>
      </c>
      <c r="B74">
        <v>10165102206</v>
      </c>
      <c r="C74" t="s">
        <v>102</v>
      </c>
      <c r="D74" s="21">
        <f>(课程目标达成度计算数据!D77*0.6+课程目标达成度计算数据!E77*0.4+课程目标达成度计算数据!F77*0+课程目标达成度计算数据!G77*0+课程目标达成度计算数据!H77*0)/100</f>
        <v>1</v>
      </c>
      <c r="E74" s="21">
        <f>(课程目标达成度计算数据!D77*0.1+课程目标达成度计算数据!E77*0.1+课程目标达成度计算数据!F77*0.2+课程目标达成度计算数据!G77*0.3+课程目标达成度计算数据!H77*0.3)/100</f>
        <v>0.4</v>
      </c>
      <c r="F74" s="21">
        <f>(课程目标达成度计算数据!D77*0.2+课程目标达成度计算数据!E77*0.2+课程目标达成度计算数据!F77*0.2+课程目标达成度计算数据!G77*0.2+课程目标达成度计算数据!H77*0.2)/100</f>
        <v>0.6</v>
      </c>
      <c r="G74" s="21">
        <f>(课程目标达成度计算数据!D77*0.3+课程目标达成度计算数据!E77*0.4+课程目标达成度计算数据!F77*0.1+课程目标达成度计算数据!G77*0.1+课程目标达成度计算数据!H77*0.1)/100</f>
        <v>0.8</v>
      </c>
      <c r="H74" s="21">
        <f>(课程目标达成度计算数据!D77*0.35+课程目标达成度计算数据!E77*0.15+课程目标达成度计算数据!F77*0.25+课程目标达成度计算数据!G77*0.25+课程目标达成度计算数据!H77*0)/100</f>
        <v>0.75</v>
      </c>
      <c r="I74" s="21">
        <f>(课程目标达成度计算数据!D77*0.25+课程目标达成度计算数据!E77*0.25+课程目标达成度计算数据!F77*0.1+课程目标达成度计算数据!G77*0.15+课程目标达成度计算数据!H77*0.25)/100</f>
        <v>0.6</v>
      </c>
      <c r="J74" s="21">
        <f>(课程目标达成度计算数据!D77*0.2+课程目标达成度计算数据!E77*0.2+课程目标达成度计算数据!F77*0.5+课程目标达成度计算数据!G77*0.1+课程目标达成度计算数据!H77*0)/100</f>
        <v>0.9</v>
      </c>
      <c r="K74" s="21">
        <f>(课程目标达成度计算数据!D77*0+课程目标达成度计算数据!E77*0.15+课程目标达成度计算数据!F77*0.15+课程目标达成度计算数据!G77*0.35+课程目标达成度计算数据!H77*0.35)/100</f>
        <v>0.3</v>
      </c>
    </row>
    <row r="75" spans="1:11" ht="15" x14ac:dyDescent="0.15">
      <c r="A75" s="3">
        <f t="shared" si="0"/>
        <v>60</v>
      </c>
      <c r="B75">
        <v>10165102207</v>
      </c>
      <c r="C75" t="s">
        <v>110</v>
      </c>
      <c r="D75" s="21">
        <f>(课程目标达成度计算数据!D78*0.6+课程目标达成度计算数据!E78*0.4+课程目标达成度计算数据!F78*0+课程目标达成度计算数据!G78*0+课程目标达成度计算数据!H78*0)/100</f>
        <v>1</v>
      </c>
      <c r="E75" s="21">
        <f>(课程目标达成度计算数据!D78*0.1+课程目标达成度计算数据!E78*0.1+课程目标达成度计算数据!F78*0.2+课程目标达成度计算数据!G78*0.3+课程目标达成度计算数据!H78*0.3)/100</f>
        <v>0.45399999999999996</v>
      </c>
      <c r="F75" s="21">
        <f>(课程目标达成度计算数据!D78*0.2+课程目标达成度计算数据!E78*0.2+课程目标达成度计算数据!F78*0.2+课程目标达成度计算数据!G78*0.2+课程目标达成度计算数据!H78*0.2)/100</f>
        <v>0.63600000000000001</v>
      </c>
      <c r="G75" s="21">
        <f>(课程目标达成度计算数据!D78*0.3+课程目标达成度计算数据!E78*0.4+课程目标达成度计算数据!F78*0.1+课程目标达成度计算数据!G78*0.1+课程目标达成度计算数据!H78*0.1)/100</f>
        <v>0.81799999999999995</v>
      </c>
      <c r="H75" s="21">
        <f>(课程目标达成度计算数据!D78*0.35+课程目标达成度计算数据!E78*0.15+课程目标达成度计算数据!F78*0.25+课程目标达成度计算数据!G78*0.25+课程目标达成度计算数据!H78*0)/100</f>
        <v>0.75</v>
      </c>
      <c r="I75" s="21">
        <f>(课程目标达成度计算数据!D78*0.25+课程目标达成度计算数据!E78*0.25+课程目标达成度计算数据!F78*0.1+课程目标达成度计算数据!G78*0.15+课程目标达成度计算数据!H78*0.25)/100</f>
        <v>0.64500000000000002</v>
      </c>
      <c r="J75" s="21">
        <f>(课程目标达成度计算数据!D78*0.2+课程目标达成度计算数据!E78*0.2+课程目标达成度计算数据!F78*0.5+课程目标达成度计算数据!G78*0.1+课程目标达成度计算数据!H78*0)/100</f>
        <v>0.9</v>
      </c>
      <c r="K75" s="21">
        <f>(课程目标达成度计算数据!D78*0+课程目标达成度计算数据!E78*0.15+课程目标达成度计算数据!F78*0.15+课程目标达成度计算数据!G78*0.35+课程目标达成度计算数据!H78*0.35)/100</f>
        <v>0.36299999999999999</v>
      </c>
    </row>
    <row r="76" spans="1:11" ht="15" x14ac:dyDescent="0.15">
      <c r="A76" s="3">
        <f t="shared" si="0"/>
        <v>61</v>
      </c>
      <c r="B76">
        <v>10165102208</v>
      </c>
      <c r="C76" t="s">
        <v>152</v>
      </c>
      <c r="D76" s="21">
        <f>(课程目标达成度计算数据!D79*0.6+课程目标达成度计算数据!E79*0.4+课程目标达成度计算数据!F79*0+课程目标达成度计算数据!G79*0+课程目标达成度计算数据!H79*0)/100</f>
        <v>0</v>
      </c>
      <c r="E76" s="21">
        <f>(课程目标达成度计算数据!D79*0.1+课程目标达成度计算数据!E79*0.1+课程目标达成度计算数据!F79*0.2+课程目标达成度计算数据!G79*0.3+课程目标达成度计算数据!H79*0.3)/100</f>
        <v>0</v>
      </c>
      <c r="F76" s="21">
        <f>(课程目标达成度计算数据!D79*0.2+课程目标达成度计算数据!E79*0.2+课程目标达成度计算数据!F79*0.2+课程目标达成度计算数据!G79*0.2+课程目标达成度计算数据!H79*0.2)/100</f>
        <v>0</v>
      </c>
      <c r="G76" s="21">
        <f>(课程目标达成度计算数据!D79*0.3+课程目标达成度计算数据!E79*0.4+课程目标达成度计算数据!F79*0.1+课程目标达成度计算数据!G79*0.1+课程目标达成度计算数据!H79*0.1)/100</f>
        <v>0</v>
      </c>
      <c r="H76" s="21">
        <f>(课程目标达成度计算数据!D79*0.35+课程目标达成度计算数据!E79*0.15+课程目标达成度计算数据!F79*0.25+课程目标达成度计算数据!G79*0.25+课程目标达成度计算数据!H79*0)/100</f>
        <v>0</v>
      </c>
      <c r="I76" s="21">
        <f>(课程目标达成度计算数据!D79*0.25+课程目标达成度计算数据!E79*0.25+课程目标达成度计算数据!F79*0.1+课程目标达成度计算数据!G79*0.15+课程目标达成度计算数据!H79*0.25)/100</f>
        <v>0</v>
      </c>
      <c r="J76" s="21">
        <f>(课程目标达成度计算数据!D79*0.2+课程目标达成度计算数据!E79*0.2+课程目标达成度计算数据!F79*0.5+课程目标达成度计算数据!G79*0.1+课程目标达成度计算数据!H79*0)/100</f>
        <v>0</v>
      </c>
      <c r="K76" s="21">
        <f>(课程目标达成度计算数据!D79*0+课程目标达成度计算数据!E79*0.15+课程目标达成度计算数据!F79*0.15+课程目标达成度计算数据!G79*0.35+课程目标达成度计算数据!H79*0.35)/100</f>
        <v>0</v>
      </c>
    </row>
    <row r="77" spans="1:11" ht="15" x14ac:dyDescent="0.15">
      <c r="A77" s="3">
        <f t="shared" si="0"/>
        <v>62</v>
      </c>
      <c r="B77">
        <v>10165102209</v>
      </c>
      <c r="C77" t="s">
        <v>64</v>
      </c>
      <c r="D77" s="21">
        <f>(课程目标达成度计算数据!D80*0.6+课程目标达成度计算数据!E80*0.4+课程目标达成度计算数据!F80*0+课程目标达成度计算数据!G80*0+课程目标达成度计算数据!H80*0)/100</f>
        <v>1</v>
      </c>
      <c r="E77" s="21">
        <f>(课程目标达成度计算数据!D80*0.1+课程目标达成度计算数据!E80*0.1+课程目标达成度计算数据!F80*0.2+课程目标达成度计算数据!G80*0.3+课程目标达成度计算数据!H80*0.3)/100</f>
        <v>0.4</v>
      </c>
      <c r="F77" s="21">
        <f>(课程目标达成度计算数据!D80*0.2+课程目标达成度计算数据!E80*0.2+课程目标达成度计算数据!F80*0.2+课程目标达成度计算数据!G80*0.2+课程目标达成度计算数据!H80*0.2)/100</f>
        <v>0.6</v>
      </c>
      <c r="G77" s="21">
        <f>(课程目标达成度计算数据!D80*0.3+课程目标达成度计算数据!E80*0.4+课程目标达成度计算数据!F80*0.1+课程目标达成度计算数据!G80*0.1+课程目标达成度计算数据!H80*0.1)/100</f>
        <v>0.8</v>
      </c>
      <c r="H77" s="21">
        <f>(课程目标达成度计算数据!D80*0.35+课程目标达成度计算数据!E80*0.15+课程目标达成度计算数据!F80*0.25+课程目标达成度计算数据!G80*0.25+课程目标达成度计算数据!H80*0)/100</f>
        <v>0.75</v>
      </c>
      <c r="I77" s="21">
        <f>(课程目标达成度计算数据!D80*0.25+课程目标达成度计算数据!E80*0.25+课程目标达成度计算数据!F80*0.1+课程目标达成度计算数据!G80*0.15+课程目标达成度计算数据!H80*0.25)/100</f>
        <v>0.6</v>
      </c>
      <c r="J77" s="21">
        <f>(课程目标达成度计算数据!D80*0.2+课程目标达成度计算数据!E80*0.2+课程目标达成度计算数据!F80*0.5+课程目标达成度计算数据!G80*0.1+课程目标达成度计算数据!H80*0)/100</f>
        <v>0.9</v>
      </c>
      <c r="K77" s="21">
        <f>(课程目标达成度计算数据!D80*0+课程目标达成度计算数据!E80*0.15+课程目标达成度计算数据!F80*0.15+课程目标达成度计算数据!G80*0.35+课程目标达成度计算数据!H80*0.35)/100</f>
        <v>0.3</v>
      </c>
    </row>
    <row r="78" spans="1:11" ht="15" x14ac:dyDescent="0.15">
      <c r="A78" s="3">
        <f t="shared" si="0"/>
        <v>63</v>
      </c>
      <c r="B78">
        <v>10165102211</v>
      </c>
      <c r="C78" t="s">
        <v>105</v>
      </c>
      <c r="D78" s="21">
        <f>(课程目标达成度计算数据!D81*0.6+课程目标达成度计算数据!E81*0.4+课程目标达成度计算数据!F81*0+课程目标达成度计算数据!G81*0+课程目标达成度计算数据!H81*0)/100</f>
        <v>1</v>
      </c>
      <c r="E78" s="21">
        <f>(课程目标达成度计算数据!D81*0.1+课程目标达成度计算数据!E81*0.1+课程目标达成度计算数据!F81*0.2+课程目标达成度计算数据!G81*0.3+课程目标达成度计算数据!H81*0.3)/100</f>
        <v>1</v>
      </c>
      <c r="F78" s="21">
        <f>(课程目标达成度计算数据!D81*0.2+课程目标达成度计算数据!E81*0.2+课程目标达成度计算数据!F81*0.2+课程目标达成度计算数据!G81*0.2+课程目标达成度计算数据!H81*0.2)/100</f>
        <v>1</v>
      </c>
      <c r="G78" s="21">
        <f>(课程目标达成度计算数据!D81*0.3+课程目标达成度计算数据!E81*0.4+课程目标达成度计算数据!F81*0.1+课程目标达成度计算数据!G81*0.1+课程目标达成度计算数据!H81*0.1)/100</f>
        <v>1</v>
      </c>
      <c r="H78" s="21">
        <f>(课程目标达成度计算数据!D81*0.35+课程目标达成度计算数据!E81*0.15+课程目标达成度计算数据!F81*0.25+课程目标达成度计算数据!G81*0.25+课程目标达成度计算数据!H81*0)/100</f>
        <v>1</v>
      </c>
      <c r="I78" s="21">
        <f>(课程目标达成度计算数据!D81*0.25+课程目标达成度计算数据!E81*0.25+课程目标达成度计算数据!F81*0.1+课程目标达成度计算数据!G81*0.15+课程目标达成度计算数据!H81*0.25)/100</f>
        <v>1</v>
      </c>
      <c r="J78" s="21">
        <f>(课程目标达成度计算数据!D81*0.2+课程目标达成度计算数据!E81*0.2+课程目标达成度计算数据!F81*0.5+课程目标达成度计算数据!G81*0.1+课程目标达成度计算数据!H81*0)/100</f>
        <v>1</v>
      </c>
      <c r="K78" s="21">
        <f>(课程目标达成度计算数据!D81*0+课程目标达成度计算数据!E81*0.15+课程目标达成度计算数据!F81*0.15+课程目标达成度计算数据!G81*0.35+课程目标达成度计算数据!H81*0.35)/100</f>
        <v>1</v>
      </c>
    </row>
    <row r="79" spans="1:11" ht="15" x14ac:dyDescent="0.15">
      <c r="A79" s="3">
        <f t="shared" si="0"/>
        <v>64</v>
      </c>
      <c r="B79">
        <v>10165102212</v>
      </c>
      <c r="C79" t="s">
        <v>113</v>
      </c>
      <c r="D79" s="21">
        <f>(课程目标达成度计算数据!D82*0.6+课程目标达成度计算数据!E82*0.4+课程目标达成度计算数据!F82*0+课程目标达成度计算数据!G82*0+课程目标达成度计算数据!H82*0)/100</f>
        <v>1</v>
      </c>
      <c r="E79" s="21">
        <f>(课程目标达成度计算数据!D82*0.1+课程目标达成度计算数据!E82*0.1+课程目标达成度计算数据!F82*0.2+课程目标达成度计算数据!G82*0.3+课程目标达成度计算数据!H82*0.3)/100</f>
        <v>0.41499999999999998</v>
      </c>
      <c r="F79" s="21">
        <f>(课程目标达成度计算数据!D82*0.2+课程目标达成度计算数据!E82*0.2+课程目标达成度计算数据!F82*0.2+课程目标达成度计算数据!G82*0.2+课程目标达成度计算数据!H82*0.2)/100</f>
        <v>0.61</v>
      </c>
      <c r="G79" s="21">
        <f>(课程目标达成度计算数据!D82*0.3+课程目标达成度计算数据!E82*0.4+课程目标达成度计算数据!F82*0.1+课程目标达成度计算数据!G82*0.1+课程目标达成度计算数据!H82*0.1)/100</f>
        <v>0.80500000000000005</v>
      </c>
      <c r="H79" s="21">
        <f>(课程目标达成度计算数据!D82*0.35+课程目标达成度计算数据!E82*0.15+课程目标达成度计算数据!F82*0.25+课程目标达成度计算数据!G82*0.25+课程目标达成度计算数据!H82*0)/100</f>
        <v>0.75</v>
      </c>
      <c r="I79" s="21">
        <f>(课程目标达成度计算数据!D82*0.25+课程目标达成度计算数据!E82*0.25+课程目标达成度计算数据!F82*0.1+课程目标达成度计算数据!G82*0.15+课程目标达成度计算数据!H82*0.25)/100</f>
        <v>0.61250000000000004</v>
      </c>
      <c r="J79" s="21">
        <f>(课程目标达成度计算数据!D82*0.2+课程目标达成度计算数据!E82*0.2+课程目标达成度计算数据!F82*0.5+课程目标达成度计算数据!G82*0.1+课程目标达成度计算数据!H82*0)/100</f>
        <v>0.9</v>
      </c>
      <c r="K79" s="21">
        <f>(课程目标达成度计算数据!D82*0+课程目标达成度计算数据!E82*0.15+课程目标达成度计算数据!F82*0.15+课程目标达成度计算数据!G82*0.35+课程目标达成度计算数据!H82*0.35)/100</f>
        <v>0.3175</v>
      </c>
    </row>
    <row r="80" spans="1:11" ht="15" x14ac:dyDescent="0.15">
      <c r="A80" s="3">
        <f t="shared" si="0"/>
        <v>65</v>
      </c>
      <c r="B80">
        <v>10165102213</v>
      </c>
      <c r="C80" t="s">
        <v>146</v>
      </c>
      <c r="D80" s="21">
        <f>(课程目标达成度计算数据!D83*0.6+课程目标达成度计算数据!E83*0.4+课程目标达成度计算数据!F83*0+课程目标达成度计算数据!G83*0+课程目标达成度计算数据!H83*0)/100</f>
        <v>0.4</v>
      </c>
      <c r="E80" s="21">
        <f>(课程目标达成度计算数据!D83*0.1+课程目标达成度计算数据!E83*0.1+课程目标达成度计算数据!F83*0.2+课程目标达成度计算数据!G83*0.3+课程目标达成度计算数据!H83*0.3)/100</f>
        <v>0.126</v>
      </c>
      <c r="F80" s="21">
        <f>(课程目标达成度计算数据!D83*0.2+课程目标达成度计算数据!E83*0.2+课程目标达成度计算数据!F83*0.2+课程目标达成度计算数据!G83*0.2+课程目标达成度计算数据!H83*0.2)/100</f>
        <v>0.22600000000000001</v>
      </c>
      <c r="G80" s="21">
        <f>(课程目标达成度计算数据!D83*0.3+课程目标达成度计算数据!E83*0.4+课程目标达成度计算数据!F83*0.1+课程目标达成度计算数据!G83*0.1+课程目标达成度计算数据!H83*0.1)/100</f>
        <v>0.41299999999999998</v>
      </c>
      <c r="H80" s="21">
        <f>(课程目标达成度计算数据!D83*0.35+课程目标达成度计算数据!E83*0.15+课程目标达成度计算数据!F83*0.25+课程目标达成度计算数据!G83*0.25+课程目标达成度计算数据!H83*0)/100</f>
        <v>0.1825</v>
      </c>
      <c r="I80" s="21">
        <f>(课程目标达成度计算数据!D83*0.25+课程目标达成度计算数据!E83*0.25+课程目标达成度计算数据!F83*0.1+课程目标达成度计算数据!G83*0.15+课程目标达成度计算数据!H83*0.25)/100</f>
        <v>0.26300000000000001</v>
      </c>
      <c r="J80" s="21">
        <f>(课程目标达成度计算数据!D83*0.2+课程目标达成度计算数据!E83*0.2+课程目标达成度计算数据!F83*0.5+课程目标达成度计算数据!G83*0.1+课程目标达成度计算数据!H83*0)/100</f>
        <v>0.26500000000000001</v>
      </c>
      <c r="K80" s="21">
        <f>(课程目标达成度计算数据!D83*0+课程目标达成度计算数据!E83*0.15+课程目标达成度计算数据!F83*0.15+课程目标达成度计算数据!G83*0.35+课程目标达成度计算数据!H83*0.35)/100</f>
        <v>0.16949999999999998</v>
      </c>
    </row>
    <row r="81" spans="1:11" ht="15" x14ac:dyDescent="0.15">
      <c r="A81" s="3">
        <f>A80+1</f>
        <v>66</v>
      </c>
      <c r="B81">
        <v>10165102214</v>
      </c>
      <c r="C81" t="s">
        <v>99</v>
      </c>
      <c r="D81" s="21">
        <f>(课程目标达成度计算数据!D84*0.6+课程目标达成度计算数据!E84*0.4+课程目标达成度计算数据!F84*0+课程目标达成度计算数据!G84*0+课程目标达成度计算数据!H84*0)/100</f>
        <v>1</v>
      </c>
      <c r="E81" s="21">
        <f>(课程目标达成度计算数据!D84*0.1+课程目标达成度计算数据!E84*0.1+课程目标达成度计算数据!F84*0.2+课程目标达成度计算数据!G84*0.3+课程目标达成度计算数据!H84*0.3)/100</f>
        <v>0.4</v>
      </c>
      <c r="F81" s="21">
        <f>(课程目标达成度计算数据!D84*0.2+课程目标达成度计算数据!E84*0.2+课程目标达成度计算数据!F84*0.2+课程目标达成度计算数据!G84*0.2+课程目标达成度计算数据!H84*0.2)/100</f>
        <v>0.6</v>
      </c>
      <c r="G81" s="21">
        <f>(课程目标达成度计算数据!D84*0.3+课程目标达成度计算数据!E84*0.4+课程目标达成度计算数据!F84*0.1+课程目标达成度计算数据!G84*0.1+课程目标达成度计算数据!H84*0.1)/100</f>
        <v>0.8</v>
      </c>
      <c r="H81" s="21">
        <f>(课程目标达成度计算数据!D84*0.35+课程目标达成度计算数据!E84*0.15+课程目标达成度计算数据!F84*0.25+课程目标达成度计算数据!G84*0.25+课程目标达成度计算数据!H84*0)/100</f>
        <v>0.75</v>
      </c>
      <c r="I81" s="21">
        <f>(课程目标达成度计算数据!D84*0.25+课程目标达成度计算数据!E84*0.25+课程目标达成度计算数据!F84*0.1+课程目标达成度计算数据!G84*0.15+课程目标达成度计算数据!H84*0.25)/100</f>
        <v>0.6</v>
      </c>
      <c r="J81" s="21">
        <f>(课程目标达成度计算数据!D84*0.2+课程目标达成度计算数据!E84*0.2+课程目标达成度计算数据!F84*0.5+课程目标达成度计算数据!G84*0.1+课程目标达成度计算数据!H84*0)/100</f>
        <v>0.9</v>
      </c>
      <c r="K81" s="21">
        <f>(课程目标达成度计算数据!D84*0+课程目标达成度计算数据!E84*0.15+课程目标达成度计算数据!F84*0.15+课程目标达成度计算数据!G84*0.35+课程目标达成度计算数据!H84*0.35)/100</f>
        <v>0.3</v>
      </c>
    </row>
    <row r="82" spans="1:11" ht="15" x14ac:dyDescent="0.15">
      <c r="A82" s="3">
        <f t="shared" ref="A82:A122" si="1">A81+1</f>
        <v>67</v>
      </c>
      <c r="B82">
        <v>10165102215</v>
      </c>
      <c r="C82" t="s">
        <v>128</v>
      </c>
      <c r="D82" s="21">
        <f>(课程目标达成度计算数据!D85*0.6+课程目标达成度计算数据!E85*0.4+课程目标达成度计算数据!F85*0+课程目标达成度计算数据!G85*0+课程目标达成度计算数据!H85*0)/100</f>
        <v>1</v>
      </c>
      <c r="E82" s="21">
        <f>(课程目标达成度计算数据!D85*0.1+课程目标达成度计算数据!E85*0.1+课程目标达成度计算数据!F85*0.2+课程目标达成度计算数据!G85*0.3+课程目标达成度计算数据!H85*0.3)/100</f>
        <v>0.42100000000000004</v>
      </c>
      <c r="F82" s="21">
        <f>(课程目标达成度计算数据!D85*0.2+课程目标达成度计算数据!E85*0.2+课程目标达成度计算数据!F85*0.2+课程目标达成度计算数据!G85*0.2+课程目标达成度计算数据!H85*0.2)/100</f>
        <v>0.61399999999999999</v>
      </c>
      <c r="G82" s="21">
        <f>(课程目标达成度计算数据!D85*0.3+课程目标达成度计算数据!E85*0.4+课程目标达成度计算数据!F85*0.1+课程目标达成度计算数据!G85*0.1+课程目标达成度计算数据!H85*0.1)/100</f>
        <v>0.80700000000000005</v>
      </c>
      <c r="H82" s="21">
        <f>(课程目标达成度计算数据!D85*0.35+课程目标达成度计算数据!E85*0.15+课程目标达成度计算数据!F85*0.25+课程目标达成度计算数据!G85*0.25+课程目标达成度计算数据!H85*0)/100</f>
        <v>0.76749999999999996</v>
      </c>
      <c r="I82" s="21">
        <f>(课程目标达成度计算数据!D85*0.25+课程目标达成度计算数据!E85*0.25+课程目标达成度计算数据!F85*0.1+课程目标达成度计算数据!G85*0.15+课程目标达成度计算数据!H85*0.25)/100</f>
        <v>0.61049999999999993</v>
      </c>
      <c r="J82" s="21">
        <f>(课程目标达成度计算数据!D85*0.2+课程目标达成度计算数据!E85*0.2+课程目标达成度计算数据!F85*0.5+课程目标达成度计算数据!G85*0.1+课程目标达成度计算数据!H85*0)/100</f>
        <v>0.90700000000000003</v>
      </c>
      <c r="K82" s="21">
        <f>(课程目标达成度计算数据!D85*0+课程目标达成度计算数据!E85*0.15+课程目标达成度计算数据!F85*0.15+课程目标达成度计算数据!G85*0.35+课程目标达成度计算数据!H85*0.35)/100</f>
        <v>0.32450000000000001</v>
      </c>
    </row>
    <row r="83" spans="1:11" ht="15" x14ac:dyDescent="0.15">
      <c r="A83" s="3">
        <f t="shared" si="1"/>
        <v>68</v>
      </c>
      <c r="B83">
        <v>10165102216</v>
      </c>
      <c r="C83" t="s">
        <v>124</v>
      </c>
      <c r="D83" s="21">
        <f>(课程目标达成度计算数据!D86*0.6+课程目标达成度计算数据!E86*0.4+课程目标达成度计算数据!F86*0+课程目标达成度计算数据!G86*0+课程目标达成度计算数据!H86*0)/100</f>
        <v>1</v>
      </c>
      <c r="E83" s="21">
        <f>(课程目标达成度计算数据!D86*0.1+课程目标达成度计算数据!E86*0.1+课程目标达成度计算数据!F86*0.2+课程目标达成度计算数据!G86*0.3+课程目标达成度计算数据!H86*0.3)/100</f>
        <v>0.66900000000000004</v>
      </c>
      <c r="F83" s="21">
        <f>(课程目标达成度计算数据!D86*0.2+课程目标达成度计算数据!E86*0.2+课程目标达成度计算数据!F86*0.2+课程目标达成度计算数据!G86*0.2+课程目标达成度计算数据!H86*0.2)/100</f>
        <v>0.72199999999999986</v>
      </c>
      <c r="G83" s="21">
        <f>(课程目标达成度计算数据!D86*0.3+课程目标达成度计算数据!E86*0.4+课程目标达成度计算数据!F86*0.1+课程目标达成度计算数据!G86*0.1+课程目标达成度计算数据!H86*0.1)/100</f>
        <v>0.8610000000000001</v>
      </c>
      <c r="H83" s="21">
        <f>(课程目标达成度计算数据!D86*0.35+课程目标达成度计算数据!E86*0.15+课程目标达成度计算数据!F86*0.25+课程目标达成度计算数据!G86*0.25+课程目标达成度计算数据!H86*0)/100</f>
        <v>0.65249999999999997</v>
      </c>
      <c r="I83" s="21">
        <f>(课程目标达成度计算数据!D86*0.25+课程目标达成度计算数据!E86*0.25+课程目标达成度计算数据!F86*0.1+课程目标达成度计算数据!G86*0.15+课程目标达成度计算数据!H86*0.25)/100</f>
        <v>0.83449999999999991</v>
      </c>
      <c r="J83" s="21">
        <f>(课程目标达成度计算数据!D86*0.2+课程目标达成度计算数据!E86*0.2+课程目标达成度计算数据!F86*0.5+课程目标达成度计算数据!G86*0.1+课程目标达成度计算数据!H86*0)/100</f>
        <v>0.51700000000000002</v>
      </c>
      <c r="K83" s="21">
        <f>(课程目标达成度计算数据!D86*0+课程目标达成度计算数据!E86*0.15+课程目标达成度计算数据!F86*0.15+课程目标达成度计算数据!G86*0.35+课程目标达成度计算数据!H86*0.35)/100</f>
        <v>0.6855</v>
      </c>
    </row>
    <row r="84" spans="1:11" ht="15" x14ac:dyDescent="0.15">
      <c r="A84" s="3">
        <f t="shared" si="1"/>
        <v>69</v>
      </c>
      <c r="B84">
        <v>10165102217</v>
      </c>
      <c r="C84" t="s">
        <v>135</v>
      </c>
      <c r="D84" s="21">
        <f>(课程目标达成度计算数据!D87*0.6+课程目标达成度计算数据!E87*0.4+课程目标达成度计算数据!F87*0+课程目标达成度计算数据!G87*0+课程目标达成度计算数据!H87*0)/100</f>
        <v>1</v>
      </c>
      <c r="E84" s="21">
        <f>(课程目标达成度计算数据!D87*0.1+课程目标达成度计算数据!E87*0.1+课程目标达成度计算数据!F87*0.2+课程目标达成度计算数据!G87*0.3+课程目标达成度计算数据!H87*0.3)/100</f>
        <v>0.26400000000000001</v>
      </c>
      <c r="F84" s="21">
        <f>(课程目标达成度计算数据!D87*0.2+课程目标达成度计算数据!E87*0.2+课程目标达成度计算数据!F87*0.2+课程目标达成度计算数据!G87*0.2+课程目标达成度计算数据!H87*0.2)/100</f>
        <v>0.44400000000000001</v>
      </c>
      <c r="G84" s="21">
        <f>(课程目标达成度计算数据!D87*0.3+课程目标达成度计算数据!E87*0.4+课程目标达成度计算数据!F87*0.1+课程目标达成度计算数据!G87*0.1+课程目标达成度计算数据!H87*0.1)/100</f>
        <v>0.72199999999999998</v>
      </c>
      <c r="H84" s="21">
        <f>(课程目标达成度计算数据!D87*0.35+课程目标达成度计算数据!E87*0.15+课程目标达成度计算数据!F87*0.25+课程目标达成度计算数据!G87*0.25+课程目标达成度计算数据!H87*0)/100</f>
        <v>0.55500000000000005</v>
      </c>
      <c r="I84" s="21">
        <f>(课程目标达成度计算数据!D87*0.25+课程目标达成度计算数据!E87*0.25+课程目标达成度计算数据!F87*0.1+课程目标达成度计算数据!G87*0.15+课程目标达成度计算数据!H87*0.25)/100</f>
        <v>0.53200000000000003</v>
      </c>
      <c r="J84" s="21">
        <f>(课程目标达成度计算数据!D87*0.2+课程目标达成度计算数据!E87*0.2+课程目标达成度计算数据!F87*0.5+课程目标达成度计算数据!G87*0.1+课程目标达成度计算数据!H87*0)/100</f>
        <v>0.43</v>
      </c>
      <c r="K84" s="21">
        <f>(课程目标达成度计算数据!D87*0+课程目标达成度计算数据!E87*0.15+课程目标达成度计算数据!F87*0.15+课程目标达成度计算数据!G87*0.35+课程目标达成度计算数据!H87*0.35)/100</f>
        <v>0.223</v>
      </c>
    </row>
    <row r="85" spans="1:11" ht="15" x14ac:dyDescent="0.15">
      <c r="A85" s="3">
        <f t="shared" si="1"/>
        <v>70</v>
      </c>
      <c r="B85">
        <v>10165102218</v>
      </c>
      <c r="C85" t="s">
        <v>100</v>
      </c>
      <c r="D85" s="21">
        <f>(课程目标达成度计算数据!D88*0.6+课程目标达成度计算数据!E88*0.4+课程目标达成度计算数据!F88*0+课程目标达成度计算数据!G88*0+课程目标达成度计算数据!H88*0)/100</f>
        <v>1</v>
      </c>
      <c r="E85" s="21">
        <f>(课程目标达成度计算数据!D88*0.1+课程目标达成度计算数据!E88*0.1+课程目标达成度计算数据!F88*0.2+课程目标达成度计算数据!G88*0.3+课程目标达成度计算数据!H88*0.3)/100</f>
        <v>0.5</v>
      </c>
      <c r="F85" s="21">
        <f>(课程目标达成度计算数据!D88*0.2+课程目标达成度计算数据!E88*0.2+课程目标达成度计算数据!F88*0.2+课程目标达成度计算数据!G88*0.2+课程目标达成度计算数据!H88*0.2)/100</f>
        <v>0.6</v>
      </c>
      <c r="G85" s="21">
        <f>(课程目标达成度计算数据!D88*0.3+课程目标达成度计算数据!E88*0.4+课程目标达成度计算数据!F88*0.1+课程目标达成度计算数据!G88*0.1+课程目标达成度计算数据!H88*0.1)/100</f>
        <v>0.8</v>
      </c>
      <c r="H85" s="21">
        <f>(课程目标达成度计算数据!D88*0.35+课程目标达成度计算数据!E88*0.15+课程目标达成度计算数据!F88*0.25+课程目标达成度计算数据!G88*0.25+课程目标达成度计算数据!H88*0)/100</f>
        <v>0.75</v>
      </c>
      <c r="I85" s="21">
        <f>(课程目标达成度计算数据!D88*0.25+课程目标达成度计算数据!E88*0.25+课程目标达成度计算数据!F88*0.1+课程目标达成度计算数据!G88*0.15+课程目标达成度计算数据!H88*0.25)/100</f>
        <v>0.65</v>
      </c>
      <c r="J85" s="21">
        <f>(课程目标达成度计算数据!D88*0.2+课程目标达成度计算数据!E88*0.2+课程目标达成度计算数据!F88*0.5+课程目标达成度计算数据!G88*0.1+课程目标达成度计算数据!H88*0)/100</f>
        <v>0.5</v>
      </c>
      <c r="K85" s="21">
        <f>(课程目标达成度计算数据!D88*0+课程目标达成度计算数据!E88*0.15+课程目标达成度计算数据!F88*0.15+课程目标达成度计算数据!G88*0.35+课程目标达成度计算数据!H88*0.35)/100</f>
        <v>0.5</v>
      </c>
    </row>
    <row r="86" spans="1:11" ht="15" x14ac:dyDescent="0.15">
      <c r="A86" s="3">
        <f t="shared" si="1"/>
        <v>71</v>
      </c>
      <c r="B86">
        <v>10165102219</v>
      </c>
      <c r="C86" t="s">
        <v>143</v>
      </c>
      <c r="D86" s="21">
        <f>(课程目标达成度计算数据!D89*0.6+课程目标达成度计算数据!E89*0.4+课程目标达成度计算数据!F89*0+课程目标达成度计算数据!G89*0+课程目标达成度计算数据!H89*0)/100</f>
        <v>0.6</v>
      </c>
      <c r="E86" s="21">
        <f>(课程目标达成度计算数据!D89*0.1+课程目标达成度计算数据!E89*0.1+课程目标达成度计算数据!F89*0.2+课程目标达成度计算数据!G89*0.3+课程目标达成度计算数据!H89*0.3)/100</f>
        <v>0.3</v>
      </c>
      <c r="F86" s="21">
        <f>(课程目标达成度计算数据!D89*0.2+课程目标达成度计算数据!E89*0.2+课程目标达成度计算数据!F89*0.2+课程目标达成度计算数据!G89*0.2+课程目标达成度计算数据!H89*0.2)/100</f>
        <v>0.4</v>
      </c>
      <c r="G86" s="21">
        <f>(课程目标达成度计算数据!D89*0.3+课程目标达成度计算数据!E89*0.4+课程目标达成度计算数据!F89*0.1+课程目标达成度计算数据!G89*0.1+课程目标达成度计算数据!H89*0.1)/100</f>
        <v>0.4</v>
      </c>
      <c r="H86" s="21">
        <f>(课程目标达成度计算数据!D89*0.35+课程目标达成度计算数据!E89*0.15+课程目标达成度计算数据!F89*0.25+课程目标达成度计算数据!G89*0.25+课程目标达成度计算数据!H89*0)/100</f>
        <v>0.6</v>
      </c>
      <c r="I86" s="21">
        <f>(课程目标达成度计算数据!D89*0.25+课程目标达成度计算数据!E89*0.25+课程目标达成度计算数据!F89*0.1+课程目标达成度计算数据!G89*0.15+课程目标达成度计算数据!H89*0.25)/100</f>
        <v>0.35</v>
      </c>
      <c r="J86" s="21">
        <f>(课程目标达成度计算数据!D89*0.2+课程目标达成度计算数据!E89*0.2+课程目标达成度计算数据!F89*0.5+课程目标达成度计算数据!G89*0.1+课程目标达成度计算数据!H89*0)/100</f>
        <v>0.7</v>
      </c>
      <c r="K86" s="21">
        <f>(课程目标达成度计算数据!D89*0+课程目标达成度计算数据!E89*0.15+课程目标达成度计算数据!F89*0.15+课程目标达成度计算数据!G89*0.35+课程目标达成度计算数据!H89*0.35)/100</f>
        <v>0.15</v>
      </c>
    </row>
    <row r="87" spans="1:11" ht="15" x14ac:dyDescent="0.15">
      <c r="A87" s="3">
        <f t="shared" si="1"/>
        <v>72</v>
      </c>
      <c r="B87">
        <v>10165102220</v>
      </c>
      <c r="C87" t="s">
        <v>84</v>
      </c>
      <c r="D87" s="21">
        <f>(课程目标达成度计算数据!D90*0.6+课程目标达成度计算数据!E90*0.4+课程目标达成度计算数据!F90*0+课程目标达成度计算数据!G90*0+课程目标达成度计算数据!H90*0)/100</f>
        <v>1</v>
      </c>
      <c r="E87" s="21">
        <f>(课程目标达成度计算数据!D90*0.1+课程目标达成度计算数据!E90*0.1+课程目标达成度计算数据!F90*0.2+课程目标达成度计算数据!G90*0.3+课程目标达成度计算数据!H90*0.3)/100</f>
        <v>0.61</v>
      </c>
      <c r="F87" s="21">
        <f>(课程目标达成度计算数据!D90*0.2+课程目标达成度计算数据!E90*0.2+课程目标达成度计算数据!F90*0.2+课程目标达成度计算数据!G90*0.2+课程目标达成度计算数据!H90*0.2)/100</f>
        <v>0.74</v>
      </c>
      <c r="G87" s="21">
        <f>(课程目标达成度计算数据!D90*0.3+课程目标达成度计算数据!E90*0.4+课程目标达成度计算数据!F90*0.1+课程目标达成度计算数据!G90*0.1+课程目标达成度计算数据!H90*0.1)/100</f>
        <v>0.87</v>
      </c>
      <c r="H87" s="21">
        <f>(课程目标达成度计算数据!D90*0.35+课程目标达成度计算数据!E90*0.15+课程目标达成度计算数据!F90*0.25+课程目标达成度计算数据!G90*0.25+课程目标达成度计算数据!H90*0)/100</f>
        <v>0.92500000000000004</v>
      </c>
      <c r="I87" s="21">
        <f>(课程目标达成度计算数据!D90*0.25+课程目标达成度计算数据!E90*0.25+课程目标达成度计算数据!F90*0.1+课程目标达成度计算数据!G90*0.15+课程目标达成度计算数据!H90*0.25)/100</f>
        <v>0.70499999999999996</v>
      </c>
      <c r="J87" s="21">
        <f>(课程目标达成度计算数据!D90*0.2+课程目标达成度计算数据!E90*0.2+课程目标达成度计算数据!F90*0.5+课程目标达成度计算数据!G90*0.1+课程目标达成度计算数据!H90*0)/100</f>
        <v>0.97</v>
      </c>
      <c r="K87" s="21">
        <f>(课程目标达成度计算数据!D90*0+课程目标达成度计算数据!E90*0.15+课程目标达成度计算数据!F90*0.15+课程目标达成度计算数据!G90*0.35+课程目标达成度计算数据!H90*0.35)/100</f>
        <v>0.54500000000000004</v>
      </c>
    </row>
    <row r="88" spans="1:11" ht="15" x14ac:dyDescent="0.15">
      <c r="A88" s="3">
        <f t="shared" si="1"/>
        <v>73</v>
      </c>
      <c r="B88">
        <v>10165102221</v>
      </c>
      <c r="C88" t="s">
        <v>111</v>
      </c>
      <c r="D88" s="21">
        <f>(课程目标达成度计算数据!D91*0.6+课程目标达成度计算数据!E91*0.4+课程目标达成度计算数据!F91*0+课程目标达成度计算数据!G91*0+课程目标达成度计算数据!H91*0)/100</f>
        <v>1</v>
      </c>
      <c r="E88" s="21">
        <f>(课程目标达成度计算数据!D91*0.1+课程目标达成度计算数据!E91*0.1+课程目标达成度计算数据!F91*0.2+课程目标达成度计算数据!G91*0.3+课程目标达成度计算数据!H91*0.3)/100</f>
        <v>0.44500000000000001</v>
      </c>
      <c r="F88" s="21">
        <f>(课程目标达成度计算数据!D91*0.2+课程目标达成度计算数据!E91*0.2+课程目标达成度计算数据!F91*0.2+课程目标达成度计算数据!G91*0.2+课程目标达成度计算数据!H91*0.2)/100</f>
        <v>0.63</v>
      </c>
      <c r="G88" s="21">
        <f>(课程目标达成度计算数据!D91*0.3+课程目标达成度计算数据!E91*0.4+课程目标达成度计算数据!F91*0.1+课程目标达成度计算数据!G91*0.1+课程目标达成度计算数据!H91*0.1)/100</f>
        <v>0.81499999999999995</v>
      </c>
      <c r="H88" s="21">
        <f>(课程目标达成度计算数据!D91*0.35+课程目标达成度计算数据!E91*0.15+课程目标达成度计算数据!F91*0.25+课程目标达成度计算数据!G91*0.25+课程目标达成度计算数据!H91*0)/100</f>
        <v>0.75</v>
      </c>
      <c r="I88" s="21">
        <f>(课程目标达成度计算数据!D91*0.25+课程目标达成度计算数据!E91*0.25+课程目标达成度计算数据!F91*0.1+课程目标达成度计算数据!G91*0.15+课程目标达成度计算数据!H91*0.25)/100</f>
        <v>0.63749999999999996</v>
      </c>
      <c r="J88" s="21">
        <f>(课程目标达成度计算数据!D91*0.2+课程目标达成度计算数据!E91*0.2+课程目标达成度计算数据!F91*0.5+课程目标达成度计算数据!G91*0.1+课程目标达成度计算数据!H91*0)/100</f>
        <v>0.9</v>
      </c>
      <c r="K88" s="21">
        <f>(课程目标达成度计算数据!D91*0+课程目标达成度计算数据!E91*0.15+课程目标达成度计算数据!F91*0.15+课程目标达成度计算数据!G91*0.35+课程目标达成度计算数据!H91*0.35)/100</f>
        <v>0.35249999999999998</v>
      </c>
    </row>
    <row r="89" spans="1:11" ht="15" x14ac:dyDescent="0.15">
      <c r="A89" s="3">
        <f t="shared" si="1"/>
        <v>74</v>
      </c>
      <c r="B89">
        <v>10165102222</v>
      </c>
      <c r="C89" t="s">
        <v>86</v>
      </c>
      <c r="D89" s="21">
        <f>(课程目标达成度计算数据!D92*0.6+课程目标达成度计算数据!E92*0.4+课程目标达成度计算数据!F92*0+课程目标达成度计算数据!G92*0+课程目标达成度计算数据!H92*0)/100</f>
        <v>1</v>
      </c>
      <c r="E89" s="21">
        <f>(课程目标达成度计算数据!D92*0.1+课程目标达成度计算数据!E92*0.1+课程目标达成度计算数据!F92*0.2+课程目标达成度计算数据!G92*0.3+课程目标达成度计算数据!H92*0.3)/100</f>
        <v>0.57999999999999996</v>
      </c>
      <c r="F89" s="21">
        <f>(课程目标达成度计算数据!D92*0.2+课程目标达成度计算数据!E92*0.2+课程目标达成度计算数据!F92*0.2+课程目标达成度计算数据!G92*0.2+课程目标达成度计算数据!H92*0.2)/100</f>
        <v>0.72</v>
      </c>
      <c r="G89" s="21">
        <f>(课程目标达成度计算数据!D92*0.3+课程目标达成度计算数据!E92*0.4+课程目标达成度计算数据!F92*0.1+课程目标达成度计算数据!G92*0.1+课程目标达成度计算数据!H92*0.1)/100</f>
        <v>0.86</v>
      </c>
      <c r="H89" s="21">
        <f>(课程目标达成度计算数据!D92*0.35+课程目标达成度计算数据!E92*0.15+课程目标达成度计算数据!F92*0.25+课程目标达成度计算数据!G92*0.25+课程目标达成度计算数据!H92*0)/100</f>
        <v>0.9</v>
      </c>
      <c r="I89" s="21">
        <f>(课程目标达成度计算数据!D92*0.25+课程目标达成度计算数据!E92*0.25+课程目标达成度计算数据!F92*0.1+课程目标达成度计算数据!G92*0.15+课程目标达成度计算数据!H92*0.25)/100</f>
        <v>0.69</v>
      </c>
      <c r="J89" s="21">
        <f>(课程目标达成度计算数据!D92*0.2+课程目标达成度计算数据!E92*0.2+课程目标达成度计算数据!F92*0.5+课程目标达成度计算数据!G92*0.1+课程目标达成度计算数据!H92*0)/100</f>
        <v>0.96</v>
      </c>
      <c r="K89" s="21">
        <f>(课程目标达成度计算数据!D92*0+课程目标达成度计算数据!E92*0.15+课程目标达成度计算数据!F92*0.15+课程目标达成度计算数据!G92*0.35+课程目标达成度计算数据!H92*0.35)/100</f>
        <v>0.51</v>
      </c>
    </row>
    <row r="90" spans="1:11" ht="15" x14ac:dyDescent="0.15">
      <c r="A90" s="3">
        <f t="shared" si="1"/>
        <v>75</v>
      </c>
      <c r="B90">
        <v>10165102223</v>
      </c>
      <c r="C90" t="s">
        <v>131</v>
      </c>
      <c r="D90" s="21">
        <f>(课程目标达成度计算数据!D93*0.6+课程目标达成度计算数据!E93*0.4+课程目标达成度计算数据!F93*0+课程目标达成度计算数据!G93*0+课程目标达成度计算数据!H93*0)/100</f>
        <v>1</v>
      </c>
      <c r="E90" s="21">
        <f>(课程目标达成度计算数据!D93*0.1+课程目标达成度计算数据!E93*0.1+课程目标达成度计算数据!F93*0.2+课程目标达成度计算数据!G93*0.3+课程目标达成度计算数据!H93*0.3)/100</f>
        <v>0.4</v>
      </c>
      <c r="F90" s="21">
        <f>(课程目标达成度计算数据!D93*0.2+课程目标达成度计算数据!E93*0.2+课程目标达成度计算数据!F93*0.2+课程目标达成度计算数据!G93*0.2+课程目标达成度计算数据!H93*0.2)/100</f>
        <v>0.6</v>
      </c>
      <c r="G90" s="21">
        <f>(课程目标达成度计算数据!D93*0.3+课程目标达成度计算数据!E93*0.4+课程目标达成度计算数据!F93*0.1+课程目标达成度计算数据!G93*0.1+课程目标达成度计算数据!H93*0.1)/100</f>
        <v>0.8</v>
      </c>
      <c r="H90" s="21">
        <f>(课程目标达成度计算数据!D93*0.35+课程目标达成度计算数据!E93*0.15+课程目标达成度计算数据!F93*0.25+课程目标达成度计算数据!G93*0.25+课程目标达成度计算数据!H93*0)/100</f>
        <v>0.75</v>
      </c>
      <c r="I90" s="21">
        <f>(课程目标达成度计算数据!D93*0.25+课程目标达成度计算数据!E93*0.25+课程目标达成度计算数据!F93*0.1+课程目标达成度计算数据!G93*0.15+课程目标达成度计算数据!H93*0.25)/100</f>
        <v>0.6</v>
      </c>
      <c r="J90" s="21">
        <f>(课程目标达成度计算数据!D93*0.2+课程目标达成度计算数据!E93*0.2+课程目标达成度计算数据!F93*0.5+课程目标达成度计算数据!G93*0.1+课程目标达成度计算数据!H93*0)/100</f>
        <v>0.9</v>
      </c>
      <c r="K90" s="21">
        <f>(课程目标达成度计算数据!D93*0+课程目标达成度计算数据!E93*0.15+课程目标达成度计算数据!F93*0.15+课程目标达成度计算数据!G93*0.35+课程目标达成度计算数据!H93*0.35)/100</f>
        <v>0.3</v>
      </c>
    </row>
    <row r="91" spans="1:11" ht="15" x14ac:dyDescent="0.15">
      <c r="A91" s="3">
        <f t="shared" si="1"/>
        <v>76</v>
      </c>
      <c r="B91">
        <v>10165102224</v>
      </c>
      <c r="C91" t="s">
        <v>50</v>
      </c>
      <c r="D91" s="21">
        <f>(课程目标达成度计算数据!D94*0.6+课程目标达成度计算数据!E94*0.4+课程目标达成度计算数据!F94*0+课程目标达成度计算数据!G94*0+课程目标达成度计算数据!H94*0)/100</f>
        <v>1</v>
      </c>
      <c r="E91" s="21">
        <f>(课程目标达成度计算数据!D94*0.1+课程目标达成度计算数据!E94*0.1+课程目标达成度计算数据!F94*0.2+课程目标达成度计算数据!G94*0.3+课程目标达成度计算数据!H94*0.3)/100</f>
        <v>1</v>
      </c>
      <c r="F91" s="21">
        <f>(课程目标达成度计算数据!D94*0.2+课程目标达成度计算数据!E94*0.2+课程目标达成度计算数据!F94*0.2+课程目标达成度计算数据!G94*0.2+课程目标达成度计算数据!H94*0.2)/100</f>
        <v>1</v>
      </c>
      <c r="G91" s="21">
        <f>(课程目标达成度计算数据!D94*0.3+课程目标达成度计算数据!E94*0.4+课程目标达成度计算数据!F94*0.1+课程目标达成度计算数据!G94*0.1+课程目标达成度计算数据!H94*0.1)/100</f>
        <v>1</v>
      </c>
      <c r="H91" s="21">
        <f>(课程目标达成度计算数据!D94*0.35+课程目标达成度计算数据!E94*0.15+课程目标达成度计算数据!F94*0.25+课程目标达成度计算数据!G94*0.25+课程目标达成度计算数据!H94*0)/100</f>
        <v>1</v>
      </c>
      <c r="I91" s="21">
        <f>(课程目标达成度计算数据!D94*0.25+课程目标达成度计算数据!E94*0.25+课程目标达成度计算数据!F94*0.1+课程目标达成度计算数据!G94*0.15+课程目标达成度计算数据!H94*0.25)/100</f>
        <v>1</v>
      </c>
      <c r="J91" s="21">
        <f>(课程目标达成度计算数据!D94*0.2+课程目标达成度计算数据!E94*0.2+课程目标达成度计算数据!F94*0.5+课程目标达成度计算数据!G94*0.1+课程目标达成度计算数据!H94*0)/100</f>
        <v>1</v>
      </c>
      <c r="K91" s="21">
        <f>(课程目标达成度计算数据!D94*0+课程目标达成度计算数据!E94*0.15+课程目标达成度计算数据!F94*0.15+课程目标达成度计算数据!G94*0.35+课程目标达成度计算数据!H94*0.35)/100</f>
        <v>1</v>
      </c>
    </row>
    <row r="92" spans="1:11" ht="15" x14ac:dyDescent="0.15">
      <c r="A92" s="3">
        <f t="shared" si="1"/>
        <v>77</v>
      </c>
      <c r="B92">
        <v>10165102225</v>
      </c>
      <c r="C92" t="s">
        <v>70</v>
      </c>
      <c r="D92" s="21">
        <f>(课程目标达成度计算数据!D95*0.6+课程目标达成度计算数据!E95*0.4+课程目标达成度计算数据!F95*0+课程目标达成度计算数据!G95*0+课程目标达成度计算数据!H95*0)/100</f>
        <v>1</v>
      </c>
      <c r="E92" s="21">
        <f>(课程目标达成度计算数据!D95*0.1+课程目标达成度计算数据!E95*0.1+课程目标达成度计算数据!F95*0.2+课程目标达成度计算数据!G95*0.3+课程目标达成度计算数据!H95*0.3)/100</f>
        <v>0.67</v>
      </c>
      <c r="F92" s="21">
        <f>(课程目标达成度计算数据!D95*0.2+课程目标达成度计算数据!E95*0.2+课程目标达成度计算数据!F95*0.2+课程目标达成度计算数据!G95*0.2+课程目标达成度计算数据!H95*0.2)/100</f>
        <v>0.76</v>
      </c>
      <c r="G92" s="21">
        <f>(课程目标达成度计算数据!D95*0.3+课程目标达成度计算数据!E95*0.4+课程目标达成度计算数据!F95*0.1+课程目标达成度计算数据!G95*0.1+课程目标达成度计算数据!H95*0.1)/100</f>
        <v>0.88</v>
      </c>
      <c r="H92" s="21">
        <f>(课程目标达成度计算数据!D95*0.35+课程目标达成度计算数据!E95*0.15+课程目标达成度计算数据!F95*0.25+课程目标达成度计算数据!G95*0.25+课程目标达成度计算数据!H95*0)/100</f>
        <v>0.92500000000000004</v>
      </c>
      <c r="I92" s="21">
        <f>(课程目标达成度计算数据!D95*0.25+课程目标达成度计算数据!E95*0.25+课程目标达成度计算数据!F95*0.1+课程目标达成度计算数据!G95*0.15+课程目标达成度计算数据!H95*0.25)/100</f>
        <v>0.745</v>
      </c>
      <c r="J92" s="21">
        <f>(课程目标达成度计算数据!D95*0.2+课程目标达成度计算数据!E95*0.2+课程目标达成度计算数据!F95*0.5+课程目标达成度计算数据!G95*0.1+课程目标达成度计算数据!H95*0)/100</f>
        <v>0.85</v>
      </c>
      <c r="K92" s="21">
        <f>(课程目标达成度计算数据!D95*0+课程目标达成度计算数据!E95*0.15+课程目标达成度计算数据!F95*0.15+课程目标达成度计算数据!G95*0.35+课程目标达成度计算数据!H95*0.35)/100</f>
        <v>0.64</v>
      </c>
    </row>
    <row r="93" spans="1:11" ht="15" x14ac:dyDescent="0.15">
      <c r="A93" s="3">
        <f t="shared" si="1"/>
        <v>78</v>
      </c>
      <c r="B93">
        <v>10165102226</v>
      </c>
      <c r="C93" t="s">
        <v>132</v>
      </c>
      <c r="D93" s="21">
        <f>(课程目标达成度计算数据!D96*0.6+课程目标达成度计算数据!E96*0.4+课程目标达成度计算数据!F96*0+课程目标达成度计算数据!G96*0+课程目标达成度计算数据!H96*0)/100</f>
        <v>1</v>
      </c>
      <c r="E93" s="21">
        <f>(课程目标达成度计算数据!D96*0.1+课程目标达成度计算数据!E96*0.1+课程目标达成度计算数据!F96*0.2+课程目标达成度计算数据!G96*0.3+课程目标达成度计算数据!H96*0.3)/100</f>
        <v>0.4</v>
      </c>
      <c r="F93" s="21">
        <f>(课程目标达成度计算数据!D96*0.2+课程目标达成度计算数据!E96*0.2+课程目标达成度计算数据!F96*0.2+课程目标达成度计算数据!G96*0.2+课程目标达成度计算数据!H96*0.2)/100</f>
        <v>0.6</v>
      </c>
      <c r="G93" s="21">
        <f>(课程目标达成度计算数据!D96*0.3+课程目标达成度计算数据!E96*0.4+课程目标达成度计算数据!F96*0.1+课程目标达成度计算数据!G96*0.1+课程目标达成度计算数据!H96*0.1)/100</f>
        <v>0.8</v>
      </c>
      <c r="H93" s="21">
        <f>(课程目标达成度计算数据!D96*0.35+课程目标达成度计算数据!E96*0.15+课程目标达成度计算数据!F96*0.25+课程目标达成度计算数据!G96*0.25+课程目标达成度计算数据!H96*0)/100</f>
        <v>0.75</v>
      </c>
      <c r="I93" s="21">
        <f>(课程目标达成度计算数据!D96*0.25+课程目标达成度计算数据!E96*0.25+课程目标达成度计算数据!F96*0.1+课程目标达成度计算数据!G96*0.15+课程目标达成度计算数据!H96*0.25)/100</f>
        <v>0.6</v>
      </c>
      <c r="J93" s="21">
        <f>(课程目标达成度计算数据!D96*0.2+课程目标达成度计算数据!E96*0.2+课程目标达成度计算数据!F96*0.5+课程目标达成度计算数据!G96*0.1+课程目标达成度计算数据!H96*0)/100</f>
        <v>0.9</v>
      </c>
      <c r="K93" s="21">
        <f>(课程目标达成度计算数据!D96*0+课程目标达成度计算数据!E96*0.15+课程目标达成度计算数据!F96*0.15+课程目标达成度计算数据!G96*0.35+课程目标达成度计算数据!H96*0.35)/100</f>
        <v>0.3</v>
      </c>
    </row>
    <row r="94" spans="1:11" ht="15" x14ac:dyDescent="0.15">
      <c r="A94" s="3">
        <f t="shared" si="1"/>
        <v>79</v>
      </c>
      <c r="B94">
        <v>10165102228</v>
      </c>
      <c r="C94" t="s">
        <v>125</v>
      </c>
      <c r="D94" s="21">
        <f>(课程目标达成度计算数据!D97*0.6+课程目标达成度计算数据!E97*0.4+课程目标达成度计算数据!F97*0+课程目标达成度计算数据!G97*0+课程目标达成度计算数据!H97*0)/100</f>
        <v>1</v>
      </c>
      <c r="E94" s="21">
        <f>(课程目标达成度计算数据!D97*0.1+课程目标达成度计算数据!E97*0.1+课程目标达成度计算数据!F97*0.2+课程目标达成度计算数据!G97*0.3+课程目标达成度计算数据!H97*0.3)/100</f>
        <v>0.6409999999999999</v>
      </c>
      <c r="F94" s="21">
        <f>(课程目标达成度计算数据!D97*0.2+课程目标达成度计算数据!E97*0.2+课程目标达成度计算数据!F97*0.2+课程目标达成度计算数据!G97*0.2+课程目标达成度计算数据!H97*0.2)/100</f>
        <v>0.69400000000000006</v>
      </c>
      <c r="G94" s="21">
        <f>(课程目标达成度计算数据!D97*0.3+课程目标达成度计算数据!E97*0.4+课程目标达成度计算数据!F97*0.1+课程目标达成度计算数据!G97*0.1+课程目标达成度计算数据!H97*0.1)/100</f>
        <v>0.84699999999999998</v>
      </c>
      <c r="H94" s="21">
        <f>(课程目标达成度计算数据!D97*0.35+课程目标达成度计算数据!E97*0.15+课程目标达成度计算数据!F97*0.25+课程目标达成度计算数据!G97*0.25+课程目标达成度计算数据!H97*0)/100</f>
        <v>0.61750000000000005</v>
      </c>
      <c r="I94" s="21">
        <f>(课程目标达成度计算数据!D97*0.25+课程目标达成度计算数据!E97*0.25+课程目标达成度计算数据!F97*0.1+课程目标达成度计算数据!G97*0.15+课程目标达成度计算数据!H97*0.25)/100</f>
        <v>0.82050000000000001</v>
      </c>
      <c r="J94" s="21">
        <f>(课程目标达成度计算数据!D97*0.2+课程目标达成度计算数据!E97*0.2+课程目标达成度计算数据!F97*0.5+课程目标达成度计算数据!G97*0.1+课程目标达成度计算数据!H97*0)/100</f>
        <v>0.44700000000000001</v>
      </c>
      <c r="K94" s="21">
        <f>(课程目标达成度计算数据!D97*0+课程目标达成度计算数据!E97*0.15+课程目标达成度计算数据!F97*0.15+课程目标达成度计算数据!G97*0.35+课程目标达成度计算数据!H97*0.35)/100</f>
        <v>0.66449999999999998</v>
      </c>
    </row>
    <row r="95" spans="1:11" ht="15" x14ac:dyDescent="0.15">
      <c r="A95" s="3">
        <f t="shared" si="1"/>
        <v>80</v>
      </c>
      <c r="B95">
        <v>10165102229</v>
      </c>
      <c r="C95" t="s">
        <v>73</v>
      </c>
      <c r="D95" s="21">
        <f>(课程目标达成度计算数据!D98*0.6+课程目标达成度计算数据!E98*0.4+课程目标达成度计算数据!F98*0+课程目标达成度计算数据!G98*0+课程目标达成度计算数据!H98*0)/100</f>
        <v>1</v>
      </c>
      <c r="E95" s="21">
        <f>(课程目标达成度计算数据!D98*0.1+课程目标达成度计算数据!E98*0.1+课程目标达成度计算数据!F98*0.2+课程目标达成度计算数据!G98*0.3+课程目标达成度计算数据!H98*0.3)/100</f>
        <v>0.53</v>
      </c>
      <c r="F95" s="21">
        <f>(课程目标达成度计算数据!D98*0.2+课程目标达成度计算数据!E98*0.2+课程目标达成度计算数据!F98*0.2+课程目标达成度计算数据!G98*0.2+课程目标达成度计算数据!H98*0.2)/100</f>
        <v>0.62</v>
      </c>
      <c r="G95" s="21">
        <f>(课程目标达成度计算数据!D98*0.3+课程目标达成度计算数据!E98*0.4+课程目标达成度计算数据!F98*0.1+课程目标达成度计算数据!G98*0.1+课程目标达成度计算数据!H98*0.1)/100</f>
        <v>0.81</v>
      </c>
      <c r="H95" s="21">
        <f>(课程目标达成度计算数据!D98*0.35+课程目标达成度计算数据!E98*0.15+课程目标达成度计算数据!F98*0.25+课程目标达成度计算数据!G98*0.25+课程目标达成度计算数据!H98*0)/100</f>
        <v>0.75</v>
      </c>
      <c r="I95" s="21">
        <f>(课程目标达成度计算数据!D98*0.25+课程目标达成度计算数据!E98*0.25+课程目标达成度计算数据!F98*0.1+课程目标达成度计算数据!G98*0.15+课程目标达成度计算数据!H98*0.25)/100</f>
        <v>0.67500000000000004</v>
      </c>
      <c r="J95" s="21">
        <f>(课程目标达成度计算数据!D98*0.2+课程目标达成度计算数据!E98*0.2+课程目标达成度计算数据!F98*0.5+课程目标达成度计算数据!G98*0.1+课程目标达成度计算数据!H98*0)/100</f>
        <v>0.5</v>
      </c>
      <c r="K95" s="21">
        <f>(课程目标达成度计算数据!D98*0+课程目标达成度计算数据!E98*0.15+课程目标达成度计算数据!F98*0.15+课程目标达成度计算数据!G98*0.35+课程目标达成度计算数据!H98*0.35)/100</f>
        <v>0.53500000000000003</v>
      </c>
    </row>
    <row r="96" spans="1:11" ht="15" x14ac:dyDescent="0.15">
      <c r="A96" s="3">
        <f t="shared" si="1"/>
        <v>81</v>
      </c>
      <c r="B96">
        <v>10165102231</v>
      </c>
      <c r="C96" t="s">
        <v>148</v>
      </c>
      <c r="D96" s="21">
        <f>(课程目标达成度计算数据!D99*0.6+课程目标达成度计算数据!E99*0.4+课程目标达成度计算数据!F99*0+课程目标达成度计算数据!G99*0+课程目标达成度计算数据!H99*0)/100</f>
        <v>0.4</v>
      </c>
      <c r="E96" s="21">
        <f>(课程目标达成度计算数据!D99*0.1+课程目标达成度计算数据!E99*0.1+课程目标达成度计算数据!F99*0.2+课程目标达成度计算数据!G99*0.3+课程目标达成度计算数据!H99*0.3)/100</f>
        <v>0.1</v>
      </c>
      <c r="F96" s="21">
        <f>(课程目标达成度计算数据!D99*0.2+课程目标达成度计算数据!E99*0.2+课程目标达成度计算数据!F99*0.2+课程目标达成度计算数据!G99*0.2+课程目标达成度计算数据!H99*0.2)/100</f>
        <v>0.2</v>
      </c>
      <c r="G96" s="21">
        <f>(课程目标达成度计算数据!D99*0.3+课程目标达成度计算数据!E99*0.4+课程目标达成度计算数据!F99*0.1+课程目标达成度计算数据!G99*0.1+课程目标达成度计算数据!H99*0.1)/100</f>
        <v>0.4</v>
      </c>
      <c r="H96" s="21">
        <f>(课程目标达成度计算数据!D99*0.35+课程目标达成度计算数据!E99*0.15+课程目标达成度计算数据!F99*0.25+课程目标达成度计算数据!G99*0.25+课程目标达成度计算数据!H99*0)/100</f>
        <v>0.15</v>
      </c>
      <c r="I96" s="21">
        <f>(课程目标达成度计算数据!D99*0.25+课程目标达成度计算数据!E99*0.25+课程目标达成度计算数据!F99*0.1+课程目标达成度计算数据!G99*0.15+课程目标达成度计算数据!H99*0.25)/100</f>
        <v>0.25</v>
      </c>
      <c r="J96" s="21">
        <f>(课程目标达成度计算数据!D99*0.2+课程目标达成度计算数据!E99*0.2+课程目标达成度计算数据!F99*0.5+课程目标达成度计算数据!G99*0.1+课程目标达成度计算数据!H99*0)/100</f>
        <v>0.2</v>
      </c>
      <c r="K96" s="21">
        <f>(课程目标达成度计算数据!D99*0+课程目标达成度计算数据!E99*0.15+课程目标达成度计算数据!F99*0.15+课程目标达成度计算数据!G99*0.35+课程目标达成度计算数据!H99*0.35)/100</f>
        <v>0.15</v>
      </c>
    </row>
    <row r="97" spans="1:11" ht="15" x14ac:dyDescent="0.15">
      <c r="A97" s="3">
        <f t="shared" si="1"/>
        <v>82</v>
      </c>
      <c r="B97">
        <v>10165102232</v>
      </c>
      <c r="C97" t="s">
        <v>94</v>
      </c>
      <c r="D97" s="21">
        <f>(课程目标达成度计算数据!D100*0.6+课程目标达成度计算数据!E100*0.4+课程目标达成度计算数据!F100*0+课程目标达成度计算数据!G100*0+课程目标达成度计算数据!H100*0)/100</f>
        <v>1</v>
      </c>
      <c r="E97" s="21">
        <f>(课程目标达成度计算数据!D100*0.1+课程目标达成度计算数据!E100*0.1+课程目标达成度计算数据!F100*0.2+课程目标达成度计算数据!G100*0.3+课程目标达成度计算数据!H100*0.3)/100</f>
        <v>0.4</v>
      </c>
      <c r="F97" s="21">
        <f>(课程目标达成度计算数据!D100*0.2+课程目标达成度计算数据!E100*0.2+课程目标达成度计算数据!F100*0.2+课程目标达成度计算数据!G100*0.2+课程目标达成度计算数据!H100*0.2)/100</f>
        <v>0.6</v>
      </c>
      <c r="G97" s="21">
        <f>(课程目标达成度计算数据!D100*0.3+课程目标达成度计算数据!E100*0.4+课程目标达成度计算数据!F100*0.1+课程目标达成度计算数据!G100*0.1+课程目标达成度计算数据!H100*0.1)/100</f>
        <v>0.8</v>
      </c>
      <c r="H97" s="21">
        <f>(课程目标达成度计算数据!D100*0.35+课程目标达成度计算数据!E100*0.15+课程目标达成度计算数据!F100*0.25+课程目标达成度计算数据!G100*0.25+课程目标达成度计算数据!H100*0)/100</f>
        <v>0.75</v>
      </c>
      <c r="I97" s="21">
        <f>(课程目标达成度计算数据!D100*0.25+课程目标达成度计算数据!E100*0.25+课程目标达成度计算数据!F100*0.1+课程目标达成度计算数据!G100*0.15+课程目标达成度计算数据!H100*0.25)/100</f>
        <v>0.6</v>
      </c>
      <c r="J97" s="21">
        <f>(课程目标达成度计算数据!D100*0.2+课程目标达成度计算数据!E100*0.2+课程目标达成度计算数据!F100*0.5+课程目标达成度计算数据!G100*0.1+课程目标达成度计算数据!H100*0)/100</f>
        <v>0.9</v>
      </c>
      <c r="K97" s="21">
        <f>(课程目标达成度计算数据!D100*0+课程目标达成度计算数据!E100*0.15+课程目标达成度计算数据!F100*0.15+课程目标达成度计算数据!G100*0.35+课程目标达成度计算数据!H100*0.35)/100</f>
        <v>0.3</v>
      </c>
    </row>
    <row r="98" spans="1:11" ht="15" x14ac:dyDescent="0.15">
      <c r="A98" s="3">
        <f t="shared" si="1"/>
        <v>83</v>
      </c>
      <c r="B98">
        <v>10165102233</v>
      </c>
      <c r="C98" t="s">
        <v>90</v>
      </c>
      <c r="D98" s="21">
        <f>(课程目标达成度计算数据!D101*0.6+课程目标达成度计算数据!E101*0.4+课程目标达成度计算数据!F101*0+课程目标达成度计算数据!G101*0+课程目标达成度计算数据!H101*0)/100</f>
        <v>1</v>
      </c>
      <c r="E98" s="21">
        <f>(课程目标达成度计算数据!D101*0.1+课程目标达成度计算数据!E101*0.1+课程目标达成度计算数据!F101*0.2+课程目标达成度计算数据!G101*0.3+课程目标达成度计算数据!H101*0.3)/100</f>
        <v>0.49</v>
      </c>
      <c r="F98" s="21">
        <f>(课程目标达成度计算数据!D101*0.2+课程目标达成度计算数据!E101*0.2+课程目标达成度计算数据!F101*0.2+课程目标达成度计算数据!G101*0.2+课程目标达成度计算数据!H101*0.2)/100</f>
        <v>0.66</v>
      </c>
      <c r="G98" s="21">
        <f>(课程目标达成度计算数据!D101*0.3+课程目标达成度计算数据!E101*0.4+课程目标达成度计算数据!F101*0.1+课程目标达成度计算数据!G101*0.1+课程目标达成度计算数据!H101*0.1)/100</f>
        <v>0.83</v>
      </c>
      <c r="H98" s="21">
        <f>(课程目标达成度计算数据!D101*0.35+课程目标达成度计算数据!E101*0.15+课程目标达成度计算数据!F101*0.25+课程目标达成度计算数据!G101*0.25+课程目标达成度计算数据!H101*0)/100</f>
        <v>0.82499999999999996</v>
      </c>
      <c r="I98" s="21">
        <f>(课程目标达成度计算数据!D101*0.25+课程目标达成度计算数据!E101*0.25+课程目标达成度计算数据!F101*0.1+课程目标达成度计算数据!G101*0.15+课程目标达成度计算数据!H101*0.25)/100</f>
        <v>0.64500000000000002</v>
      </c>
      <c r="J98" s="21">
        <f>(课程目标达成度计算数据!D101*0.2+课程目标达成度计算数据!E101*0.2+课程目标达成度计算数据!F101*0.5+课程目标达成度计算数据!G101*0.1+课程目标达成度计算数据!H101*0)/100</f>
        <v>0.93</v>
      </c>
      <c r="K98" s="21">
        <f>(课程目标达成度计算数据!D101*0+课程目标达成度计算数据!E101*0.15+课程目标达成度计算数据!F101*0.15+课程目标达成度计算数据!G101*0.35+课程目标达成度计算数据!H101*0.35)/100</f>
        <v>0.40500000000000003</v>
      </c>
    </row>
    <row r="99" spans="1:11" ht="15" x14ac:dyDescent="0.15">
      <c r="A99" s="3">
        <f t="shared" si="1"/>
        <v>84</v>
      </c>
      <c r="B99">
        <v>10165102234</v>
      </c>
      <c r="C99" t="s">
        <v>139</v>
      </c>
      <c r="D99" s="21">
        <f>(课程目标达成度计算数据!D102*0.6+课程目标达成度计算数据!E102*0.4+课程目标达成度计算数据!F102*0+课程目标达成度计算数据!G102*0+课程目标达成度计算数据!H102*0)/100</f>
        <v>1</v>
      </c>
      <c r="E99" s="21">
        <f>(课程目标达成度计算数据!D102*0.1+课程目标达成度计算数据!E102*0.1+课程目标达成度计算数据!F102*0.2+课程目标达成度计算数据!G102*0.3+课程目标达成度计算数据!H102*0.3)/100</f>
        <v>0.2</v>
      </c>
      <c r="F99" s="21">
        <f>(课程目标达成度计算数据!D102*0.2+课程目标达成度计算数据!E102*0.2+课程目标达成度计算数据!F102*0.2+课程目标达成度计算数据!G102*0.2+课程目标达成度计算数据!H102*0.2)/100</f>
        <v>0.4</v>
      </c>
      <c r="G99" s="21">
        <f>(课程目标达成度计算数据!D102*0.3+课程目标达成度计算数据!E102*0.4+课程目标达成度计算数据!F102*0.1+课程目标达成度计算数据!G102*0.1+课程目标达成度计算数据!H102*0.1)/100</f>
        <v>0.7</v>
      </c>
      <c r="H99" s="21">
        <f>(课程目标达成度计算数据!D102*0.35+课程目标达成度计算数据!E102*0.15+课程目标达成度计算数据!F102*0.25+课程目标达成度计算数据!G102*0.25+课程目标达成度计算数据!H102*0)/100</f>
        <v>0.5</v>
      </c>
      <c r="I99" s="21">
        <f>(课程目标达成度计算数据!D102*0.25+课程目标达成度计算数据!E102*0.25+课程目标达成度计算数据!F102*0.1+课程目标达成度计算数据!G102*0.15+课程目标达成度计算数据!H102*0.25)/100</f>
        <v>0.5</v>
      </c>
      <c r="J99" s="21">
        <f>(课程目标达成度计算数据!D102*0.2+课程目标达成度计算数据!E102*0.2+课程目标达成度计算数据!F102*0.5+课程目标达成度计算数据!G102*0.1+课程目标达成度计算数据!H102*0)/100</f>
        <v>0.4</v>
      </c>
      <c r="K99" s="21">
        <f>(课程目标达成度计算数据!D102*0+课程目标达成度计算数据!E102*0.15+课程目标达成度计算数据!F102*0.15+课程目标达成度计算数据!G102*0.35+课程目标达成度计算数据!H102*0.35)/100</f>
        <v>0.15</v>
      </c>
    </row>
    <row r="100" spans="1:11" ht="15" x14ac:dyDescent="0.15">
      <c r="A100" s="3">
        <f t="shared" si="1"/>
        <v>85</v>
      </c>
      <c r="B100">
        <v>10165102236</v>
      </c>
      <c r="C100" t="s">
        <v>123</v>
      </c>
      <c r="D100" s="21">
        <f>(课程目标达成度计算数据!D103*0.6+课程目标达成度计算数据!E103*0.4+课程目标达成度计算数据!F103*0+课程目标达成度计算数据!G103*0+课程目标达成度计算数据!H103*0)/100</f>
        <v>1</v>
      </c>
      <c r="E100" s="21">
        <f>(课程目标达成度计算数据!D103*0.1+课程目标达成度计算数据!E103*0.1+课程目标达成度计算数据!F103*0.2+课程目标达成度计算数据!G103*0.3+课程目标达成度计算数据!H103*0.3)/100</f>
        <v>0.7</v>
      </c>
      <c r="F100" s="21">
        <f>(课程目标达成度计算数据!D103*0.2+课程目标达成度计算数据!E103*0.2+课程目标达成度计算数据!F103*0.2+课程目标达成度计算数据!G103*0.2+课程目标达成度计算数据!H103*0.2)/100</f>
        <v>0.8</v>
      </c>
      <c r="G100" s="21">
        <f>(课程目标达成度计算数据!D103*0.3+课程目标达成度计算数据!E103*0.4+课程目标达成度计算数据!F103*0.1+课程目标达成度计算数据!G103*0.1+课程目标达成度计算数据!H103*0.1)/100</f>
        <v>0.9</v>
      </c>
      <c r="H100" s="21">
        <f>(课程目标达成度计算数据!D103*0.35+课程目标达成度计算数据!E103*0.15+课程目标达成度计算数据!F103*0.25+课程目标达成度计算数据!G103*0.25+课程目标达成度计算数据!H103*0)/100</f>
        <v>1</v>
      </c>
      <c r="I100" s="21">
        <f>(课程目标达成度计算数据!D103*0.25+课程目标达成度计算数据!E103*0.25+课程目标达成度计算数据!F103*0.1+课程目标达成度计算数据!G103*0.15+课程目标达成度计算数据!H103*0.25)/100</f>
        <v>0.75</v>
      </c>
      <c r="J100" s="21">
        <f>(课程目标达成度计算数据!D103*0.2+课程目标达成度计算数据!E103*0.2+课程目标达成度计算数据!F103*0.5+课程目标达成度计算数据!G103*0.1+课程目标达成度计算数据!H103*0)/100</f>
        <v>1</v>
      </c>
      <c r="K100" s="21">
        <f>(课程目标达成度计算数据!D103*0+课程目标达成度计算数据!E103*0.15+课程目标达成度计算数据!F103*0.15+课程目标达成度计算数据!G103*0.35+课程目标达成度计算数据!H103*0.35)/100</f>
        <v>0.65</v>
      </c>
    </row>
    <row r="101" spans="1:11" ht="15" x14ac:dyDescent="0.15">
      <c r="A101" s="3">
        <f t="shared" si="1"/>
        <v>86</v>
      </c>
      <c r="B101">
        <v>10165102237</v>
      </c>
      <c r="C101" t="s">
        <v>149</v>
      </c>
      <c r="D101" s="21">
        <f>(课程目标达成度计算数据!D104*0.6+课程目标达成度计算数据!E104*0.4+课程目标达成度计算数据!F104*0+课程目标达成度计算数据!G104*0+课程目标达成度计算数据!H104*0)/100</f>
        <v>0.6</v>
      </c>
      <c r="E101" s="21">
        <f>(课程目标达成度计算数据!D104*0.1+课程目标达成度计算数据!E104*0.1+课程目标达成度计算数据!F104*0.2+课程目标达成度计算数据!G104*0.3+课程目标达成度计算数据!H104*0.3)/100</f>
        <v>0.1</v>
      </c>
      <c r="F101" s="21">
        <f>(课程目标达成度计算数据!D104*0.2+课程目标达成度计算数据!E104*0.2+课程目标达成度计算数据!F104*0.2+课程目标达成度计算数据!G104*0.2+课程目标达成度计算数据!H104*0.2)/100</f>
        <v>0.2</v>
      </c>
      <c r="G101" s="21">
        <f>(课程目标达成度计算数据!D104*0.3+课程目标达成度计算数据!E104*0.4+课程目标达成度计算数据!F104*0.1+课程目标达成度计算数据!G104*0.1+课程目标达成度计算数据!H104*0.1)/100</f>
        <v>0.3</v>
      </c>
      <c r="H101" s="21">
        <f>(课程目标达成度计算数据!D104*0.35+课程目标达成度计算数据!E104*0.15+课程目标达成度计算数据!F104*0.25+课程目标达成度计算数据!G104*0.25+课程目标达成度计算数据!H104*0)/100</f>
        <v>0.35</v>
      </c>
      <c r="I101" s="21">
        <f>(课程目标达成度计算数据!D104*0.25+课程目标达成度计算数据!E104*0.25+课程目标达成度计算数据!F104*0.1+课程目标达成度计算数据!G104*0.15+课程目标达成度计算数据!H104*0.25)/100</f>
        <v>0.25</v>
      </c>
      <c r="J101" s="21">
        <f>(课程目标达成度计算数据!D104*0.2+课程目标达成度计算数据!E104*0.2+课程目标达成度计算数据!F104*0.5+课程目标达成度计算数据!G104*0.1+课程目标达成度计算数据!H104*0)/100</f>
        <v>0.2</v>
      </c>
      <c r="K101" s="21">
        <f>(课程目标达成度计算数据!D104*0+课程目标达成度计算数据!E104*0.15+课程目标达成度计算数据!F104*0.15+课程目标达成度计算数据!G104*0.35+课程目标达成度计算数据!H104*0.35)/100</f>
        <v>0</v>
      </c>
    </row>
    <row r="102" spans="1:11" ht="15" x14ac:dyDescent="0.15">
      <c r="A102" s="3">
        <f t="shared" si="1"/>
        <v>87</v>
      </c>
      <c r="B102">
        <v>10165102238</v>
      </c>
      <c r="C102" t="s">
        <v>79</v>
      </c>
      <c r="D102" s="21">
        <f>(课程目标达成度计算数据!D105*0.6+课程目标达成度计算数据!E105*0.4+课程目标达成度计算数据!F105*0+课程目标达成度计算数据!G105*0+课程目标达成度计算数据!H105*0)/100</f>
        <v>1</v>
      </c>
      <c r="E102" s="21">
        <f>(课程目标达成度计算数据!D105*0.1+课程目标达成度计算数据!E105*0.1+课程目标达成度计算数据!F105*0.2+课程目标达成度计算数据!G105*0.3+课程目标达成度计算数据!H105*0.3)/100</f>
        <v>0.5</v>
      </c>
      <c r="F102" s="21">
        <f>(课程目标达成度计算数据!D105*0.2+课程目标达成度计算数据!E105*0.2+课程目标达成度计算数据!F105*0.2+课程目标达成度计算数据!G105*0.2+课程目标达成度计算数据!H105*0.2)/100</f>
        <v>0.6</v>
      </c>
      <c r="G102" s="21">
        <f>(课程目标达成度计算数据!D105*0.3+课程目标达成度计算数据!E105*0.4+课程目标达成度计算数据!F105*0.1+课程目标达成度计算数据!G105*0.1+课程目标达成度计算数据!H105*0.1)/100</f>
        <v>0.8</v>
      </c>
      <c r="H102" s="21">
        <f>(课程目标达成度计算数据!D105*0.35+课程目标达成度计算数据!E105*0.15+课程目标达成度计算数据!F105*0.25+课程目标达成度计算数据!G105*0.25+课程目标达成度计算数据!H105*0)/100</f>
        <v>0.75</v>
      </c>
      <c r="I102" s="21">
        <f>(课程目标达成度计算数据!D105*0.25+课程目标达成度计算数据!E105*0.25+课程目标达成度计算数据!F105*0.1+课程目标达成度计算数据!G105*0.15+课程目标达成度计算数据!H105*0.25)/100</f>
        <v>0.65</v>
      </c>
      <c r="J102" s="21">
        <f>(课程目标达成度计算数据!D105*0.2+课程目标达成度计算数据!E105*0.2+课程目标达成度计算数据!F105*0.5+课程目标达成度计算数据!G105*0.1+课程目标达成度计算数据!H105*0)/100</f>
        <v>0.5</v>
      </c>
      <c r="K102" s="21">
        <f>(课程目标达成度计算数据!D105*0+课程目标达成度计算数据!E105*0.15+课程目标达成度计算数据!F105*0.15+课程目标达成度计算数据!G105*0.35+课程目标达成度计算数据!H105*0.35)/100</f>
        <v>0.5</v>
      </c>
    </row>
    <row r="103" spans="1:11" ht="15" x14ac:dyDescent="0.15">
      <c r="A103" s="3">
        <f t="shared" si="1"/>
        <v>88</v>
      </c>
      <c r="B103">
        <v>10165102239</v>
      </c>
      <c r="C103" t="s">
        <v>114</v>
      </c>
      <c r="D103" s="21">
        <f>(课程目标达成度计算数据!D106*0.6+课程目标达成度计算数据!E106*0.4+课程目标达成度计算数据!F106*0+课程目标达成度计算数据!G106*0+课程目标达成度计算数据!H106*0)/100</f>
        <v>1</v>
      </c>
      <c r="E103" s="21">
        <f>(课程目标达成度计算数据!D106*0.1+课程目标达成度计算数据!E106*0.1+课程目标达成度计算数据!F106*0.2+课程目标达成度计算数据!G106*0.3+课程目标达成度计算数据!H106*0.3)/100</f>
        <v>0.41300000000000003</v>
      </c>
      <c r="F103" s="21">
        <f>(课程目标达成度计算数据!D106*0.2+课程目标达成度计算数据!E106*0.2+课程目标达成度计算数据!F106*0.2+课程目标达成度计算数据!G106*0.2+课程目标达成度计算数据!H106*0.2)/100</f>
        <v>0.60399999999999998</v>
      </c>
      <c r="G103" s="21">
        <f>(课程目标达成度计算数据!D106*0.3+课程目标达成度计算数据!E106*0.4+课程目标达成度计算数据!F106*0.1+课程目标达成度计算数据!G106*0.1+课程目标达成度计算数据!H106*0.1)/100</f>
        <v>0.80200000000000005</v>
      </c>
      <c r="H103" s="21">
        <f>(课程目标达成度计算数据!D106*0.35+课程目标达成度计算数据!E106*0.15+课程目标达成度计算数据!F106*0.25+课程目标达成度计算数据!G106*0.25+课程目标达成度计算数据!H106*0)/100</f>
        <v>0.73250000000000004</v>
      </c>
      <c r="I103" s="21">
        <f>(课程目标达成度计算数据!D106*0.25+课程目标达成度计算数据!E106*0.25+课程目标达成度计算数据!F106*0.1+课程目标达成度计算数据!G106*0.15+课程目标达成度计算数据!H106*0.25)/100</f>
        <v>0.61549999999999994</v>
      </c>
      <c r="J103" s="21">
        <f>(课程目标达成度计算数据!D106*0.2+课程目标达成度计算数据!E106*0.2+课程目标达成度计算数据!F106*0.5+课程目标达成度计算数据!G106*0.1+课程目标达成度计算数据!H106*0)/100</f>
        <v>0.86499999999999999</v>
      </c>
      <c r="K103" s="21">
        <f>(课程目标达成度计算数据!D106*0+课程目标达成度计算数据!E106*0.15+课程目标达成度计算数据!F106*0.15+课程目标达成度计算数据!G106*0.35+课程目标达成度计算数据!H106*0.35)/100</f>
        <v>0.32100000000000001</v>
      </c>
    </row>
    <row r="104" spans="1:11" ht="15" x14ac:dyDescent="0.15">
      <c r="A104" s="3">
        <f t="shared" si="1"/>
        <v>89</v>
      </c>
      <c r="B104">
        <v>10165102240</v>
      </c>
      <c r="C104" t="s">
        <v>107</v>
      </c>
      <c r="D104" s="21">
        <f>(课程目标达成度计算数据!D107*0.6+课程目标达成度计算数据!E107*0.4+课程目标达成度计算数据!F107*0+课程目标达成度计算数据!G107*0+课程目标达成度计算数据!H107*0)/100</f>
        <v>1</v>
      </c>
      <c r="E104" s="21">
        <f>(课程目标达成度计算数据!D107*0.1+课程目标达成度计算数据!E107*0.1+课程目标达成度计算数据!F107*0.2+课程目标达成度计算数据!G107*0.3+课程目标达成度计算数据!H107*0.3)/100</f>
        <v>0.8</v>
      </c>
      <c r="F104" s="21">
        <f>(课程目标达成度计算数据!D107*0.2+课程目标达成度计算数据!E107*0.2+课程目标达成度计算数据!F107*0.2+课程目标达成度计算数据!G107*0.2+课程目标达成度计算数据!H107*0.2)/100</f>
        <v>0.8</v>
      </c>
      <c r="G104" s="21">
        <f>(课程目标达成度计算数据!D107*0.3+课程目标达成度计算数据!E107*0.4+课程目标达成度计算数据!F107*0.1+课程目标达成度计算数据!G107*0.1+课程目标达成度计算数据!H107*0.1)/100</f>
        <v>0.9</v>
      </c>
      <c r="H104" s="21">
        <f>(课程目标达成度计算数据!D107*0.35+课程目标达成度计算数据!E107*0.15+课程目标达成度计算数据!F107*0.25+课程目标达成度计算数据!G107*0.25+课程目标达成度计算数据!H107*0)/100</f>
        <v>0.75</v>
      </c>
      <c r="I104" s="21">
        <f>(课程目标达成度计算数据!D107*0.25+课程目标达成度计算数据!E107*0.25+课程目标达成度计算数据!F107*0.1+课程目标达成度计算数据!G107*0.15+课程目标达成度计算数据!H107*0.25)/100</f>
        <v>0.9</v>
      </c>
      <c r="J104" s="21">
        <f>(课程目标达成度计算数据!D107*0.2+课程目标达成度计算数据!E107*0.2+课程目标达成度计算数据!F107*0.5+课程目标达成度计算数据!G107*0.1+课程目标达成度计算数据!H107*0)/100</f>
        <v>0.5</v>
      </c>
      <c r="K104" s="21">
        <f>(课程目标达成度计算数据!D107*0+课程目标达成度计算数据!E107*0.15+课程目标达成度计算数据!F107*0.15+课程目标达成度计算数据!G107*0.35+课程目标达成度计算数据!H107*0.35)/100</f>
        <v>0.85</v>
      </c>
    </row>
    <row r="105" spans="1:11" ht="15" x14ac:dyDescent="0.15">
      <c r="A105" s="3">
        <f t="shared" si="1"/>
        <v>90</v>
      </c>
      <c r="B105">
        <v>10165102241</v>
      </c>
      <c r="C105" t="s">
        <v>72</v>
      </c>
      <c r="D105" s="21">
        <f>(课程目标达成度计算数据!D108*0.6+课程目标达成度计算数据!E108*0.4+课程目标达成度计算数据!F108*0+课程目标达成度计算数据!G108*0+课程目标达成度计算数据!H108*0)/100</f>
        <v>1</v>
      </c>
      <c r="E105" s="21">
        <f>(课程目标达成度计算数据!D108*0.1+课程目标达成度计算数据!E108*0.1+课程目标达成度计算数据!F108*0.2+课程目标达成度计算数据!G108*0.3+课程目标达成度计算数据!H108*0.3)/100</f>
        <v>0.62</v>
      </c>
      <c r="F105" s="21">
        <f>(课程目标达成度计算数据!D108*0.2+课程目标达成度计算数据!E108*0.2+课程目标达成度计算数据!F108*0.2+课程目标达成度计算数据!G108*0.2+课程目标达成度计算数据!H108*0.2)/100</f>
        <v>0.74</v>
      </c>
      <c r="G105" s="21">
        <f>(课程目标达成度计算数据!D108*0.3+课程目标达成度计算数据!E108*0.4+课程目标达成度计算数据!F108*0.1+课程目标达成度计算数据!G108*0.1+课程目标达成度计算数据!H108*0.1)/100</f>
        <v>0.87</v>
      </c>
      <c r="H105" s="21">
        <f>(课程目标达成度计算数据!D108*0.35+课程目标达成度计算数据!E108*0.15+课程目标达成度计算数据!F108*0.25+课程目标达成度计算数据!G108*0.25+课程目标达成度计算数据!H108*0)/100</f>
        <v>0.9</v>
      </c>
      <c r="I105" s="21">
        <f>(课程目标达成度计算数据!D108*0.25+课程目标达成度计算数据!E108*0.25+课程目标达成度计算数据!F108*0.1+课程目标达成度计算数据!G108*0.15+课程目标达成度计算数据!H108*0.25)/100</f>
        <v>0.72</v>
      </c>
      <c r="J105" s="21">
        <f>(课程目标达成度计算数据!D108*0.2+课程目标达成度计算数据!E108*0.2+课程目标达成度计算数据!F108*0.5+课程目标达成度计算数据!G108*0.1+课程目标达成度计算数据!H108*0)/100</f>
        <v>0.92</v>
      </c>
      <c r="K105" s="21">
        <f>(课程目标达成度计算数据!D108*0+课程目标达成度计算数据!E108*0.15+课程目标达成度计算数据!F108*0.15+课程目标达成度计算数据!G108*0.35+课程目标达成度计算数据!H108*0.35)/100</f>
        <v>0.56499999999999995</v>
      </c>
    </row>
    <row r="106" spans="1:11" ht="15" x14ac:dyDescent="0.15">
      <c r="A106" s="3">
        <f t="shared" si="1"/>
        <v>91</v>
      </c>
      <c r="B106">
        <v>10165102242</v>
      </c>
      <c r="C106" t="s">
        <v>78</v>
      </c>
      <c r="D106" s="21">
        <f>(课程目标达成度计算数据!D109*0.6+课程目标达成度计算数据!E109*0.4+课程目标达成度计算数据!F109*0+课程目标达成度计算数据!G109*0+课程目标达成度计算数据!H109*0)/100</f>
        <v>1</v>
      </c>
      <c r="E106" s="21">
        <f>(课程目标达成度计算数据!D109*0.1+课程目标达成度计算数据!E109*0.1+课程目标达成度计算数据!F109*0.2+课程目标达成度计算数据!G109*0.3+课程目标达成度计算数据!H109*0.3)/100</f>
        <v>0.5</v>
      </c>
      <c r="F106" s="21">
        <f>(课程目标达成度计算数据!D109*0.2+课程目标达成度计算数据!E109*0.2+课程目标达成度计算数据!F109*0.2+课程目标达成度计算数据!G109*0.2+课程目标达成度计算数据!H109*0.2)/100</f>
        <v>0.6</v>
      </c>
      <c r="G106" s="21">
        <f>(课程目标达成度计算数据!D109*0.3+课程目标达成度计算数据!E109*0.4+课程目标达成度计算数据!F109*0.1+课程目标达成度计算数据!G109*0.1+课程目标达成度计算数据!H109*0.1)/100</f>
        <v>0.8</v>
      </c>
      <c r="H106" s="21">
        <f>(课程目标达成度计算数据!D109*0.35+课程目标达成度计算数据!E109*0.15+课程目标达成度计算数据!F109*0.25+课程目标达成度计算数据!G109*0.25+课程目标达成度计算数据!H109*0)/100</f>
        <v>0.75</v>
      </c>
      <c r="I106" s="21">
        <f>(课程目标达成度计算数据!D109*0.25+课程目标达成度计算数据!E109*0.25+课程目标达成度计算数据!F109*0.1+课程目标达成度计算数据!G109*0.15+课程目标达成度计算数据!H109*0.25)/100</f>
        <v>0.65</v>
      </c>
      <c r="J106" s="21">
        <f>(课程目标达成度计算数据!D109*0.2+课程目标达成度计算数据!E109*0.2+课程目标达成度计算数据!F109*0.5+课程目标达成度计算数据!G109*0.1+课程目标达成度计算数据!H109*0)/100</f>
        <v>0.5</v>
      </c>
      <c r="K106" s="21">
        <f>(课程目标达成度计算数据!D109*0+课程目标达成度计算数据!E109*0.15+课程目标达成度计算数据!F109*0.15+课程目标达成度计算数据!G109*0.35+课程目标达成度计算数据!H109*0.35)/100</f>
        <v>0.5</v>
      </c>
    </row>
    <row r="107" spans="1:11" ht="15" x14ac:dyDescent="0.15">
      <c r="A107" s="3">
        <f t="shared" si="1"/>
        <v>92</v>
      </c>
      <c r="B107">
        <v>10165102243</v>
      </c>
      <c r="C107" t="s">
        <v>74</v>
      </c>
      <c r="D107" s="21">
        <f>(课程目标达成度计算数据!D110*0.6+课程目标达成度计算数据!E110*0.4+课程目标达成度计算数据!F110*0+课程目标达成度计算数据!G110*0+课程目标达成度计算数据!H110*0)/100</f>
        <v>1</v>
      </c>
      <c r="E107" s="21">
        <f>(课程目标达成度计算数据!D110*0.1+课程目标达成度计算数据!E110*0.1+课程目标达成度计算数据!F110*0.2+课程目标达成度计算数据!G110*0.3+课程目标达成度计算数据!H110*0.3)/100</f>
        <v>0.53</v>
      </c>
      <c r="F107" s="21">
        <f>(课程目标达成度计算数据!D110*0.2+课程目标达成度计算数据!E110*0.2+课程目标达成度计算数据!F110*0.2+课程目标达成度计算数据!G110*0.2+课程目标达成度计算数据!H110*0.2)/100</f>
        <v>0.62</v>
      </c>
      <c r="G107" s="21">
        <f>(课程目标达成度计算数据!D110*0.3+课程目标达成度计算数据!E110*0.4+课程目标达成度计算数据!F110*0.1+课程目标达成度计算数据!G110*0.1+课程目标达成度计算数据!H110*0.1)/100</f>
        <v>0.81</v>
      </c>
      <c r="H107" s="21">
        <f>(课程目标达成度计算数据!D110*0.35+课程目标达成度计算数据!E110*0.15+课程目标达成度计算数据!F110*0.25+课程目标达成度计算数据!G110*0.25+课程目标达成度计算数据!H110*0)/100</f>
        <v>0.75</v>
      </c>
      <c r="I107" s="21">
        <f>(课程目标达成度计算数据!D110*0.25+课程目标达成度计算数据!E110*0.25+课程目标达成度计算数据!F110*0.1+课程目标达成度计算数据!G110*0.15+课程目标达成度计算数据!H110*0.25)/100</f>
        <v>0.67500000000000004</v>
      </c>
      <c r="J107" s="21">
        <f>(课程目标达成度计算数据!D110*0.2+课程目标达成度计算数据!E110*0.2+课程目标达成度计算数据!F110*0.5+课程目标达成度计算数据!G110*0.1+课程目标达成度计算数据!H110*0)/100</f>
        <v>0.5</v>
      </c>
      <c r="K107" s="21">
        <f>(课程目标达成度计算数据!D110*0+课程目标达成度计算数据!E110*0.15+课程目标达成度计算数据!F110*0.15+课程目标达成度计算数据!G110*0.35+课程目标达成度计算数据!H110*0.35)/100</f>
        <v>0.53500000000000003</v>
      </c>
    </row>
    <row r="108" spans="1:11" ht="15" x14ac:dyDescent="0.15">
      <c r="A108" s="3">
        <f t="shared" si="1"/>
        <v>93</v>
      </c>
      <c r="B108">
        <v>10165102244</v>
      </c>
      <c r="C108" t="s">
        <v>80</v>
      </c>
      <c r="D108" s="21">
        <f>(课程目标达成度计算数据!D111*0.6+课程目标达成度计算数据!E111*0.4+课程目标达成度计算数据!F111*0+课程目标达成度计算数据!G111*0+课程目标达成度计算数据!H111*0)/100</f>
        <v>1</v>
      </c>
      <c r="E108" s="21">
        <f>(课程目标达成度计算数据!D111*0.1+课程目标达成度计算数据!E111*0.1+课程目标达成度计算数据!F111*0.2+课程目标达成度计算数据!G111*0.3+课程目标达成度计算数据!H111*0.3)/100</f>
        <v>0.7</v>
      </c>
      <c r="F108" s="21">
        <f>(课程目标达成度计算数据!D111*0.2+课程目标达成度计算数据!E111*0.2+课程目标达成度计算数据!F111*0.2+课程目标达成度计算数据!G111*0.2+课程目标达成度计算数据!H111*0.2)/100</f>
        <v>0.8</v>
      </c>
      <c r="G108" s="21">
        <f>(课程目标达成度计算数据!D111*0.3+课程目标达成度计算数据!E111*0.4+课程目标达成度计算数据!F111*0.1+课程目标达成度计算数据!G111*0.1+课程目标达成度计算数据!H111*0.1)/100</f>
        <v>0.9</v>
      </c>
      <c r="H108" s="21">
        <f>(课程目标达成度计算数据!D111*0.35+课程目标达成度计算数据!E111*0.15+课程目标达成度计算数据!F111*0.25+课程目标达成度计算数据!G111*0.25+课程目标达成度计算数据!H111*0)/100</f>
        <v>1</v>
      </c>
      <c r="I108" s="21">
        <f>(课程目标达成度计算数据!D111*0.25+课程目标达成度计算数据!E111*0.25+课程目标达成度计算数据!F111*0.1+课程目标达成度计算数据!G111*0.15+课程目标达成度计算数据!H111*0.25)/100</f>
        <v>0.75</v>
      </c>
      <c r="J108" s="21">
        <f>(课程目标达成度计算数据!D111*0.2+课程目标达成度计算数据!E111*0.2+课程目标达成度计算数据!F111*0.5+课程目标达成度计算数据!G111*0.1+课程目标达成度计算数据!H111*0)/100</f>
        <v>1</v>
      </c>
      <c r="K108" s="21">
        <f>(课程目标达成度计算数据!D111*0+课程目标达成度计算数据!E111*0.15+课程目标达成度计算数据!F111*0.15+课程目标达成度计算数据!G111*0.35+课程目标达成度计算数据!H111*0.35)/100</f>
        <v>0.65</v>
      </c>
    </row>
    <row r="109" spans="1:11" ht="15" x14ac:dyDescent="0.15">
      <c r="A109" s="3">
        <f t="shared" si="1"/>
        <v>94</v>
      </c>
      <c r="B109">
        <v>10165102246</v>
      </c>
      <c r="C109" t="s">
        <v>151</v>
      </c>
      <c r="D109" s="21">
        <f>(课程目标达成度计算数据!D112*0.6+课程目标达成度计算数据!E112*0.4+课程目标达成度计算数据!F112*0+课程目标达成度计算数据!G112*0+课程目标达成度计算数据!H112*0)/100</f>
        <v>0.36</v>
      </c>
      <c r="E109" s="21">
        <f>(课程目标达成度计算数据!D112*0.1+课程目标达成度计算数据!E112*0.1+课程目标达成度计算数据!F112*0.2+课程目标达成度计算数据!G112*0.3+课程目标达成度计算数据!H112*0.3)/100</f>
        <v>0.06</v>
      </c>
      <c r="F109" s="21">
        <f>(课程目标达成度计算数据!D112*0.2+课程目标达成度计算数据!E112*0.2+课程目标达成度计算数据!F112*0.2+课程目标达成度计算数据!G112*0.2+课程目标达成度计算数据!H112*0.2)/100</f>
        <v>0.12</v>
      </c>
      <c r="G109" s="21">
        <f>(课程目标达成度计算数据!D112*0.3+课程目标达成度计算数据!E112*0.4+课程目标达成度计算数据!F112*0.1+课程目标达成度计算数据!G112*0.1+课程目标达成度计算数据!H112*0.1)/100</f>
        <v>0.18</v>
      </c>
      <c r="H109" s="21">
        <f>(课程目标达成度计算数据!D112*0.35+课程目标达成度计算数据!E112*0.15+课程目标达成度计算数据!F112*0.25+课程目标达成度计算数据!G112*0.25+课程目标达成度计算数据!H112*0)/100</f>
        <v>0.21</v>
      </c>
      <c r="I109" s="21">
        <f>(课程目标达成度计算数据!D112*0.25+课程目标达成度计算数据!E112*0.25+课程目标达成度计算数据!F112*0.1+课程目标达成度计算数据!G112*0.15+课程目标达成度计算数据!H112*0.25)/100</f>
        <v>0.15</v>
      </c>
      <c r="J109" s="21">
        <f>(课程目标达成度计算数据!D112*0.2+课程目标达成度计算数据!E112*0.2+课程目标达成度计算数据!F112*0.5+课程目标达成度计算数据!G112*0.1+课程目标达成度计算数据!H112*0)/100</f>
        <v>0.12</v>
      </c>
      <c r="K109" s="21">
        <f>(课程目标达成度计算数据!D112*0+课程目标达成度计算数据!E112*0.15+课程目标达成度计算数据!F112*0.15+课程目标达成度计算数据!G112*0.35+课程目标达成度计算数据!H112*0.35)/100</f>
        <v>0</v>
      </c>
    </row>
    <row r="110" spans="1:11" ht="15" x14ac:dyDescent="0.15">
      <c r="A110" s="3">
        <f t="shared" si="1"/>
        <v>95</v>
      </c>
      <c r="B110">
        <v>10165102247</v>
      </c>
      <c r="C110" t="s">
        <v>153</v>
      </c>
      <c r="D110" s="21">
        <f>(课程目标达成度计算数据!D113*0.6+课程目标达成度计算数据!E113*0.4+课程目标达成度计算数据!F113*0+课程目标达成度计算数据!G113*0+课程目标达成度计算数据!H113*0)/100</f>
        <v>0</v>
      </c>
      <c r="E110" s="21">
        <f>(课程目标达成度计算数据!D113*0.1+课程目标达成度计算数据!E113*0.1+课程目标达成度计算数据!F113*0.2+课程目标达成度计算数据!G113*0.3+课程目标达成度计算数据!H113*0.3)/100</f>
        <v>0</v>
      </c>
      <c r="F110" s="21">
        <f>(课程目标达成度计算数据!D113*0.2+课程目标达成度计算数据!E113*0.2+课程目标达成度计算数据!F113*0.2+课程目标达成度计算数据!G113*0.2+课程目标达成度计算数据!H113*0.2)/100</f>
        <v>0</v>
      </c>
      <c r="G110" s="21">
        <f>(课程目标达成度计算数据!D113*0.3+课程目标达成度计算数据!E113*0.4+课程目标达成度计算数据!F113*0.1+课程目标达成度计算数据!G113*0.1+课程目标达成度计算数据!H113*0.1)/100</f>
        <v>0</v>
      </c>
      <c r="H110" s="21">
        <f>(课程目标达成度计算数据!D113*0.35+课程目标达成度计算数据!E113*0.15+课程目标达成度计算数据!F113*0.25+课程目标达成度计算数据!G113*0.25+课程目标达成度计算数据!H113*0)/100</f>
        <v>0</v>
      </c>
      <c r="I110" s="21">
        <f>(课程目标达成度计算数据!D113*0.25+课程目标达成度计算数据!E113*0.25+课程目标达成度计算数据!F113*0.1+课程目标达成度计算数据!G113*0.15+课程目标达成度计算数据!H113*0.25)/100</f>
        <v>0</v>
      </c>
      <c r="J110" s="21">
        <f>(课程目标达成度计算数据!D113*0.2+课程目标达成度计算数据!E113*0.2+课程目标达成度计算数据!F113*0.5+课程目标达成度计算数据!G113*0.1+课程目标达成度计算数据!H113*0)/100</f>
        <v>0</v>
      </c>
      <c r="K110" s="21">
        <f>(课程目标达成度计算数据!D113*0+课程目标达成度计算数据!E113*0.15+课程目标达成度计算数据!F113*0.15+课程目标达成度计算数据!G113*0.35+课程目标达成度计算数据!H113*0.35)/100</f>
        <v>0</v>
      </c>
    </row>
    <row r="111" spans="1:11" ht="15" x14ac:dyDescent="0.15">
      <c r="A111" s="3">
        <f t="shared" si="1"/>
        <v>96</v>
      </c>
      <c r="B111">
        <v>10165102248</v>
      </c>
      <c r="C111" t="s">
        <v>118</v>
      </c>
      <c r="D111" s="21">
        <f>(课程目标达成度计算数据!D114*0.6+课程目标达成度计算数据!E114*0.4+课程目标达成度计算数据!F114*0+课程目标达成度计算数据!G114*0+课程目标达成度计算数据!H114*0)/100</f>
        <v>1</v>
      </c>
      <c r="E111" s="21">
        <f>(课程目标达成度计算数据!D114*0.1+课程目标达成度计算数据!E114*0.1+课程目标达成度计算数据!F114*0.2+课程目标达成度计算数据!G114*0.3+课程目标达成度计算数据!H114*0.3)/100</f>
        <v>0.4</v>
      </c>
      <c r="F111" s="21">
        <f>(课程目标达成度计算数据!D114*0.2+课程目标达成度计算数据!E114*0.2+课程目标达成度计算数据!F114*0.2+课程目标达成度计算数据!G114*0.2+课程目标达成度计算数据!H114*0.2)/100</f>
        <v>0.6</v>
      </c>
      <c r="G111" s="21">
        <f>(课程目标达成度计算数据!D114*0.3+课程目标达成度计算数据!E114*0.4+课程目标达成度计算数据!F114*0.1+课程目标达成度计算数据!G114*0.1+课程目标达成度计算数据!H114*0.1)/100</f>
        <v>0.8</v>
      </c>
      <c r="H111" s="21">
        <f>(课程目标达成度计算数据!D114*0.35+课程目标达成度计算数据!E114*0.15+课程目标达成度计算数据!F114*0.25+课程目标达成度计算数据!G114*0.25+课程目标达成度计算数据!H114*0)/100</f>
        <v>0.75</v>
      </c>
      <c r="I111" s="21">
        <f>(课程目标达成度计算数据!D114*0.25+课程目标达成度计算数据!E114*0.25+课程目标达成度计算数据!F114*0.1+课程目标达成度计算数据!G114*0.15+课程目标达成度计算数据!H114*0.25)/100</f>
        <v>0.6</v>
      </c>
      <c r="J111" s="21">
        <f>(课程目标达成度计算数据!D114*0.2+课程目标达成度计算数据!E114*0.2+课程目标达成度计算数据!F114*0.5+课程目标达成度计算数据!G114*0.1+课程目标达成度计算数据!H114*0)/100</f>
        <v>0.9</v>
      </c>
      <c r="K111" s="21">
        <f>(课程目标达成度计算数据!D114*0+课程目标达成度计算数据!E114*0.15+课程目标达成度计算数据!F114*0.15+课程目标达成度计算数据!G114*0.35+课程目标达成度计算数据!H114*0.35)/100</f>
        <v>0.3</v>
      </c>
    </row>
    <row r="112" spans="1:11" ht="15" x14ac:dyDescent="0.15">
      <c r="A112" s="3">
        <f t="shared" si="1"/>
        <v>97</v>
      </c>
      <c r="B112">
        <v>10165102249</v>
      </c>
      <c r="C112" t="s">
        <v>140</v>
      </c>
      <c r="D112" s="21">
        <f>(课程目标达成度计算数据!D115*0.6+课程目标达成度计算数据!E115*0.4+课程目标达成度计算数据!F115*0+课程目标达成度计算数据!G115*0+课程目标达成度计算数据!H115*0)/100</f>
        <v>1</v>
      </c>
      <c r="E112" s="21">
        <f>(课程目标达成度计算数据!D115*0.1+课程目标达成度计算数据!E115*0.1+课程目标达成度计算数据!F115*0.2+课程目标达成度计算数据!G115*0.3+课程目标达成度计算数据!H115*0.3)/100</f>
        <v>0.2</v>
      </c>
      <c r="F112" s="21">
        <f>(课程目标达成度计算数据!D115*0.2+课程目标达成度计算数据!E115*0.2+课程目标达成度计算数据!F115*0.2+课程目标达成度计算数据!G115*0.2+课程目标达成度计算数据!H115*0.2)/100</f>
        <v>0.4</v>
      </c>
      <c r="G112" s="21">
        <f>(课程目标达成度计算数据!D115*0.3+课程目标达成度计算数据!E115*0.4+课程目标达成度计算数据!F115*0.1+课程目标达成度计算数据!G115*0.1+课程目标达成度计算数据!H115*0.1)/100</f>
        <v>0.7</v>
      </c>
      <c r="H112" s="21">
        <f>(课程目标达成度计算数据!D115*0.35+课程目标达成度计算数据!E115*0.15+课程目标达成度计算数据!F115*0.25+课程目标达成度计算数据!G115*0.25+课程目标达成度计算数据!H115*0)/100</f>
        <v>0.5</v>
      </c>
      <c r="I112" s="21">
        <f>(课程目标达成度计算数据!D115*0.25+课程目标达成度计算数据!E115*0.25+课程目标达成度计算数据!F115*0.1+课程目标达成度计算数据!G115*0.15+课程目标达成度计算数据!H115*0.25)/100</f>
        <v>0.5</v>
      </c>
      <c r="J112" s="21">
        <f>(课程目标达成度计算数据!D115*0.2+课程目标达成度计算数据!E115*0.2+课程目标达成度计算数据!F115*0.5+课程目标达成度计算数据!G115*0.1+课程目标达成度计算数据!H115*0)/100</f>
        <v>0.4</v>
      </c>
      <c r="K112" s="21">
        <f>(课程目标达成度计算数据!D115*0+课程目标达成度计算数据!E115*0.15+课程目标达成度计算数据!F115*0.15+课程目标达成度计算数据!G115*0.35+课程目标达成度计算数据!H115*0.35)/100</f>
        <v>0.15</v>
      </c>
    </row>
    <row r="113" spans="1:13" ht="15" x14ac:dyDescent="0.15">
      <c r="A113" s="3">
        <f t="shared" si="1"/>
        <v>98</v>
      </c>
      <c r="B113">
        <v>10165102250</v>
      </c>
      <c r="C113" t="s">
        <v>98</v>
      </c>
      <c r="D113" s="21">
        <f>(课程目标达成度计算数据!D116*0.6+课程目标达成度计算数据!E116*0.4+课程目标达成度计算数据!F116*0+课程目标达成度计算数据!G116*0+课程目标达成度计算数据!H116*0)/100</f>
        <v>1</v>
      </c>
      <c r="E113" s="21">
        <f>(课程目标达成度计算数据!D116*0.1+课程目标达成度计算数据!E116*0.1+课程目标达成度计算数据!F116*0.2+课程目标达成度计算数据!G116*0.3+课程目标达成度计算数据!H116*0.3)/100</f>
        <v>0.4</v>
      </c>
      <c r="F113" s="21">
        <f>(课程目标达成度计算数据!D116*0.2+课程目标达成度计算数据!E116*0.2+课程目标达成度计算数据!F116*0.2+课程目标达成度计算数据!G116*0.2+课程目标达成度计算数据!H116*0.2)/100</f>
        <v>0.6</v>
      </c>
      <c r="G113" s="21">
        <f>(课程目标达成度计算数据!D116*0.3+课程目标达成度计算数据!E116*0.4+课程目标达成度计算数据!F116*0.1+课程目标达成度计算数据!G116*0.1+课程目标达成度计算数据!H116*0.1)/100</f>
        <v>0.8</v>
      </c>
      <c r="H113" s="21">
        <f>(课程目标达成度计算数据!D116*0.35+课程目标达成度计算数据!E116*0.15+课程目标达成度计算数据!F116*0.25+课程目标达成度计算数据!G116*0.25+课程目标达成度计算数据!H116*0)/100</f>
        <v>0.75</v>
      </c>
      <c r="I113" s="21">
        <f>(课程目标达成度计算数据!D116*0.25+课程目标达成度计算数据!E116*0.25+课程目标达成度计算数据!F116*0.1+课程目标达成度计算数据!G116*0.15+课程目标达成度计算数据!H116*0.25)/100</f>
        <v>0.6</v>
      </c>
      <c r="J113" s="21">
        <f>(课程目标达成度计算数据!D116*0.2+课程目标达成度计算数据!E116*0.2+课程目标达成度计算数据!F116*0.5+课程目标达成度计算数据!G116*0.1+课程目标达成度计算数据!H116*0)/100</f>
        <v>0.9</v>
      </c>
      <c r="K113" s="21">
        <f>(课程目标达成度计算数据!D116*0+课程目标达成度计算数据!E116*0.15+课程目标达成度计算数据!F116*0.15+课程目标达成度计算数据!G116*0.35+课程目标达成度计算数据!H116*0.35)/100</f>
        <v>0.3</v>
      </c>
    </row>
    <row r="114" spans="1:13" ht="15" x14ac:dyDescent="0.15">
      <c r="A114" s="3">
        <f t="shared" si="1"/>
        <v>99</v>
      </c>
      <c r="B114">
        <v>10165102251</v>
      </c>
      <c r="C114" t="s">
        <v>61</v>
      </c>
      <c r="D114" s="21">
        <f>(课程目标达成度计算数据!D117*0.6+课程目标达成度计算数据!E117*0.4+课程目标达成度计算数据!F117*0+课程目标达成度计算数据!G117*0+课程目标达成度计算数据!H117*0)/100</f>
        <v>1</v>
      </c>
      <c r="E114" s="21">
        <f>(课程目标达成度计算数据!D117*0.1+课程目标达成度计算数据!E117*0.1+课程目标达成度计算数据!F117*0.2+课程目标达成度计算数据!G117*0.3+课程目标达成度计算数据!H117*0.3)/100</f>
        <v>0.43</v>
      </c>
      <c r="F114" s="21">
        <f>(课程目标达成度计算数据!D117*0.2+课程目标达成度计算数据!E117*0.2+课程目标达成度计算数据!F117*0.2+课程目标达成度计算数据!G117*0.2+课程目标达成度计算数据!H117*0.2)/100</f>
        <v>0.62</v>
      </c>
      <c r="G114" s="21">
        <f>(课程目标达成度计算数据!D117*0.3+课程目标达成度计算数据!E117*0.4+课程目标达成度计算数据!F117*0.1+课程目标达成度计算数据!G117*0.1+课程目标达成度计算数据!H117*0.1)/100</f>
        <v>0.81</v>
      </c>
      <c r="H114" s="21">
        <f>(课程目标达成度计算数据!D117*0.35+课程目标达成度计算数据!E117*0.15+课程目标达成度计算数据!F117*0.25+课程目标达成度计算数据!G117*0.25+课程目标达成度计算数据!H117*0)/100</f>
        <v>0.77500000000000002</v>
      </c>
      <c r="I114" s="21">
        <f>(课程目标达成度计算数据!D117*0.25+课程目标达成度计算数据!E117*0.25+课程目标达成度计算数据!F117*0.1+课程目标达成度计算数据!G117*0.15+课程目标达成度计算数据!H117*0.25)/100</f>
        <v>0.61499999999999999</v>
      </c>
      <c r="J114" s="21">
        <f>(课程目标达成度计算数据!D117*0.2+课程目标达成度计算数据!E117*0.2+课程目标达成度计算数据!F117*0.5+课程目标达成度计算数据!G117*0.1+课程目标达成度计算数据!H117*0)/100</f>
        <v>0.91</v>
      </c>
      <c r="K114" s="21">
        <f>(课程目标达成度计算数据!D117*0+课程目标达成度计算数据!E117*0.15+课程目标达成度计算数据!F117*0.15+课程目标达成度计算数据!G117*0.35+课程目标达成度计算数据!H117*0.35)/100</f>
        <v>0.33500000000000002</v>
      </c>
    </row>
    <row r="115" spans="1:13" ht="15" x14ac:dyDescent="0.15">
      <c r="A115" s="3">
        <f t="shared" si="1"/>
        <v>100</v>
      </c>
      <c r="B115">
        <v>10165102252</v>
      </c>
      <c r="C115" t="s">
        <v>54</v>
      </c>
      <c r="D115" s="21">
        <f>(课程目标达成度计算数据!D118*0.6+课程目标达成度计算数据!E118*0.4+课程目标达成度计算数据!F118*0+课程目标达成度计算数据!G118*0+课程目标达成度计算数据!H118*0)/100</f>
        <v>1</v>
      </c>
      <c r="E115" s="21">
        <f>(课程目标达成度计算数据!D118*0.1+课程目标达成度计算数据!E118*0.1+课程目标达成度计算数据!F118*0.2+课程目标达成度计算数据!G118*0.3+课程目标达成度计算数据!H118*0.3)/100</f>
        <v>0.7</v>
      </c>
      <c r="F115" s="21">
        <f>(课程目标达成度计算数据!D118*0.2+课程目标达成度计算数据!E118*0.2+课程目标达成度计算数据!F118*0.2+课程目标达成度计算数据!G118*0.2+课程目标达成度计算数据!H118*0.2)/100</f>
        <v>0.8</v>
      </c>
      <c r="G115" s="21">
        <f>(课程目标达成度计算数据!D118*0.3+课程目标达成度计算数据!E118*0.4+课程目标达成度计算数据!F118*0.1+课程目标达成度计算数据!G118*0.1+课程目标达成度计算数据!H118*0.1)/100</f>
        <v>0.9</v>
      </c>
      <c r="H115" s="21">
        <f>(课程目标达成度计算数据!D118*0.35+课程目标达成度计算数据!E118*0.15+课程目标达成度计算数据!F118*0.25+课程目标达成度计算数据!G118*0.25+课程目标达成度计算数据!H118*0)/100</f>
        <v>1</v>
      </c>
      <c r="I115" s="21">
        <f>(课程目标达成度计算数据!D118*0.25+课程目标达成度计算数据!E118*0.25+课程目标达成度计算数据!F118*0.1+课程目标达成度计算数据!G118*0.15+课程目标达成度计算数据!H118*0.25)/100</f>
        <v>0.75</v>
      </c>
      <c r="J115" s="21">
        <f>(课程目标达成度计算数据!D118*0.2+课程目标达成度计算数据!E118*0.2+课程目标达成度计算数据!F118*0.5+课程目标达成度计算数据!G118*0.1+课程目标达成度计算数据!H118*0)/100</f>
        <v>1</v>
      </c>
      <c r="K115" s="21">
        <f>(课程目标达成度计算数据!D118*0+课程目标达成度计算数据!E118*0.15+课程目标达成度计算数据!F118*0.15+课程目标达成度计算数据!G118*0.35+课程目标达成度计算数据!H118*0.35)/100</f>
        <v>0.65</v>
      </c>
    </row>
    <row r="116" spans="1:13" ht="15" x14ac:dyDescent="0.15">
      <c r="A116" s="3">
        <f t="shared" si="1"/>
        <v>101</v>
      </c>
      <c r="B116">
        <v>10165102253</v>
      </c>
      <c r="C116" t="s">
        <v>57</v>
      </c>
      <c r="D116" s="21">
        <f>(课程目标达成度计算数据!D119*0.6+课程目标达成度计算数据!E119*0.4+课程目标达成度计算数据!F119*0+课程目标达成度计算数据!G119*0+课程目标达成度计算数据!H119*0)/100</f>
        <v>1</v>
      </c>
      <c r="E116" s="21">
        <f>(课程目标达成度计算数据!D119*0.1+课程目标达成度计算数据!E119*0.1+课程目标达成度计算数据!F119*0.2+课程目标达成度计算数据!G119*0.3+课程目标达成度计算数据!H119*0.3)/100</f>
        <v>0.57999999999999996</v>
      </c>
      <c r="F116" s="21">
        <f>(课程目标达成度计算数据!D119*0.2+课程目标达成度计算数据!E119*0.2+课程目标达成度计算数据!F119*0.2+课程目标达成度计算数据!G119*0.2+课程目标达成度计算数据!H119*0.2)/100</f>
        <v>0.72</v>
      </c>
      <c r="G116" s="21">
        <f>(课程目标达成度计算数据!D119*0.3+课程目标达成度计算数据!E119*0.4+课程目标达成度计算数据!F119*0.1+课程目标达成度计算数据!G119*0.1+课程目标达成度计算数据!H119*0.1)/100</f>
        <v>0.86</v>
      </c>
      <c r="H116" s="21">
        <f>(课程目标达成度计算数据!D119*0.35+课程目标达成度计算数据!E119*0.15+课程目标达成度计算数据!F119*0.25+课程目标达成度计算数据!G119*0.25+课程目标达成度计算数据!H119*0)/100</f>
        <v>0.9</v>
      </c>
      <c r="I116" s="21">
        <f>(课程目标达成度计算数据!D119*0.25+课程目标达成度计算数据!E119*0.25+课程目标达成度计算数据!F119*0.1+课程目标达成度计算数据!G119*0.15+课程目标达成度计算数据!H119*0.25)/100</f>
        <v>0.69</v>
      </c>
      <c r="J116" s="21">
        <f>(课程目标达成度计算数据!D119*0.2+课程目标达成度计算数据!E119*0.2+课程目标达成度计算数据!F119*0.5+课程目标达成度计算数据!G119*0.1+课程目标达成度计算数据!H119*0)/100</f>
        <v>0.96</v>
      </c>
      <c r="K116" s="21">
        <f>(课程目标达成度计算数据!D119*0+课程目标达成度计算数据!E119*0.15+课程目标达成度计算数据!F119*0.15+课程目标达成度计算数据!G119*0.35+课程目标达成度计算数据!H119*0.35)/100</f>
        <v>0.51</v>
      </c>
    </row>
    <row r="117" spans="1:13" ht="15" x14ac:dyDescent="0.15">
      <c r="A117" s="3">
        <f t="shared" si="1"/>
        <v>102</v>
      </c>
      <c r="B117">
        <v>10165102254</v>
      </c>
      <c r="C117" t="s">
        <v>52</v>
      </c>
      <c r="D117" s="21">
        <f>(课程目标达成度计算数据!D120*0.6+课程目标达成度计算数据!E120*0.4+课程目标达成度计算数据!F120*0+课程目标达成度计算数据!G120*0+课程目标达成度计算数据!H120*0)/100</f>
        <v>1</v>
      </c>
      <c r="E117" s="21">
        <f>(课程目标达成度计算数据!D120*0.1+课程目标达成度计算数据!E120*0.1+课程目标达成度计算数据!F120*0.2+课程目标达成度计算数据!G120*0.3+课程目标达成度计算数据!H120*0.3)/100</f>
        <v>1</v>
      </c>
      <c r="F117" s="21">
        <f>(课程目标达成度计算数据!D120*0.2+课程目标达成度计算数据!E120*0.2+课程目标达成度计算数据!F120*0.2+课程目标达成度计算数据!G120*0.2+课程目标达成度计算数据!H120*0.2)/100</f>
        <v>1</v>
      </c>
      <c r="G117" s="21">
        <f>(课程目标达成度计算数据!D120*0.3+课程目标达成度计算数据!E120*0.4+课程目标达成度计算数据!F120*0.1+课程目标达成度计算数据!G120*0.1+课程目标达成度计算数据!H120*0.1)/100</f>
        <v>1</v>
      </c>
      <c r="H117" s="21">
        <f>(课程目标达成度计算数据!D120*0.35+课程目标达成度计算数据!E120*0.15+课程目标达成度计算数据!F120*0.25+课程目标达成度计算数据!G120*0.25+课程目标达成度计算数据!H120*0)/100</f>
        <v>1</v>
      </c>
      <c r="I117" s="21">
        <f>(课程目标达成度计算数据!D120*0.25+课程目标达成度计算数据!E120*0.25+课程目标达成度计算数据!F120*0.1+课程目标达成度计算数据!G120*0.15+课程目标达成度计算数据!H120*0.25)/100</f>
        <v>1</v>
      </c>
      <c r="J117" s="21">
        <f>(课程目标达成度计算数据!D120*0.2+课程目标达成度计算数据!E120*0.2+课程目标达成度计算数据!F120*0.5+课程目标达成度计算数据!G120*0.1+课程目标达成度计算数据!H120*0)/100</f>
        <v>1</v>
      </c>
      <c r="K117" s="21">
        <f>(课程目标达成度计算数据!D120*0+课程目标达成度计算数据!E120*0.15+课程目标达成度计算数据!F120*0.15+课程目标达成度计算数据!G120*0.35+课程目标达成度计算数据!H120*0.35)/100</f>
        <v>1</v>
      </c>
    </row>
    <row r="118" spans="1:13" ht="15" x14ac:dyDescent="0.15">
      <c r="A118" s="3">
        <f t="shared" si="1"/>
        <v>103</v>
      </c>
      <c r="B118">
        <v>10165102255</v>
      </c>
      <c r="C118" t="s">
        <v>147</v>
      </c>
      <c r="D118" s="21">
        <f>(课程目标达成度计算数据!D121*0.6+课程目标达成度计算数据!E121*0.4+课程目标达成度计算数据!F121*0+课程目标达成度计算数据!G121*0+课程目标达成度计算数据!H121*0)/100</f>
        <v>0.6</v>
      </c>
      <c r="E118" s="21">
        <f>(课程目标达成度计算数据!D121*0.1+课程目标达成度计算数据!E121*0.1+课程目标达成度计算数据!F121*0.2+课程目标达成度计算数据!G121*0.3+课程目标达成度计算数据!H121*0.3)/100</f>
        <v>0.126</v>
      </c>
      <c r="F118" s="21">
        <f>(课程目标达成度计算数据!D121*0.2+课程目标达成度计算数据!E121*0.2+课程目标达成度计算数据!F121*0.2+课程目标达成度计算数据!G121*0.2+课程目标达成度计算数据!H121*0.2)/100</f>
        <v>0.22600000000000001</v>
      </c>
      <c r="G118" s="21">
        <f>(课程目标达成度计算数据!D121*0.3+课程目标达成度计算数据!E121*0.4+课程目标达成度计算数据!F121*0.1+课程目标达成度计算数据!G121*0.1+课程目标达成度计算数据!H121*0.1)/100</f>
        <v>0.313</v>
      </c>
      <c r="H118" s="21">
        <f>(课程目标达成度计算数据!D121*0.35+课程目标达成度计算数据!E121*0.15+课程目标达成度计算数据!F121*0.25+课程目标达成度计算数据!G121*0.25+课程目标达成度计算数据!H121*0)/100</f>
        <v>0.38250000000000001</v>
      </c>
      <c r="I118" s="21">
        <f>(课程目标达成度计算数据!D121*0.25+课程目标达成度计算数据!E121*0.25+课程目标达成度计算数据!F121*0.1+课程目标达成度计算数据!G121*0.15+课程目标达成度计算数据!H121*0.25)/100</f>
        <v>0.26300000000000001</v>
      </c>
      <c r="J118" s="21">
        <f>(课程目标达成度计算数据!D121*0.2+课程目标达成度计算数据!E121*0.2+课程目标达成度计算数据!F121*0.5+课程目标达成度计算数据!G121*0.1+课程目标达成度计算数据!H121*0)/100</f>
        <v>0.26500000000000001</v>
      </c>
      <c r="K118" s="21">
        <f>(课程目标达成度计算数据!D121*0+课程目标达成度计算数据!E121*0.15+课程目标达成度计算数据!F121*0.15+课程目标达成度计算数据!G121*0.35+课程目标达成度计算数据!H121*0.35)/100</f>
        <v>1.95E-2</v>
      </c>
    </row>
    <row r="119" spans="1:13" ht="15" x14ac:dyDescent="0.15">
      <c r="A119" s="3">
        <f t="shared" si="1"/>
        <v>104</v>
      </c>
      <c r="B119">
        <v>10165102257</v>
      </c>
      <c r="C119" t="s">
        <v>112</v>
      </c>
      <c r="D119" s="21">
        <f>(课程目标达成度计算数据!D122*0.6+课程目标达成度计算数据!E122*0.4+课程目标达成度计算数据!F122*0+课程目标达成度计算数据!G122*0+课程目标达成度计算数据!H122*0)/100</f>
        <v>1</v>
      </c>
      <c r="E119" s="21">
        <f>(课程目标达成度计算数据!D122*0.1+课程目标达成度计算数据!E122*0.1+课程目标达成度计算数据!F122*0.2+课程目标达成度计算数据!G122*0.3+课程目标达成度计算数据!H122*0.3)/100</f>
        <v>0.44500000000000001</v>
      </c>
      <c r="F119" s="21">
        <f>(课程目标达成度计算数据!D122*0.2+课程目标达成度计算数据!E122*0.2+课程目标达成度计算数据!F122*0.2+课程目标达成度计算数据!G122*0.2+课程目标达成度计算数据!H122*0.2)/100</f>
        <v>0.63</v>
      </c>
      <c r="G119" s="21">
        <f>(课程目标达成度计算数据!D122*0.3+课程目标达成度计算数据!E122*0.4+课程目标达成度计算数据!F122*0.1+课程目标达成度计算数据!G122*0.1+课程目标达成度计算数据!H122*0.1)/100</f>
        <v>0.81499999999999995</v>
      </c>
      <c r="H119" s="21">
        <f>(课程目标达成度计算数据!D122*0.35+课程目标达成度计算数据!E122*0.15+课程目标达成度计算数据!F122*0.25+课程目标达成度计算数据!G122*0.25+课程目标达成度计算数据!H122*0)/100</f>
        <v>0.75</v>
      </c>
      <c r="I119" s="21">
        <f>(课程目标达成度计算数据!D122*0.25+课程目标达成度计算数据!E122*0.25+课程目标达成度计算数据!F122*0.1+课程目标达成度计算数据!G122*0.15+课程目标达成度计算数据!H122*0.25)/100</f>
        <v>0.63749999999999996</v>
      </c>
      <c r="J119" s="21">
        <f>(课程目标达成度计算数据!D122*0.2+课程目标达成度计算数据!E122*0.2+课程目标达成度计算数据!F122*0.5+课程目标达成度计算数据!G122*0.1+课程目标达成度计算数据!H122*0)/100</f>
        <v>0.9</v>
      </c>
      <c r="K119" s="21">
        <f>(课程目标达成度计算数据!D122*0+课程目标达成度计算数据!E122*0.15+课程目标达成度计算数据!F122*0.15+课程目标达成度计算数据!G122*0.35+课程目标达成度计算数据!H122*0.35)/100</f>
        <v>0.35249999999999998</v>
      </c>
    </row>
    <row r="120" spans="1:13" ht="15" x14ac:dyDescent="0.15">
      <c r="A120" s="3">
        <f t="shared" si="1"/>
        <v>105</v>
      </c>
      <c r="B120">
        <v>10165102258</v>
      </c>
      <c r="C120" t="s">
        <v>117</v>
      </c>
      <c r="D120" s="21">
        <f>(课程目标达成度计算数据!D123*0.6+课程目标达成度计算数据!E123*0.4+课程目标达成度计算数据!F123*0+课程目标达成度计算数据!G123*0+课程目标达成度计算数据!H123*0)/100</f>
        <v>1</v>
      </c>
      <c r="E120" s="21">
        <f>(课程目标达成度计算数据!D123*0.1+课程目标达成度计算数据!E123*0.1+课程目标达成度计算数据!F123*0.2+课程目标达成度计算数据!G123*0.3+课程目标达成度计算数据!H123*0.3)/100</f>
        <v>0.4</v>
      </c>
      <c r="F120" s="21">
        <f>(课程目标达成度计算数据!D123*0.2+课程目标达成度计算数据!E123*0.2+课程目标达成度计算数据!F123*0.2+课程目标达成度计算数据!G123*0.2+课程目标达成度计算数据!H123*0.2)/100</f>
        <v>0.6</v>
      </c>
      <c r="G120" s="21">
        <f>(课程目标达成度计算数据!D123*0.3+课程目标达成度计算数据!E123*0.4+课程目标达成度计算数据!F123*0.1+课程目标达成度计算数据!G123*0.1+课程目标达成度计算数据!H123*0.1)/100</f>
        <v>0.8</v>
      </c>
      <c r="H120" s="21">
        <f>(课程目标达成度计算数据!D123*0.35+课程目标达成度计算数据!E123*0.15+课程目标达成度计算数据!F123*0.25+课程目标达成度计算数据!G123*0.25+课程目标达成度计算数据!H123*0)/100</f>
        <v>0.75</v>
      </c>
      <c r="I120" s="21">
        <f>(课程目标达成度计算数据!D123*0.25+课程目标达成度计算数据!E123*0.25+课程目标达成度计算数据!F123*0.1+课程目标达成度计算数据!G123*0.15+课程目标达成度计算数据!H123*0.25)/100</f>
        <v>0.6</v>
      </c>
      <c r="J120" s="21">
        <f>(课程目标达成度计算数据!D123*0.2+课程目标达成度计算数据!E123*0.2+课程目标达成度计算数据!F123*0.5+课程目标达成度计算数据!G123*0.1+课程目标达成度计算数据!H123*0)/100</f>
        <v>0.9</v>
      </c>
      <c r="K120" s="21">
        <f>(课程目标达成度计算数据!D123*0+课程目标达成度计算数据!E123*0.15+课程目标达成度计算数据!F123*0.15+课程目标达成度计算数据!G123*0.35+课程目标达成度计算数据!H123*0.35)/100</f>
        <v>0.3</v>
      </c>
    </row>
    <row r="121" spans="1:13" ht="15" x14ac:dyDescent="0.15">
      <c r="A121" s="3">
        <f t="shared" si="1"/>
        <v>106</v>
      </c>
      <c r="B121">
        <v>10165102259</v>
      </c>
      <c r="C121" t="s">
        <v>126</v>
      </c>
      <c r="D121" s="21">
        <f>(课程目标达成度计算数据!D124*0.6+课程目标达成度计算数据!E124*0.4+课程目标达成度计算数据!F124*0+课程目标达成度计算数据!G124*0+课程目标达成度计算数据!H124*0)/100</f>
        <v>1</v>
      </c>
      <c r="E121" s="21">
        <f>(课程目标达成度计算数据!D124*0.1+课程目标达成度计算数据!E124*0.1+课程目标达成度计算数据!F124*0.2+课程目标达成度计算数据!G124*0.3+课程目标达成度计算数据!H124*0.3)/100</f>
        <v>0.49300000000000005</v>
      </c>
      <c r="F121" s="21">
        <f>(课程目标达成度计算数据!D124*0.2+课程目标达成度计算数据!E124*0.2+课程目标达成度计算数据!F124*0.2+课程目标达成度计算数据!G124*0.2+课程目标达成度计算数据!H124*0.2)/100</f>
        <v>0.64600000000000013</v>
      </c>
      <c r="G121" s="21">
        <f>(课程目标达成度计算数据!D124*0.3+课程目标达成度计算数据!E124*0.4+课程目标达成度计算数据!F124*0.1+课程目标达成度计算数据!G124*0.1+课程目标达成度计算数据!H124*0.1)/100</f>
        <v>0.82299999999999995</v>
      </c>
      <c r="H121" s="21">
        <f>(课程目标达成度计算数据!D124*0.35+课程目标达成度计算数据!E124*0.15+课程目标达成度计算数据!F124*0.25+课程目标达成度计算数据!G124*0.25+课程目标达成度计算数据!H124*0)/100</f>
        <v>0.8075</v>
      </c>
      <c r="I121" s="21">
        <f>(课程目标达成度计算数据!D124*0.25+课程目标达成度计算数据!E124*0.25+课程目标达成度计算数据!F124*0.1+课程目标达成度计算数据!G124*0.15+课程目标达成度计算数据!H124*0.25)/100</f>
        <v>0.64650000000000007</v>
      </c>
      <c r="J121" s="21">
        <f>(课程目标达成度计算数据!D124*0.2+课程目标达成度计算数据!E124*0.2+课程目标达成度计算数据!F124*0.5+课程目标达成度计算数据!G124*0.1+课程目标达成度计算数据!H124*0)/100</f>
        <v>0.82700000000000007</v>
      </c>
      <c r="K121" s="21">
        <f>(课程目标达成度计算数据!D124*0+课程目标达成度计算数据!E124*0.15+课程目标达成度计算数据!F124*0.15+课程目标达成度计算数据!G124*0.35+课程目标达成度计算数据!H124*0.35)/100</f>
        <v>0.42849999999999994</v>
      </c>
    </row>
    <row r="122" spans="1:13" ht="15" x14ac:dyDescent="0.15">
      <c r="A122" s="3">
        <f t="shared" si="1"/>
        <v>107</v>
      </c>
      <c r="B122">
        <v>10165102260</v>
      </c>
      <c r="C122" t="s">
        <v>150</v>
      </c>
      <c r="D122" s="21">
        <f>(课程目标达成度计算数据!D125*0.6+课程目标达成度计算数据!E125*0.4+课程目标达成度计算数据!F125*0+课程目标达成度计算数据!G125*0+课程目标达成度计算数据!H125*0)/100</f>
        <v>0.4</v>
      </c>
      <c r="E122" s="21">
        <f>(课程目标达成度计算数据!D125*0.1+课程目标达成度计算数据!E125*0.1+课程目标达成度计算数据!F125*0.2+课程目标达成度计算数据!G125*0.3+课程目标达成度计算数据!H125*0.3)/100</f>
        <v>0.1</v>
      </c>
      <c r="F122" s="21">
        <f>(课程目标达成度计算数据!D125*0.2+课程目标达成度计算数据!E125*0.2+课程目标达成度计算数据!F125*0.2+课程目标达成度计算数据!G125*0.2+课程目标达成度计算数据!H125*0.2)/100</f>
        <v>0.2</v>
      </c>
      <c r="G122" s="21">
        <f>(课程目标达成度计算数据!D125*0.3+课程目标达成度计算数据!E125*0.4+课程目标达成度计算数据!F125*0.1+课程目标达成度计算数据!G125*0.1+课程目标达成度计算数据!H125*0.1)/100</f>
        <v>0.4</v>
      </c>
      <c r="H122" s="21">
        <f>(课程目标达成度计算数据!D125*0.35+课程目标达成度计算数据!E125*0.15+课程目标达成度计算数据!F125*0.25+课程目标达成度计算数据!G125*0.25+课程目标达成度计算数据!H125*0)/100</f>
        <v>0.15</v>
      </c>
      <c r="I122" s="21">
        <f>(课程目标达成度计算数据!D125*0.25+课程目标达成度计算数据!E125*0.25+课程目标达成度计算数据!F125*0.1+课程目标达成度计算数据!G125*0.15+课程目标达成度计算数据!H125*0.25)/100</f>
        <v>0.25</v>
      </c>
      <c r="J122" s="21">
        <f>(课程目标达成度计算数据!D125*0.2+课程目标达成度计算数据!E125*0.2+课程目标达成度计算数据!F125*0.5+课程目标达成度计算数据!G125*0.1+课程目标达成度计算数据!H125*0)/100</f>
        <v>0.2</v>
      </c>
      <c r="K122" s="21">
        <f>(课程目标达成度计算数据!D125*0+课程目标达成度计算数据!E125*0.15+课程目标达成度计算数据!F125*0.15+课程目标达成度计算数据!G125*0.35+课程目标达成度计算数据!H125*0.35)/100</f>
        <v>0.15</v>
      </c>
    </row>
    <row r="123" spans="1:13" ht="25.5" x14ac:dyDescent="0.15">
      <c r="A123" s="20"/>
      <c r="B123" s="31" t="s">
        <v>27</v>
      </c>
      <c r="C123" s="31"/>
      <c r="D123" s="22">
        <v>107</v>
      </c>
      <c r="E123" s="22">
        <v>107</v>
      </c>
      <c r="F123" s="22">
        <v>107</v>
      </c>
      <c r="G123" s="22">
        <v>107</v>
      </c>
      <c r="H123" s="22">
        <v>107</v>
      </c>
      <c r="I123" s="22">
        <v>107</v>
      </c>
      <c r="J123" s="22">
        <v>107</v>
      </c>
      <c r="K123" s="22">
        <v>107</v>
      </c>
    </row>
    <row r="124" spans="1:13" ht="25.5" x14ac:dyDescent="0.15">
      <c r="A124" s="20"/>
      <c r="B124" s="31" t="s">
        <v>28</v>
      </c>
      <c r="C124" s="31"/>
      <c r="D124" s="21">
        <f>SUM(D16:D122)/COUNT(D16:D122)</f>
        <v>0.91252336448598126</v>
      </c>
      <c r="E124" s="21">
        <f t="shared" ref="E124:K124" si="2">SUM(E16:E122)/COUNT(E16:E122)</f>
        <v>0.52385046728971951</v>
      </c>
      <c r="F124" s="21">
        <f t="shared" si="2"/>
        <v>0.63631775700934579</v>
      </c>
      <c r="G124" s="21">
        <f t="shared" si="2"/>
        <v>0.76843925233644861</v>
      </c>
      <c r="H124" s="21">
        <f t="shared" si="2"/>
        <v>0.7485747663551402</v>
      </c>
      <c r="I124" s="21">
        <f t="shared" si="2"/>
        <v>0.64566355140186915</v>
      </c>
      <c r="J124" s="21">
        <f t="shared" si="2"/>
        <v>0.75038317757009365</v>
      </c>
      <c r="K124" s="21">
        <f t="shared" si="2"/>
        <v>0.47445327102803692</v>
      </c>
    </row>
    <row r="126" spans="1:13" x14ac:dyDescent="0.15">
      <c r="L126" t="s">
        <v>178</v>
      </c>
      <c r="M126" s="1">
        <f>AVERAGE(D124:K124)</f>
        <v>0.68252570093457943</v>
      </c>
    </row>
  </sheetData>
  <mergeCells count="24">
    <mergeCell ref="N9:P9"/>
    <mergeCell ref="N10:P10"/>
    <mergeCell ref="N11:P11"/>
    <mergeCell ref="N4:P4"/>
    <mergeCell ref="N5:P5"/>
    <mergeCell ref="N6:P6"/>
    <mergeCell ref="N7:P7"/>
    <mergeCell ref="N8:P8"/>
    <mergeCell ref="B124:C124"/>
    <mergeCell ref="B123:C123"/>
    <mergeCell ref="A1:I1"/>
    <mergeCell ref="A2:I2"/>
    <mergeCell ref="A3:I3"/>
    <mergeCell ref="B4:M4"/>
    <mergeCell ref="B5:M5"/>
    <mergeCell ref="B6:M6"/>
    <mergeCell ref="B7:M7"/>
    <mergeCell ref="B8:M8"/>
    <mergeCell ref="B9:M9"/>
    <mergeCell ref="A13:I13"/>
    <mergeCell ref="A12:M12"/>
    <mergeCell ref="A14:M14"/>
    <mergeCell ref="B10:M10"/>
    <mergeCell ref="B11:M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5"/>
  <sheetViews>
    <sheetView topLeftCell="A103" workbookViewId="0">
      <selection activeCell="D121" sqref="D121:H121"/>
    </sheetView>
  </sheetViews>
  <sheetFormatPr defaultColWidth="8.875" defaultRowHeight="15" x14ac:dyDescent="0.15"/>
  <cols>
    <col min="1" max="1" width="5.375" style="5" customWidth="1"/>
    <col min="2" max="2" width="15" style="4" customWidth="1"/>
    <col min="3" max="16384" width="8.875" style="4"/>
  </cols>
  <sheetData>
    <row r="1" spans="1:8" ht="37.9" customHeight="1" x14ac:dyDescent="0.15">
      <c r="A1" s="39" t="s">
        <v>155</v>
      </c>
      <c r="B1" s="39"/>
      <c r="C1" s="39"/>
      <c r="D1" s="39"/>
      <c r="E1" s="39"/>
      <c r="F1" s="39"/>
      <c r="G1" s="39"/>
      <c r="H1" s="39"/>
    </row>
    <row r="2" spans="1:8" ht="15.6" customHeight="1" x14ac:dyDescent="0.15">
      <c r="A2" s="38"/>
      <c r="B2" s="38"/>
      <c r="C2" s="38"/>
      <c r="D2" s="38"/>
      <c r="E2" s="38"/>
      <c r="F2" s="38"/>
      <c r="G2" s="38"/>
      <c r="H2" s="38"/>
    </row>
    <row r="3" spans="1:8" s="8" customFormat="1" ht="21.6" customHeight="1" x14ac:dyDescent="0.15">
      <c r="A3" s="46" t="s">
        <v>39</v>
      </c>
      <c r="B3" s="46"/>
      <c r="C3" s="46"/>
      <c r="D3" s="46"/>
      <c r="E3" s="46"/>
      <c r="F3" s="46"/>
      <c r="G3" s="46"/>
      <c r="H3" s="46"/>
    </row>
    <row r="4" spans="1:8" s="8" customFormat="1" ht="18.75" x14ac:dyDescent="0.15">
      <c r="A4" s="9"/>
      <c r="B4" s="12" t="s">
        <v>19</v>
      </c>
      <c r="C4" s="49" t="s">
        <v>41</v>
      </c>
      <c r="D4" s="49"/>
      <c r="E4" s="49"/>
      <c r="F4" s="10"/>
      <c r="G4" s="10"/>
      <c r="H4" s="10"/>
    </row>
    <row r="5" spans="1:8" s="8" customFormat="1" ht="18.75" x14ac:dyDescent="0.15">
      <c r="A5" s="9"/>
      <c r="B5" s="16" t="s">
        <v>12</v>
      </c>
      <c r="C5" s="37" t="s">
        <v>163</v>
      </c>
      <c r="D5" s="37"/>
      <c r="E5" s="37"/>
      <c r="F5" s="10"/>
      <c r="G5" s="10"/>
      <c r="H5" s="10"/>
    </row>
    <row r="6" spans="1:8" s="8" customFormat="1" ht="18.75" x14ac:dyDescent="0.15">
      <c r="A6" s="9"/>
      <c r="B6" s="16" t="s">
        <v>0</v>
      </c>
      <c r="C6" s="37" t="s">
        <v>162</v>
      </c>
      <c r="D6" s="37"/>
      <c r="E6" s="37"/>
      <c r="F6" s="10"/>
      <c r="G6" s="10"/>
      <c r="H6" s="10"/>
    </row>
    <row r="7" spans="1:8" s="8" customFormat="1" ht="18.75" x14ac:dyDescent="0.15">
      <c r="A7" s="9"/>
      <c r="B7" s="16" t="s">
        <v>1</v>
      </c>
      <c r="C7" s="37" t="s">
        <v>164</v>
      </c>
      <c r="D7" s="37"/>
      <c r="E7" s="37"/>
      <c r="F7" s="10"/>
      <c r="G7" s="10"/>
      <c r="H7" s="10"/>
    </row>
    <row r="8" spans="1:8" ht="14.45" customHeight="1" x14ac:dyDescent="0.15">
      <c r="A8" s="6"/>
      <c r="B8" s="16" t="s">
        <v>3</v>
      </c>
      <c r="C8" s="37" t="s">
        <v>165</v>
      </c>
      <c r="D8" s="37"/>
      <c r="E8" s="37"/>
      <c r="F8" s="10"/>
      <c r="G8" s="10"/>
      <c r="H8" s="10"/>
    </row>
    <row r="9" spans="1:8" ht="16.899999999999999" customHeight="1" x14ac:dyDescent="0.15">
      <c r="A9" s="6"/>
      <c r="B9" s="16" t="s">
        <v>4</v>
      </c>
      <c r="C9" s="37" t="s">
        <v>166</v>
      </c>
      <c r="D9" s="37"/>
      <c r="E9" s="37"/>
      <c r="F9" s="10"/>
      <c r="G9" s="10"/>
      <c r="H9" s="10"/>
    </row>
    <row r="10" spans="1:8" ht="18" customHeight="1" x14ac:dyDescent="0.15">
      <c r="A10" s="6"/>
      <c r="B10" s="16" t="s">
        <v>6</v>
      </c>
      <c r="C10" s="37" t="s">
        <v>167</v>
      </c>
      <c r="D10" s="37"/>
      <c r="E10" s="37"/>
      <c r="F10" s="10"/>
      <c r="G10" s="10"/>
      <c r="H10" s="10"/>
    </row>
    <row r="11" spans="1:8" ht="16.899999999999999" customHeight="1" x14ac:dyDescent="0.15">
      <c r="A11" s="27"/>
      <c r="B11" s="28" t="s">
        <v>156</v>
      </c>
      <c r="C11" s="37" t="s">
        <v>168</v>
      </c>
      <c r="D11" s="37"/>
      <c r="E11" s="37"/>
      <c r="F11" s="10"/>
      <c r="G11" s="10"/>
      <c r="H11" s="10"/>
    </row>
    <row r="12" spans="1:8" ht="18" customHeight="1" x14ac:dyDescent="0.15">
      <c r="A12" s="27"/>
      <c r="B12" s="28" t="s">
        <v>157</v>
      </c>
      <c r="C12" s="37" t="s">
        <v>176</v>
      </c>
      <c r="D12" s="37"/>
      <c r="E12" s="37"/>
      <c r="F12" s="10"/>
      <c r="G12" s="10"/>
      <c r="H12" s="10"/>
    </row>
    <row r="13" spans="1:8" ht="57.6" customHeight="1" x14ac:dyDescent="0.15">
      <c r="A13" s="47"/>
      <c r="B13" s="48"/>
      <c r="C13" s="48"/>
      <c r="D13" s="48"/>
      <c r="E13" s="48"/>
      <c r="F13" s="48"/>
      <c r="G13" s="48"/>
      <c r="H13" s="48"/>
    </row>
    <row r="14" spans="1:8" s="7" customFormat="1" ht="54" customHeight="1" x14ac:dyDescent="0.15">
      <c r="A14" s="53"/>
      <c r="B14" s="54"/>
      <c r="C14" s="54"/>
      <c r="D14" s="54"/>
      <c r="E14" s="54"/>
      <c r="F14" s="54"/>
      <c r="G14" s="54"/>
      <c r="H14" s="54"/>
    </row>
    <row r="15" spans="1:8" x14ac:dyDescent="0.15">
      <c r="A15" s="52"/>
      <c r="B15" s="52"/>
      <c r="C15" s="52"/>
      <c r="D15" s="52"/>
      <c r="E15" s="52"/>
      <c r="F15" s="52"/>
      <c r="G15" s="52"/>
      <c r="H15" s="52"/>
    </row>
    <row r="16" spans="1:8" x14ac:dyDescent="0.15">
      <c r="A16" s="43"/>
      <c r="B16" s="44"/>
      <c r="C16" s="45"/>
      <c r="D16" s="42"/>
      <c r="E16" s="42"/>
      <c r="F16" s="17"/>
      <c r="G16" s="17"/>
      <c r="H16" s="17"/>
    </row>
    <row r="17" spans="1:8" ht="25.5" customHeight="1" x14ac:dyDescent="0.15">
      <c r="A17" s="40" t="s">
        <v>16</v>
      </c>
      <c r="B17" s="41" t="s">
        <v>17</v>
      </c>
      <c r="C17" s="41" t="s">
        <v>18</v>
      </c>
      <c r="D17" s="50" t="s">
        <v>158</v>
      </c>
      <c r="E17" s="51"/>
      <c r="F17" s="51"/>
      <c r="G17" s="51"/>
      <c r="H17" s="51"/>
    </row>
    <row r="18" spans="1:8" ht="25.5" customHeight="1" x14ac:dyDescent="0.15">
      <c r="A18" s="40"/>
      <c r="B18" s="41"/>
      <c r="C18" s="41"/>
      <c r="D18" s="14" t="s">
        <v>22</v>
      </c>
      <c r="E18" s="14" t="s">
        <v>23</v>
      </c>
      <c r="F18" s="14" t="s">
        <v>24</v>
      </c>
      <c r="G18" s="14" t="s">
        <v>25</v>
      </c>
      <c r="H18" s="14" t="s">
        <v>26</v>
      </c>
    </row>
    <row r="19" spans="1:8" x14ac:dyDescent="0.15">
      <c r="A19" s="3">
        <v>1</v>
      </c>
      <c r="B19">
        <v>10164900134</v>
      </c>
      <c r="C19" t="s">
        <v>88</v>
      </c>
      <c r="D19">
        <v>90</v>
      </c>
      <c r="E19">
        <v>90</v>
      </c>
      <c r="F19">
        <v>90</v>
      </c>
      <c r="G19">
        <v>70</v>
      </c>
      <c r="H19">
        <v>0</v>
      </c>
    </row>
    <row r="20" spans="1:8" x14ac:dyDescent="0.15">
      <c r="A20" s="3">
        <f>A19+1</f>
        <v>2</v>
      </c>
      <c r="B20">
        <v>10165102101</v>
      </c>
      <c r="C20" t="s">
        <v>120</v>
      </c>
      <c r="D20">
        <v>100</v>
      </c>
      <c r="E20">
        <v>100</v>
      </c>
      <c r="F20">
        <v>100</v>
      </c>
      <c r="G20">
        <v>100</v>
      </c>
      <c r="H20">
        <v>100</v>
      </c>
    </row>
    <row r="21" spans="1:8" x14ac:dyDescent="0.15">
      <c r="A21" s="3">
        <f t="shared" ref="A21:A83" si="0">A20+1</f>
        <v>3</v>
      </c>
      <c r="B21">
        <v>10165102103</v>
      </c>
      <c r="C21" t="s">
        <v>130</v>
      </c>
      <c r="D21">
        <v>100</v>
      </c>
      <c r="E21">
        <v>100</v>
      </c>
      <c r="F21">
        <v>100</v>
      </c>
      <c r="G21">
        <v>0</v>
      </c>
      <c r="H21">
        <v>0</v>
      </c>
    </row>
    <row r="22" spans="1:8" x14ac:dyDescent="0.15">
      <c r="A22" s="3">
        <f t="shared" si="0"/>
        <v>4</v>
      </c>
      <c r="B22">
        <v>10165102104</v>
      </c>
      <c r="C22" t="s">
        <v>62</v>
      </c>
      <c r="D22">
        <v>100</v>
      </c>
      <c r="E22">
        <v>100</v>
      </c>
      <c r="F22">
        <v>100</v>
      </c>
      <c r="G22">
        <v>0</v>
      </c>
      <c r="H22">
        <v>0</v>
      </c>
    </row>
    <row r="23" spans="1:8" x14ac:dyDescent="0.15">
      <c r="A23" s="3">
        <f t="shared" si="0"/>
        <v>5</v>
      </c>
      <c r="B23">
        <v>10165102105</v>
      </c>
      <c r="C23" t="s">
        <v>81</v>
      </c>
      <c r="D23">
        <v>100</v>
      </c>
      <c r="E23">
        <v>100</v>
      </c>
      <c r="F23">
        <v>100</v>
      </c>
      <c r="G23">
        <v>100</v>
      </c>
      <c r="H23">
        <v>0</v>
      </c>
    </row>
    <row r="24" spans="1:8" x14ac:dyDescent="0.15">
      <c r="A24" s="3">
        <f t="shared" si="0"/>
        <v>6</v>
      </c>
      <c r="B24">
        <v>10165102106</v>
      </c>
      <c r="C24" t="s">
        <v>134</v>
      </c>
      <c r="D24">
        <v>100</v>
      </c>
      <c r="E24">
        <v>0</v>
      </c>
      <c r="F24">
        <v>100</v>
      </c>
      <c r="G24">
        <v>47</v>
      </c>
      <c r="H24">
        <v>0</v>
      </c>
    </row>
    <row r="25" spans="1:8" x14ac:dyDescent="0.15">
      <c r="A25" s="3">
        <f t="shared" si="0"/>
        <v>7</v>
      </c>
      <c r="B25">
        <v>10165102108</v>
      </c>
      <c r="C25" t="s">
        <v>119</v>
      </c>
      <c r="D25">
        <v>100</v>
      </c>
      <c r="E25">
        <v>100</v>
      </c>
      <c r="F25">
        <v>100</v>
      </c>
      <c r="G25">
        <v>100</v>
      </c>
      <c r="H25">
        <v>100</v>
      </c>
    </row>
    <row r="26" spans="1:8" x14ac:dyDescent="0.15">
      <c r="A26" s="3">
        <f t="shared" si="0"/>
        <v>8</v>
      </c>
      <c r="B26">
        <v>10165102109</v>
      </c>
      <c r="C26" t="s">
        <v>133</v>
      </c>
      <c r="D26">
        <v>100</v>
      </c>
      <c r="E26">
        <v>100</v>
      </c>
      <c r="F26">
        <v>100</v>
      </c>
      <c r="G26">
        <v>0</v>
      </c>
      <c r="H26">
        <v>0</v>
      </c>
    </row>
    <row r="27" spans="1:8" x14ac:dyDescent="0.15">
      <c r="A27" s="3">
        <f t="shared" si="0"/>
        <v>9</v>
      </c>
      <c r="B27">
        <v>10165102110</v>
      </c>
      <c r="C27" t="s">
        <v>129</v>
      </c>
      <c r="D27">
        <v>100</v>
      </c>
      <c r="E27">
        <v>100</v>
      </c>
      <c r="F27">
        <v>0</v>
      </c>
      <c r="G27">
        <v>100</v>
      </c>
      <c r="H27">
        <v>0</v>
      </c>
    </row>
    <row r="28" spans="1:8" x14ac:dyDescent="0.15">
      <c r="A28" s="3">
        <f t="shared" si="0"/>
        <v>10</v>
      </c>
      <c r="B28">
        <v>10165102113</v>
      </c>
      <c r="C28" t="s">
        <v>68</v>
      </c>
      <c r="D28">
        <v>100</v>
      </c>
      <c r="E28">
        <v>100</v>
      </c>
      <c r="F28">
        <v>60</v>
      </c>
      <c r="G28">
        <v>100</v>
      </c>
      <c r="H28">
        <v>100</v>
      </c>
    </row>
    <row r="29" spans="1:8" x14ac:dyDescent="0.15">
      <c r="A29" s="3">
        <f t="shared" si="0"/>
        <v>11</v>
      </c>
      <c r="B29">
        <v>10165102115</v>
      </c>
      <c r="C29" t="s">
        <v>91</v>
      </c>
      <c r="D29">
        <v>100</v>
      </c>
      <c r="E29">
        <v>100</v>
      </c>
      <c r="F29">
        <v>100</v>
      </c>
      <c r="G29">
        <v>30</v>
      </c>
      <c r="H29">
        <v>0</v>
      </c>
    </row>
    <row r="30" spans="1:8" x14ac:dyDescent="0.15">
      <c r="A30" s="3">
        <f t="shared" si="0"/>
        <v>12</v>
      </c>
      <c r="B30">
        <v>10165102117</v>
      </c>
      <c r="C30" t="s">
        <v>138</v>
      </c>
      <c r="D30">
        <v>100</v>
      </c>
      <c r="E30">
        <v>0</v>
      </c>
      <c r="F30">
        <v>100</v>
      </c>
      <c r="G30">
        <v>13</v>
      </c>
      <c r="H30">
        <v>0</v>
      </c>
    </row>
    <row r="31" spans="1:8" x14ac:dyDescent="0.15">
      <c r="A31" s="3">
        <f t="shared" si="0"/>
        <v>13</v>
      </c>
      <c r="B31">
        <v>10165102118</v>
      </c>
      <c r="C31" t="s">
        <v>142</v>
      </c>
      <c r="D31">
        <v>100</v>
      </c>
      <c r="E31">
        <v>100</v>
      </c>
      <c r="F31">
        <v>0</v>
      </c>
      <c r="G31">
        <v>0</v>
      </c>
      <c r="H31">
        <v>0</v>
      </c>
    </row>
    <row r="32" spans="1:8" x14ac:dyDescent="0.15">
      <c r="A32" s="3">
        <f t="shared" si="0"/>
        <v>14</v>
      </c>
      <c r="B32">
        <v>10165102119</v>
      </c>
      <c r="C32" t="s">
        <v>49</v>
      </c>
      <c r="D32">
        <v>100</v>
      </c>
      <c r="E32">
        <v>100</v>
      </c>
      <c r="F32">
        <v>100</v>
      </c>
      <c r="G32">
        <v>100</v>
      </c>
      <c r="H32">
        <v>100</v>
      </c>
    </row>
    <row r="33" spans="1:8" x14ac:dyDescent="0.15">
      <c r="A33" s="3">
        <f t="shared" si="0"/>
        <v>15</v>
      </c>
      <c r="B33">
        <v>10165102120</v>
      </c>
      <c r="C33" t="s">
        <v>122</v>
      </c>
      <c r="D33">
        <v>100</v>
      </c>
      <c r="E33">
        <v>100</v>
      </c>
      <c r="F33">
        <v>100</v>
      </c>
      <c r="G33">
        <v>47</v>
      </c>
      <c r="H33">
        <v>80</v>
      </c>
    </row>
    <row r="34" spans="1:8" x14ac:dyDescent="0.15">
      <c r="A34" s="3">
        <f t="shared" si="0"/>
        <v>16</v>
      </c>
      <c r="B34">
        <v>10165102121</v>
      </c>
      <c r="C34" t="s">
        <v>137</v>
      </c>
      <c r="D34">
        <v>100</v>
      </c>
      <c r="E34">
        <v>100</v>
      </c>
      <c r="F34">
        <v>0</v>
      </c>
      <c r="G34">
        <v>13</v>
      </c>
      <c r="H34">
        <v>0</v>
      </c>
    </row>
    <row r="35" spans="1:8" x14ac:dyDescent="0.15">
      <c r="A35" s="3">
        <f t="shared" si="0"/>
        <v>17</v>
      </c>
      <c r="B35">
        <v>10165102122</v>
      </c>
      <c r="C35" t="s">
        <v>67</v>
      </c>
      <c r="D35">
        <v>100</v>
      </c>
      <c r="E35">
        <v>100</v>
      </c>
      <c r="F35">
        <v>100</v>
      </c>
      <c r="G35">
        <v>100</v>
      </c>
      <c r="H35">
        <v>100</v>
      </c>
    </row>
    <row r="36" spans="1:8" x14ac:dyDescent="0.15">
      <c r="A36" s="3">
        <f t="shared" si="0"/>
        <v>18</v>
      </c>
      <c r="B36">
        <v>10165102123</v>
      </c>
      <c r="C36" t="s">
        <v>63</v>
      </c>
      <c r="D36">
        <v>100</v>
      </c>
      <c r="E36">
        <v>100</v>
      </c>
      <c r="F36">
        <v>100</v>
      </c>
      <c r="G36">
        <v>0</v>
      </c>
      <c r="H36">
        <v>0</v>
      </c>
    </row>
    <row r="37" spans="1:8" x14ac:dyDescent="0.15">
      <c r="A37" s="3">
        <f t="shared" si="0"/>
        <v>19</v>
      </c>
      <c r="B37">
        <v>10165102125</v>
      </c>
      <c r="C37" t="s">
        <v>82</v>
      </c>
      <c r="D37">
        <v>100</v>
      </c>
      <c r="E37">
        <v>100</v>
      </c>
      <c r="F37">
        <v>100</v>
      </c>
      <c r="G37">
        <v>100</v>
      </c>
      <c r="H37">
        <v>0</v>
      </c>
    </row>
    <row r="38" spans="1:8" x14ac:dyDescent="0.15">
      <c r="A38" s="3">
        <f t="shared" si="0"/>
        <v>20</v>
      </c>
      <c r="B38">
        <v>10165102126</v>
      </c>
      <c r="C38" t="s">
        <v>136</v>
      </c>
      <c r="D38">
        <v>100</v>
      </c>
      <c r="E38">
        <v>100</v>
      </c>
      <c r="F38">
        <v>14</v>
      </c>
      <c r="G38">
        <v>0</v>
      </c>
      <c r="H38">
        <v>0</v>
      </c>
    </row>
    <row r="39" spans="1:8" x14ac:dyDescent="0.15">
      <c r="A39" s="3">
        <f t="shared" si="0"/>
        <v>21</v>
      </c>
      <c r="B39">
        <v>10165102127</v>
      </c>
      <c r="C39" t="s">
        <v>58</v>
      </c>
      <c r="D39">
        <v>100</v>
      </c>
      <c r="E39">
        <v>100</v>
      </c>
      <c r="F39">
        <v>50</v>
      </c>
      <c r="G39">
        <v>100</v>
      </c>
      <c r="H39">
        <v>0</v>
      </c>
    </row>
    <row r="40" spans="1:8" x14ac:dyDescent="0.15">
      <c r="A40" s="3">
        <f t="shared" si="0"/>
        <v>22</v>
      </c>
      <c r="B40">
        <v>10165102128</v>
      </c>
      <c r="C40" t="s">
        <v>51</v>
      </c>
      <c r="D40">
        <v>100</v>
      </c>
      <c r="E40">
        <v>100</v>
      </c>
      <c r="F40">
        <v>100</v>
      </c>
      <c r="G40">
        <v>100</v>
      </c>
      <c r="H40">
        <v>100</v>
      </c>
    </row>
    <row r="41" spans="1:8" x14ac:dyDescent="0.15">
      <c r="A41" s="3">
        <f t="shared" si="0"/>
        <v>23</v>
      </c>
      <c r="B41">
        <v>10165102129</v>
      </c>
      <c r="C41" t="s">
        <v>85</v>
      </c>
      <c r="D41">
        <v>100</v>
      </c>
      <c r="E41">
        <v>100</v>
      </c>
      <c r="F41">
        <v>100</v>
      </c>
      <c r="G41">
        <v>60</v>
      </c>
      <c r="H41">
        <v>0</v>
      </c>
    </row>
    <row r="42" spans="1:8" x14ac:dyDescent="0.15">
      <c r="A42" s="3">
        <f t="shared" si="0"/>
        <v>24</v>
      </c>
      <c r="B42">
        <v>10165102131</v>
      </c>
      <c r="C42" t="s">
        <v>65</v>
      </c>
      <c r="D42">
        <v>100</v>
      </c>
      <c r="E42">
        <v>0</v>
      </c>
      <c r="F42">
        <v>100</v>
      </c>
      <c r="G42">
        <v>0</v>
      </c>
      <c r="H42">
        <v>100</v>
      </c>
    </row>
    <row r="43" spans="1:8" x14ac:dyDescent="0.15">
      <c r="A43" s="3">
        <f t="shared" si="0"/>
        <v>25</v>
      </c>
      <c r="B43">
        <v>10165102132</v>
      </c>
      <c r="C43" t="s">
        <v>87</v>
      </c>
      <c r="D43">
        <v>100</v>
      </c>
      <c r="E43">
        <v>100</v>
      </c>
      <c r="F43">
        <v>100</v>
      </c>
      <c r="G43">
        <v>50</v>
      </c>
      <c r="H43">
        <v>0</v>
      </c>
    </row>
    <row r="44" spans="1:8" x14ac:dyDescent="0.15">
      <c r="A44" s="3">
        <f t="shared" si="0"/>
        <v>26</v>
      </c>
      <c r="B44">
        <v>10165102133</v>
      </c>
      <c r="C44" t="s">
        <v>101</v>
      </c>
      <c r="D44">
        <v>100</v>
      </c>
      <c r="E44">
        <v>100</v>
      </c>
      <c r="F44">
        <v>100</v>
      </c>
      <c r="G44">
        <v>0</v>
      </c>
      <c r="H44">
        <v>0</v>
      </c>
    </row>
    <row r="45" spans="1:8" x14ac:dyDescent="0.15">
      <c r="A45" s="3">
        <f t="shared" si="0"/>
        <v>27</v>
      </c>
      <c r="B45">
        <v>10165102134</v>
      </c>
      <c r="C45" t="s">
        <v>66</v>
      </c>
      <c r="D45">
        <v>100</v>
      </c>
      <c r="E45">
        <v>100</v>
      </c>
      <c r="F45">
        <v>100</v>
      </c>
      <c r="G45">
        <v>0</v>
      </c>
      <c r="H45">
        <v>0</v>
      </c>
    </row>
    <row r="46" spans="1:8" x14ac:dyDescent="0.15">
      <c r="A46" s="3">
        <f t="shared" si="0"/>
        <v>28</v>
      </c>
      <c r="B46">
        <v>10165102135</v>
      </c>
      <c r="C46" t="s">
        <v>109</v>
      </c>
      <c r="D46">
        <v>100</v>
      </c>
      <c r="E46">
        <v>100</v>
      </c>
      <c r="F46">
        <v>100</v>
      </c>
      <c r="G46">
        <v>100</v>
      </c>
      <c r="H46">
        <v>0</v>
      </c>
    </row>
    <row r="47" spans="1:8" x14ac:dyDescent="0.15">
      <c r="A47" s="3">
        <f t="shared" si="0"/>
        <v>29</v>
      </c>
      <c r="B47">
        <v>10165102136</v>
      </c>
      <c r="C47" t="s">
        <v>48</v>
      </c>
      <c r="D47">
        <v>100</v>
      </c>
      <c r="E47">
        <v>100</v>
      </c>
      <c r="F47">
        <v>100</v>
      </c>
      <c r="G47">
        <v>100</v>
      </c>
      <c r="H47">
        <v>100</v>
      </c>
    </row>
    <row r="48" spans="1:8" x14ac:dyDescent="0.15">
      <c r="A48" s="3">
        <f t="shared" si="0"/>
        <v>30</v>
      </c>
      <c r="B48">
        <v>10165102137</v>
      </c>
      <c r="C48" t="s">
        <v>104</v>
      </c>
      <c r="D48">
        <v>100</v>
      </c>
      <c r="E48">
        <v>100</v>
      </c>
      <c r="F48">
        <v>100</v>
      </c>
      <c r="G48">
        <v>100</v>
      </c>
      <c r="H48">
        <v>100</v>
      </c>
    </row>
    <row r="49" spans="1:8" x14ac:dyDescent="0.15">
      <c r="A49" s="3">
        <f t="shared" si="0"/>
        <v>31</v>
      </c>
      <c r="B49">
        <v>10165102138</v>
      </c>
      <c r="C49" t="s">
        <v>56</v>
      </c>
      <c r="D49">
        <v>100</v>
      </c>
      <c r="E49">
        <v>100</v>
      </c>
      <c r="F49">
        <v>100</v>
      </c>
      <c r="G49">
        <v>100</v>
      </c>
      <c r="H49">
        <v>0</v>
      </c>
    </row>
    <row r="50" spans="1:8" x14ac:dyDescent="0.15">
      <c r="A50" s="3">
        <f t="shared" si="0"/>
        <v>32</v>
      </c>
      <c r="B50">
        <v>10165102139</v>
      </c>
      <c r="C50" t="s">
        <v>89</v>
      </c>
      <c r="D50">
        <v>100</v>
      </c>
      <c r="E50">
        <v>100</v>
      </c>
      <c r="F50">
        <v>100</v>
      </c>
      <c r="G50">
        <v>30</v>
      </c>
      <c r="H50">
        <v>0</v>
      </c>
    </row>
    <row r="51" spans="1:8" x14ac:dyDescent="0.15">
      <c r="A51" s="3">
        <f t="shared" si="0"/>
        <v>33</v>
      </c>
      <c r="B51">
        <v>10165102140</v>
      </c>
      <c r="C51" t="s">
        <v>103</v>
      </c>
      <c r="D51">
        <v>100</v>
      </c>
      <c r="E51">
        <v>100</v>
      </c>
      <c r="F51">
        <v>100</v>
      </c>
      <c r="G51">
        <v>100</v>
      </c>
      <c r="H51">
        <v>100</v>
      </c>
    </row>
    <row r="52" spans="1:8" x14ac:dyDescent="0.15">
      <c r="A52" s="3">
        <f t="shared" si="0"/>
        <v>34</v>
      </c>
      <c r="B52">
        <v>10165102141</v>
      </c>
      <c r="C52" t="s">
        <v>69</v>
      </c>
      <c r="D52">
        <v>100</v>
      </c>
      <c r="E52">
        <v>100</v>
      </c>
      <c r="F52">
        <v>40</v>
      </c>
      <c r="G52">
        <v>100</v>
      </c>
      <c r="H52">
        <v>100</v>
      </c>
    </row>
    <row r="53" spans="1:8" x14ac:dyDescent="0.15">
      <c r="A53" s="3">
        <f t="shared" si="0"/>
        <v>35</v>
      </c>
      <c r="B53">
        <v>10165102143</v>
      </c>
      <c r="C53" t="s">
        <v>127</v>
      </c>
      <c r="D53">
        <v>100</v>
      </c>
      <c r="E53">
        <v>100</v>
      </c>
      <c r="F53">
        <v>76</v>
      </c>
      <c r="G53">
        <v>31</v>
      </c>
      <c r="H53">
        <v>10</v>
      </c>
    </row>
    <row r="54" spans="1:8" x14ac:dyDescent="0.15">
      <c r="A54" s="3">
        <f t="shared" si="0"/>
        <v>36</v>
      </c>
      <c r="B54">
        <v>10165102144</v>
      </c>
      <c r="C54" t="s">
        <v>115</v>
      </c>
      <c r="D54">
        <v>100</v>
      </c>
      <c r="E54">
        <v>100</v>
      </c>
      <c r="F54">
        <v>100</v>
      </c>
      <c r="G54">
        <v>0</v>
      </c>
      <c r="H54">
        <v>2</v>
      </c>
    </row>
    <row r="55" spans="1:8" x14ac:dyDescent="0.15">
      <c r="A55" s="3">
        <f t="shared" si="0"/>
        <v>37</v>
      </c>
      <c r="B55">
        <v>10165102145</v>
      </c>
      <c r="C55" t="s">
        <v>92</v>
      </c>
      <c r="D55">
        <v>100</v>
      </c>
      <c r="E55">
        <v>100</v>
      </c>
      <c r="F55">
        <v>100</v>
      </c>
      <c r="G55">
        <v>30</v>
      </c>
      <c r="H55">
        <v>0</v>
      </c>
    </row>
    <row r="56" spans="1:8" x14ac:dyDescent="0.15">
      <c r="A56" s="3">
        <f t="shared" si="0"/>
        <v>38</v>
      </c>
      <c r="B56">
        <v>10165102146</v>
      </c>
      <c r="C56" t="s">
        <v>116</v>
      </c>
      <c r="D56">
        <v>100</v>
      </c>
      <c r="E56">
        <v>100</v>
      </c>
      <c r="F56">
        <v>100</v>
      </c>
      <c r="G56">
        <v>0</v>
      </c>
      <c r="H56">
        <v>2</v>
      </c>
    </row>
    <row r="57" spans="1:8" x14ac:dyDescent="0.15">
      <c r="A57" s="3">
        <f t="shared" si="0"/>
        <v>39</v>
      </c>
      <c r="B57">
        <v>10165102147</v>
      </c>
      <c r="C57" t="s">
        <v>77</v>
      </c>
      <c r="D57">
        <v>100</v>
      </c>
      <c r="E57">
        <v>100</v>
      </c>
      <c r="F57">
        <v>0</v>
      </c>
      <c r="G57">
        <v>100</v>
      </c>
      <c r="H57">
        <v>0</v>
      </c>
    </row>
    <row r="58" spans="1:8" x14ac:dyDescent="0.15">
      <c r="A58" s="3">
        <f t="shared" si="0"/>
        <v>40</v>
      </c>
      <c r="B58">
        <v>10165102148</v>
      </c>
      <c r="C58" t="s">
        <v>76</v>
      </c>
      <c r="D58">
        <v>100</v>
      </c>
      <c r="E58">
        <v>100</v>
      </c>
      <c r="F58">
        <v>0</v>
      </c>
      <c r="G58">
        <v>100</v>
      </c>
      <c r="H58">
        <v>0</v>
      </c>
    </row>
    <row r="59" spans="1:8" x14ac:dyDescent="0.15">
      <c r="A59" s="3">
        <f t="shared" si="0"/>
        <v>41</v>
      </c>
      <c r="B59">
        <v>10165102149</v>
      </c>
      <c r="C59" t="s">
        <v>154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 s="3">
        <f t="shared" si="0"/>
        <v>42</v>
      </c>
      <c r="B60">
        <v>10165102150</v>
      </c>
      <c r="C60" t="s">
        <v>83</v>
      </c>
      <c r="D60">
        <v>100</v>
      </c>
      <c r="E60">
        <v>100</v>
      </c>
      <c r="F60">
        <v>100</v>
      </c>
      <c r="G60">
        <v>100</v>
      </c>
      <c r="H60">
        <v>0</v>
      </c>
    </row>
    <row r="61" spans="1:8" x14ac:dyDescent="0.15">
      <c r="A61" s="3">
        <f t="shared" si="0"/>
        <v>43</v>
      </c>
      <c r="B61">
        <v>10165102151</v>
      </c>
      <c r="C61" t="s">
        <v>59</v>
      </c>
      <c r="D61">
        <v>70</v>
      </c>
      <c r="E61">
        <v>100</v>
      </c>
      <c r="F61">
        <v>100</v>
      </c>
      <c r="G61">
        <v>60</v>
      </c>
      <c r="H61">
        <v>0</v>
      </c>
    </row>
    <row r="62" spans="1:8" x14ac:dyDescent="0.15">
      <c r="A62" s="3">
        <f t="shared" si="0"/>
        <v>44</v>
      </c>
      <c r="B62">
        <v>10165102152</v>
      </c>
      <c r="C62" t="s">
        <v>121</v>
      </c>
      <c r="D62">
        <v>100</v>
      </c>
      <c r="E62">
        <v>100</v>
      </c>
      <c r="F62">
        <v>100</v>
      </c>
      <c r="G62">
        <v>100</v>
      </c>
      <c r="H62">
        <v>84</v>
      </c>
    </row>
    <row r="63" spans="1:8" x14ac:dyDescent="0.15">
      <c r="A63" s="3">
        <f t="shared" si="0"/>
        <v>45</v>
      </c>
      <c r="B63">
        <v>10165102153</v>
      </c>
      <c r="C63" t="s">
        <v>96</v>
      </c>
      <c r="D63">
        <v>100</v>
      </c>
      <c r="E63">
        <v>100</v>
      </c>
      <c r="F63">
        <v>0</v>
      </c>
      <c r="G63">
        <v>100</v>
      </c>
      <c r="H63">
        <v>0</v>
      </c>
    </row>
    <row r="64" spans="1:8" x14ac:dyDescent="0.15">
      <c r="A64" s="3">
        <f t="shared" si="0"/>
        <v>46</v>
      </c>
      <c r="B64">
        <v>10165102154</v>
      </c>
      <c r="C64" t="s">
        <v>71</v>
      </c>
      <c r="D64">
        <v>100</v>
      </c>
      <c r="E64">
        <v>90</v>
      </c>
      <c r="F64">
        <v>0</v>
      </c>
      <c r="G64">
        <v>100</v>
      </c>
      <c r="H64">
        <v>80</v>
      </c>
    </row>
    <row r="65" spans="1:8" x14ac:dyDescent="0.15">
      <c r="A65" s="3">
        <f t="shared" si="0"/>
        <v>47</v>
      </c>
      <c r="B65">
        <v>10165102155</v>
      </c>
      <c r="C65" t="s">
        <v>106</v>
      </c>
      <c r="D65">
        <v>100</v>
      </c>
      <c r="E65">
        <v>100</v>
      </c>
      <c r="F65">
        <v>100</v>
      </c>
      <c r="G65">
        <v>100</v>
      </c>
      <c r="H65">
        <v>100</v>
      </c>
    </row>
    <row r="66" spans="1:8" x14ac:dyDescent="0.15">
      <c r="A66" s="3">
        <f t="shared" si="0"/>
        <v>48</v>
      </c>
      <c r="B66">
        <v>10165102156</v>
      </c>
      <c r="C66" t="s">
        <v>145</v>
      </c>
      <c r="D66">
        <v>100</v>
      </c>
      <c r="E66">
        <v>0</v>
      </c>
      <c r="F66">
        <v>0</v>
      </c>
      <c r="G66">
        <v>40</v>
      </c>
      <c r="H66">
        <v>0</v>
      </c>
    </row>
    <row r="67" spans="1:8" x14ac:dyDescent="0.15">
      <c r="A67" s="3">
        <f t="shared" si="0"/>
        <v>49</v>
      </c>
      <c r="B67">
        <v>10165102157</v>
      </c>
      <c r="C67" t="s">
        <v>144</v>
      </c>
      <c r="D67">
        <v>100</v>
      </c>
      <c r="E67">
        <v>0</v>
      </c>
      <c r="F67">
        <v>76</v>
      </c>
      <c r="G67">
        <v>7</v>
      </c>
      <c r="H67">
        <v>0</v>
      </c>
    </row>
    <row r="68" spans="1:8" x14ac:dyDescent="0.15">
      <c r="A68" s="3">
        <f t="shared" si="0"/>
        <v>50</v>
      </c>
      <c r="B68">
        <v>10165102158</v>
      </c>
      <c r="C68" t="s">
        <v>75</v>
      </c>
      <c r="D68">
        <v>100</v>
      </c>
      <c r="E68">
        <v>100</v>
      </c>
      <c r="F68">
        <v>0</v>
      </c>
      <c r="G68">
        <v>100</v>
      </c>
      <c r="H68">
        <v>0</v>
      </c>
    </row>
    <row r="69" spans="1:8" x14ac:dyDescent="0.15">
      <c r="A69" s="3">
        <f t="shared" si="0"/>
        <v>51</v>
      </c>
      <c r="B69">
        <v>10165102159</v>
      </c>
      <c r="C69" t="s">
        <v>93</v>
      </c>
      <c r="D69">
        <v>100</v>
      </c>
      <c r="E69">
        <v>0</v>
      </c>
      <c r="F69">
        <v>100</v>
      </c>
      <c r="G69">
        <v>100</v>
      </c>
      <c r="H69">
        <v>0</v>
      </c>
    </row>
    <row r="70" spans="1:8" x14ac:dyDescent="0.15">
      <c r="A70" s="3">
        <f t="shared" si="0"/>
        <v>52</v>
      </c>
      <c r="B70">
        <v>10165102160</v>
      </c>
      <c r="C70" t="s">
        <v>95</v>
      </c>
      <c r="D70">
        <v>100</v>
      </c>
      <c r="E70">
        <v>100</v>
      </c>
      <c r="F70">
        <v>100</v>
      </c>
      <c r="G70">
        <v>0</v>
      </c>
      <c r="H70">
        <v>0</v>
      </c>
    </row>
    <row r="71" spans="1:8" x14ac:dyDescent="0.15">
      <c r="A71" s="3">
        <f t="shared" si="0"/>
        <v>53</v>
      </c>
      <c r="B71">
        <v>10165102161</v>
      </c>
      <c r="C71" t="s">
        <v>55</v>
      </c>
      <c r="D71">
        <v>100</v>
      </c>
      <c r="E71">
        <v>100</v>
      </c>
      <c r="F71">
        <v>100</v>
      </c>
      <c r="G71">
        <v>100</v>
      </c>
      <c r="H71">
        <v>0</v>
      </c>
    </row>
    <row r="72" spans="1:8" x14ac:dyDescent="0.15">
      <c r="A72" s="3">
        <f t="shared" si="0"/>
        <v>54</v>
      </c>
      <c r="B72">
        <v>10165102201</v>
      </c>
      <c r="C72" t="s">
        <v>60</v>
      </c>
      <c r="D72">
        <v>100</v>
      </c>
      <c r="E72">
        <v>100</v>
      </c>
      <c r="F72">
        <v>100</v>
      </c>
      <c r="G72">
        <v>10</v>
      </c>
      <c r="H72">
        <v>0</v>
      </c>
    </row>
    <row r="73" spans="1:8" x14ac:dyDescent="0.15">
      <c r="A73" s="3">
        <f t="shared" si="0"/>
        <v>55</v>
      </c>
      <c r="B73">
        <v>10165102202</v>
      </c>
      <c r="C73" t="s">
        <v>53</v>
      </c>
      <c r="D73">
        <v>100</v>
      </c>
      <c r="E73">
        <v>100</v>
      </c>
      <c r="F73">
        <v>0</v>
      </c>
      <c r="G73">
        <v>100</v>
      </c>
      <c r="H73">
        <v>100</v>
      </c>
    </row>
    <row r="74" spans="1:8" x14ac:dyDescent="0.15">
      <c r="A74" s="3">
        <f t="shared" si="0"/>
        <v>56</v>
      </c>
      <c r="B74">
        <v>10165102203</v>
      </c>
      <c r="C74" t="s">
        <v>97</v>
      </c>
      <c r="D74">
        <v>100</v>
      </c>
      <c r="E74">
        <v>100</v>
      </c>
      <c r="F74">
        <v>100</v>
      </c>
      <c r="G74">
        <v>0</v>
      </c>
      <c r="H74">
        <v>0</v>
      </c>
    </row>
    <row r="75" spans="1:8" x14ac:dyDescent="0.15">
      <c r="A75" s="3">
        <f t="shared" si="0"/>
        <v>57</v>
      </c>
      <c r="B75">
        <v>10165102204</v>
      </c>
      <c r="C75" t="s">
        <v>108</v>
      </c>
      <c r="D75">
        <v>100</v>
      </c>
      <c r="E75">
        <v>100</v>
      </c>
      <c r="F75">
        <v>100</v>
      </c>
      <c r="G75">
        <v>100</v>
      </c>
      <c r="H75">
        <v>0</v>
      </c>
    </row>
    <row r="76" spans="1:8" x14ac:dyDescent="0.15">
      <c r="A76" s="3">
        <f t="shared" si="0"/>
        <v>58</v>
      </c>
      <c r="B76">
        <v>10165102205</v>
      </c>
      <c r="C76" t="s">
        <v>141</v>
      </c>
      <c r="D76">
        <v>100</v>
      </c>
      <c r="E76">
        <v>100</v>
      </c>
      <c r="F76">
        <v>0</v>
      </c>
      <c r="G76">
        <v>0</v>
      </c>
      <c r="H76">
        <v>0</v>
      </c>
    </row>
    <row r="77" spans="1:8" x14ac:dyDescent="0.15">
      <c r="A77" s="3">
        <f t="shared" si="0"/>
        <v>59</v>
      </c>
      <c r="B77">
        <v>10165102206</v>
      </c>
      <c r="C77" t="s">
        <v>102</v>
      </c>
      <c r="D77">
        <v>100</v>
      </c>
      <c r="E77">
        <v>100</v>
      </c>
      <c r="F77">
        <v>100</v>
      </c>
      <c r="G77">
        <v>0</v>
      </c>
      <c r="H77">
        <v>0</v>
      </c>
    </row>
    <row r="78" spans="1:8" x14ac:dyDescent="0.15">
      <c r="A78" s="3">
        <f t="shared" si="0"/>
        <v>60</v>
      </c>
      <c r="B78">
        <v>10165102207</v>
      </c>
      <c r="C78" t="s">
        <v>110</v>
      </c>
      <c r="D78">
        <v>100</v>
      </c>
      <c r="E78">
        <v>100</v>
      </c>
      <c r="F78">
        <v>100</v>
      </c>
      <c r="G78">
        <v>0</v>
      </c>
      <c r="H78">
        <v>18</v>
      </c>
    </row>
    <row r="79" spans="1:8" x14ac:dyDescent="0.15">
      <c r="A79" s="3">
        <f t="shared" si="0"/>
        <v>61</v>
      </c>
      <c r="B79">
        <v>10165102208</v>
      </c>
      <c r="C79" t="s">
        <v>152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 s="3">
        <f t="shared" si="0"/>
        <v>62</v>
      </c>
      <c r="B80">
        <v>10165102209</v>
      </c>
      <c r="C80" t="s">
        <v>64</v>
      </c>
      <c r="D80">
        <v>100</v>
      </c>
      <c r="E80">
        <v>100</v>
      </c>
      <c r="F80">
        <v>100</v>
      </c>
      <c r="G80">
        <v>0</v>
      </c>
      <c r="H80">
        <v>0</v>
      </c>
    </row>
    <row r="81" spans="1:8" x14ac:dyDescent="0.15">
      <c r="A81" s="3">
        <f t="shared" si="0"/>
        <v>63</v>
      </c>
      <c r="B81">
        <v>10165102211</v>
      </c>
      <c r="C81" t="s">
        <v>105</v>
      </c>
      <c r="D81">
        <v>100</v>
      </c>
      <c r="E81">
        <v>100</v>
      </c>
      <c r="F81">
        <v>100</v>
      </c>
      <c r="G81">
        <v>100</v>
      </c>
      <c r="H81">
        <v>100</v>
      </c>
    </row>
    <row r="82" spans="1:8" x14ac:dyDescent="0.15">
      <c r="A82" s="3">
        <f t="shared" si="0"/>
        <v>64</v>
      </c>
      <c r="B82">
        <v>10165102212</v>
      </c>
      <c r="C82" t="s">
        <v>113</v>
      </c>
      <c r="D82">
        <v>100</v>
      </c>
      <c r="E82">
        <v>100</v>
      </c>
      <c r="F82">
        <v>100</v>
      </c>
      <c r="G82">
        <v>0</v>
      </c>
      <c r="H82">
        <v>5</v>
      </c>
    </row>
    <row r="83" spans="1:8" x14ac:dyDescent="0.15">
      <c r="A83" s="3">
        <f t="shared" si="0"/>
        <v>65</v>
      </c>
      <c r="B83">
        <v>10165102213</v>
      </c>
      <c r="C83" t="s">
        <v>146</v>
      </c>
      <c r="D83">
        <v>0</v>
      </c>
      <c r="E83">
        <v>100</v>
      </c>
      <c r="F83">
        <v>13</v>
      </c>
      <c r="G83">
        <v>0</v>
      </c>
      <c r="H83">
        <v>0</v>
      </c>
    </row>
    <row r="84" spans="1:8" x14ac:dyDescent="0.15">
      <c r="A84" s="3">
        <f>A83+1</f>
        <v>66</v>
      </c>
      <c r="B84">
        <v>10165102214</v>
      </c>
      <c r="C84" t="s">
        <v>99</v>
      </c>
      <c r="D84">
        <v>100</v>
      </c>
      <c r="E84">
        <v>100</v>
      </c>
      <c r="F84">
        <v>100</v>
      </c>
      <c r="G84">
        <v>0</v>
      </c>
      <c r="H84">
        <v>0</v>
      </c>
    </row>
    <row r="85" spans="1:8" x14ac:dyDescent="0.15">
      <c r="A85" s="3">
        <f t="shared" ref="A85:A125" si="1">A84+1</f>
        <v>67</v>
      </c>
      <c r="B85">
        <v>10165102215</v>
      </c>
      <c r="C85" t="s">
        <v>128</v>
      </c>
      <c r="D85">
        <v>100</v>
      </c>
      <c r="E85">
        <v>100</v>
      </c>
      <c r="F85">
        <v>100</v>
      </c>
      <c r="G85">
        <v>7</v>
      </c>
      <c r="H85">
        <v>0</v>
      </c>
    </row>
    <row r="86" spans="1:8" x14ac:dyDescent="0.15">
      <c r="A86" s="3">
        <f t="shared" si="1"/>
        <v>68</v>
      </c>
      <c r="B86">
        <v>10165102216</v>
      </c>
      <c r="C86" t="s">
        <v>124</v>
      </c>
      <c r="D86">
        <v>100</v>
      </c>
      <c r="E86">
        <v>100</v>
      </c>
      <c r="F86">
        <v>14</v>
      </c>
      <c r="G86">
        <v>47</v>
      </c>
      <c r="H86">
        <v>100</v>
      </c>
    </row>
    <row r="87" spans="1:8" x14ac:dyDescent="0.15">
      <c r="A87" s="3">
        <f t="shared" si="1"/>
        <v>69</v>
      </c>
      <c r="B87">
        <v>10165102217</v>
      </c>
      <c r="C87" t="s">
        <v>135</v>
      </c>
      <c r="D87">
        <v>100</v>
      </c>
      <c r="E87">
        <v>100</v>
      </c>
      <c r="F87">
        <v>2</v>
      </c>
      <c r="G87">
        <v>20</v>
      </c>
      <c r="H87">
        <v>0</v>
      </c>
    </row>
    <row r="88" spans="1:8" x14ac:dyDescent="0.15">
      <c r="A88" s="3">
        <f t="shared" si="1"/>
        <v>70</v>
      </c>
      <c r="B88">
        <v>10165102218</v>
      </c>
      <c r="C88" t="s">
        <v>100</v>
      </c>
      <c r="D88">
        <v>100</v>
      </c>
      <c r="E88">
        <v>100</v>
      </c>
      <c r="F88">
        <v>0</v>
      </c>
      <c r="G88">
        <v>100</v>
      </c>
      <c r="H88">
        <v>0</v>
      </c>
    </row>
    <row r="89" spans="1:8" x14ac:dyDescent="0.15">
      <c r="A89" s="3">
        <f t="shared" si="1"/>
        <v>71</v>
      </c>
      <c r="B89">
        <v>10165102219</v>
      </c>
      <c r="C89" t="s">
        <v>143</v>
      </c>
      <c r="D89">
        <v>100</v>
      </c>
      <c r="E89">
        <v>0</v>
      </c>
      <c r="F89">
        <v>100</v>
      </c>
      <c r="G89">
        <v>0</v>
      </c>
      <c r="H89">
        <v>0</v>
      </c>
    </row>
    <row r="90" spans="1:8" x14ac:dyDescent="0.15">
      <c r="A90" s="3">
        <f t="shared" si="1"/>
        <v>72</v>
      </c>
      <c r="B90">
        <v>10165102220</v>
      </c>
      <c r="C90" t="s">
        <v>84</v>
      </c>
      <c r="D90">
        <v>100</v>
      </c>
      <c r="E90">
        <v>100</v>
      </c>
      <c r="F90">
        <v>100</v>
      </c>
      <c r="G90">
        <v>70</v>
      </c>
      <c r="H90">
        <v>0</v>
      </c>
    </row>
    <row r="91" spans="1:8" x14ac:dyDescent="0.15">
      <c r="A91" s="3">
        <f t="shared" si="1"/>
        <v>73</v>
      </c>
      <c r="B91">
        <v>10165102221</v>
      </c>
      <c r="C91" t="s">
        <v>111</v>
      </c>
      <c r="D91">
        <v>100</v>
      </c>
      <c r="E91">
        <v>100</v>
      </c>
      <c r="F91">
        <v>100</v>
      </c>
      <c r="G91">
        <v>0</v>
      </c>
      <c r="H91">
        <v>15</v>
      </c>
    </row>
    <row r="92" spans="1:8" x14ac:dyDescent="0.15">
      <c r="A92" s="3">
        <f t="shared" si="1"/>
        <v>74</v>
      </c>
      <c r="B92">
        <v>10165102222</v>
      </c>
      <c r="C92" t="s">
        <v>86</v>
      </c>
      <c r="D92">
        <v>100</v>
      </c>
      <c r="E92">
        <v>100</v>
      </c>
      <c r="F92">
        <v>100</v>
      </c>
      <c r="G92">
        <v>60</v>
      </c>
      <c r="H92">
        <v>0</v>
      </c>
    </row>
    <row r="93" spans="1:8" x14ac:dyDescent="0.15">
      <c r="A93" s="3">
        <f t="shared" si="1"/>
        <v>75</v>
      </c>
      <c r="B93">
        <v>10165102223</v>
      </c>
      <c r="C93" t="s">
        <v>131</v>
      </c>
      <c r="D93">
        <v>100</v>
      </c>
      <c r="E93">
        <v>100</v>
      </c>
      <c r="F93">
        <v>100</v>
      </c>
      <c r="G93">
        <v>0</v>
      </c>
      <c r="H93">
        <v>0</v>
      </c>
    </row>
    <row r="94" spans="1:8" x14ac:dyDescent="0.15">
      <c r="A94" s="3">
        <f t="shared" si="1"/>
        <v>76</v>
      </c>
      <c r="B94">
        <v>10165102224</v>
      </c>
      <c r="C94" t="s">
        <v>50</v>
      </c>
      <c r="D94">
        <v>100</v>
      </c>
      <c r="E94">
        <v>100</v>
      </c>
      <c r="F94">
        <v>100</v>
      </c>
      <c r="G94">
        <v>100</v>
      </c>
      <c r="H94">
        <v>100</v>
      </c>
    </row>
    <row r="95" spans="1:8" x14ac:dyDescent="0.15">
      <c r="A95" s="3">
        <f t="shared" si="1"/>
        <v>77</v>
      </c>
      <c r="B95">
        <v>10165102225</v>
      </c>
      <c r="C95" t="s">
        <v>70</v>
      </c>
      <c r="D95">
        <v>100</v>
      </c>
      <c r="E95">
        <v>100</v>
      </c>
      <c r="F95">
        <v>70</v>
      </c>
      <c r="G95">
        <v>100</v>
      </c>
      <c r="H95">
        <v>10</v>
      </c>
    </row>
    <row r="96" spans="1:8" x14ac:dyDescent="0.15">
      <c r="A96" s="3">
        <f t="shared" si="1"/>
        <v>78</v>
      </c>
      <c r="B96">
        <v>10165102226</v>
      </c>
      <c r="C96" t="s">
        <v>132</v>
      </c>
      <c r="D96">
        <v>100</v>
      </c>
      <c r="E96">
        <v>100</v>
      </c>
      <c r="F96">
        <v>100</v>
      </c>
      <c r="G96">
        <v>0</v>
      </c>
      <c r="H96">
        <v>0</v>
      </c>
    </row>
    <row r="97" spans="1:8" x14ac:dyDescent="0.15">
      <c r="A97" s="3">
        <f t="shared" si="1"/>
        <v>79</v>
      </c>
      <c r="B97">
        <v>10165102228</v>
      </c>
      <c r="C97" t="s">
        <v>125</v>
      </c>
      <c r="D97">
        <v>100</v>
      </c>
      <c r="E97">
        <v>100</v>
      </c>
      <c r="F97">
        <v>0</v>
      </c>
      <c r="G97">
        <v>47</v>
      </c>
      <c r="H97">
        <v>100</v>
      </c>
    </row>
    <row r="98" spans="1:8" x14ac:dyDescent="0.15">
      <c r="A98" s="3">
        <f t="shared" si="1"/>
        <v>80</v>
      </c>
      <c r="B98">
        <v>10165102229</v>
      </c>
      <c r="C98" t="s">
        <v>73</v>
      </c>
      <c r="D98">
        <v>100</v>
      </c>
      <c r="E98">
        <v>100</v>
      </c>
      <c r="F98">
        <v>0</v>
      </c>
      <c r="G98">
        <v>100</v>
      </c>
      <c r="H98">
        <v>10</v>
      </c>
    </row>
    <row r="99" spans="1:8" x14ac:dyDescent="0.15">
      <c r="A99" s="3">
        <f t="shared" si="1"/>
        <v>81</v>
      </c>
      <c r="B99">
        <v>10165102231</v>
      </c>
      <c r="C99" t="s">
        <v>148</v>
      </c>
      <c r="D99">
        <v>0</v>
      </c>
      <c r="E99">
        <v>100</v>
      </c>
      <c r="F99">
        <v>0</v>
      </c>
      <c r="G99">
        <v>0</v>
      </c>
      <c r="H99">
        <v>0</v>
      </c>
    </row>
    <row r="100" spans="1:8" x14ac:dyDescent="0.15">
      <c r="A100" s="3">
        <f t="shared" si="1"/>
        <v>82</v>
      </c>
      <c r="B100">
        <v>10165102232</v>
      </c>
      <c r="C100" t="s">
        <v>94</v>
      </c>
      <c r="D100">
        <v>100</v>
      </c>
      <c r="E100">
        <v>100</v>
      </c>
      <c r="F100">
        <v>100</v>
      </c>
      <c r="G100">
        <v>0</v>
      </c>
      <c r="H100">
        <v>0</v>
      </c>
    </row>
    <row r="101" spans="1:8" x14ac:dyDescent="0.15">
      <c r="A101" s="3">
        <f t="shared" si="1"/>
        <v>83</v>
      </c>
      <c r="B101">
        <v>10165102233</v>
      </c>
      <c r="C101" t="s">
        <v>90</v>
      </c>
      <c r="D101">
        <v>100</v>
      </c>
      <c r="E101">
        <v>100</v>
      </c>
      <c r="F101">
        <v>100</v>
      </c>
      <c r="G101">
        <v>30</v>
      </c>
      <c r="H101">
        <v>0</v>
      </c>
    </row>
    <row r="102" spans="1:8" x14ac:dyDescent="0.15">
      <c r="A102" s="3">
        <f t="shared" si="1"/>
        <v>84</v>
      </c>
      <c r="B102">
        <v>10165102234</v>
      </c>
      <c r="C102" t="s">
        <v>139</v>
      </c>
      <c r="D102">
        <v>100</v>
      </c>
      <c r="E102">
        <v>100</v>
      </c>
      <c r="F102">
        <v>0</v>
      </c>
      <c r="G102">
        <v>0</v>
      </c>
      <c r="H102">
        <v>0</v>
      </c>
    </row>
    <row r="103" spans="1:8" x14ac:dyDescent="0.15">
      <c r="A103" s="3">
        <f t="shared" si="1"/>
        <v>85</v>
      </c>
      <c r="B103">
        <v>10165102236</v>
      </c>
      <c r="C103" t="s">
        <v>123</v>
      </c>
      <c r="D103">
        <v>100</v>
      </c>
      <c r="E103">
        <v>100</v>
      </c>
      <c r="F103">
        <v>100</v>
      </c>
      <c r="G103">
        <v>100</v>
      </c>
      <c r="H103">
        <v>0</v>
      </c>
    </row>
    <row r="104" spans="1:8" x14ac:dyDescent="0.15">
      <c r="A104" s="3">
        <f t="shared" si="1"/>
        <v>86</v>
      </c>
      <c r="B104">
        <v>10165102237</v>
      </c>
      <c r="C104" t="s">
        <v>149</v>
      </c>
      <c r="D104">
        <v>100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 s="3">
        <f t="shared" si="1"/>
        <v>87</v>
      </c>
      <c r="B105">
        <v>10165102238</v>
      </c>
      <c r="C105" t="s">
        <v>79</v>
      </c>
      <c r="D105">
        <v>100</v>
      </c>
      <c r="E105">
        <v>100</v>
      </c>
      <c r="F105">
        <v>0</v>
      </c>
      <c r="G105">
        <v>100</v>
      </c>
      <c r="H105">
        <v>0</v>
      </c>
    </row>
    <row r="106" spans="1:8" x14ac:dyDescent="0.15">
      <c r="A106" s="3">
        <f t="shared" si="1"/>
        <v>88</v>
      </c>
      <c r="B106">
        <v>10165102239</v>
      </c>
      <c r="C106" t="s">
        <v>114</v>
      </c>
      <c r="D106">
        <v>100</v>
      </c>
      <c r="E106">
        <v>100</v>
      </c>
      <c r="F106">
        <v>93</v>
      </c>
      <c r="G106">
        <v>0</v>
      </c>
      <c r="H106">
        <v>9</v>
      </c>
    </row>
    <row r="107" spans="1:8" x14ac:dyDescent="0.15">
      <c r="A107" s="3">
        <f t="shared" si="1"/>
        <v>89</v>
      </c>
      <c r="B107">
        <v>10165102240</v>
      </c>
      <c r="C107" t="s">
        <v>107</v>
      </c>
      <c r="D107">
        <v>100</v>
      </c>
      <c r="E107">
        <v>100</v>
      </c>
      <c r="F107">
        <v>0</v>
      </c>
      <c r="G107">
        <v>100</v>
      </c>
      <c r="H107">
        <v>100</v>
      </c>
    </row>
    <row r="108" spans="1:8" x14ac:dyDescent="0.15">
      <c r="A108" s="3">
        <f t="shared" si="1"/>
        <v>90</v>
      </c>
      <c r="B108">
        <v>10165102241</v>
      </c>
      <c r="C108" t="s">
        <v>72</v>
      </c>
      <c r="D108">
        <v>100</v>
      </c>
      <c r="E108">
        <v>100</v>
      </c>
      <c r="F108">
        <v>90</v>
      </c>
      <c r="G108">
        <v>70</v>
      </c>
      <c r="H108">
        <v>10</v>
      </c>
    </row>
    <row r="109" spans="1:8" x14ac:dyDescent="0.15">
      <c r="A109" s="3">
        <f t="shared" si="1"/>
        <v>91</v>
      </c>
      <c r="B109">
        <v>10165102242</v>
      </c>
      <c r="C109" t="s">
        <v>78</v>
      </c>
      <c r="D109">
        <v>100</v>
      </c>
      <c r="E109">
        <v>100</v>
      </c>
      <c r="F109">
        <v>0</v>
      </c>
      <c r="G109">
        <v>100</v>
      </c>
      <c r="H109">
        <v>0</v>
      </c>
    </row>
    <row r="110" spans="1:8" x14ac:dyDescent="0.15">
      <c r="A110" s="3">
        <f t="shared" si="1"/>
        <v>92</v>
      </c>
      <c r="B110">
        <v>10165102243</v>
      </c>
      <c r="C110" t="s">
        <v>74</v>
      </c>
      <c r="D110">
        <v>100</v>
      </c>
      <c r="E110">
        <v>100</v>
      </c>
      <c r="F110">
        <v>0</v>
      </c>
      <c r="G110">
        <v>100</v>
      </c>
      <c r="H110">
        <v>10</v>
      </c>
    </row>
    <row r="111" spans="1:8" x14ac:dyDescent="0.15">
      <c r="A111" s="3">
        <f t="shared" si="1"/>
        <v>93</v>
      </c>
      <c r="B111">
        <v>10165102244</v>
      </c>
      <c r="C111" t="s">
        <v>80</v>
      </c>
      <c r="D111">
        <v>100</v>
      </c>
      <c r="E111">
        <v>100</v>
      </c>
      <c r="F111">
        <v>100</v>
      </c>
      <c r="G111">
        <v>100</v>
      </c>
      <c r="H111">
        <v>0</v>
      </c>
    </row>
    <row r="112" spans="1:8" x14ac:dyDescent="0.15">
      <c r="A112" s="3">
        <f t="shared" si="1"/>
        <v>94</v>
      </c>
      <c r="B112">
        <v>10165102246</v>
      </c>
      <c r="C112" t="s">
        <v>151</v>
      </c>
      <c r="D112">
        <v>60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 s="3">
        <f t="shared" si="1"/>
        <v>95</v>
      </c>
      <c r="B113">
        <v>10165102247</v>
      </c>
      <c r="C113" t="s">
        <v>153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 s="3">
        <f t="shared" si="1"/>
        <v>96</v>
      </c>
      <c r="B114">
        <v>10165102248</v>
      </c>
      <c r="C114" t="s">
        <v>118</v>
      </c>
      <c r="D114">
        <v>100</v>
      </c>
      <c r="E114">
        <v>100</v>
      </c>
      <c r="F114">
        <v>100</v>
      </c>
      <c r="G114">
        <v>0</v>
      </c>
      <c r="H114">
        <v>0</v>
      </c>
    </row>
    <row r="115" spans="1:8" x14ac:dyDescent="0.15">
      <c r="A115" s="3">
        <f t="shared" si="1"/>
        <v>97</v>
      </c>
      <c r="B115">
        <v>10165102249</v>
      </c>
      <c r="C115" t="s">
        <v>140</v>
      </c>
      <c r="D115">
        <v>100</v>
      </c>
      <c r="E115">
        <v>100</v>
      </c>
      <c r="F115">
        <v>0</v>
      </c>
      <c r="G115">
        <v>0</v>
      </c>
      <c r="H115">
        <v>0</v>
      </c>
    </row>
    <row r="116" spans="1:8" x14ac:dyDescent="0.15">
      <c r="A116" s="3">
        <f t="shared" si="1"/>
        <v>98</v>
      </c>
      <c r="B116">
        <v>10165102250</v>
      </c>
      <c r="C116" t="s">
        <v>98</v>
      </c>
      <c r="D116">
        <v>100</v>
      </c>
      <c r="E116">
        <v>100</v>
      </c>
      <c r="F116">
        <v>100</v>
      </c>
      <c r="G116">
        <v>0</v>
      </c>
      <c r="H116">
        <v>0</v>
      </c>
    </row>
    <row r="117" spans="1:8" x14ac:dyDescent="0.15">
      <c r="A117" s="3">
        <f t="shared" si="1"/>
        <v>99</v>
      </c>
      <c r="B117">
        <v>10165102251</v>
      </c>
      <c r="C117" t="s">
        <v>61</v>
      </c>
      <c r="D117">
        <v>100</v>
      </c>
      <c r="E117">
        <v>100</v>
      </c>
      <c r="F117">
        <v>100</v>
      </c>
      <c r="G117">
        <v>10</v>
      </c>
      <c r="H117">
        <v>0</v>
      </c>
    </row>
    <row r="118" spans="1:8" x14ac:dyDescent="0.15">
      <c r="A118" s="3">
        <f t="shared" si="1"/>
        <v>100</v>
      </c>
      <c r="B118">
        <v>10165102252</v>
      </c>
      <c r="C118" t="s">
        <v>54</v>
      </c>
      <c r="D118">
        <v>100</v>
      </c>
      <c r="E118">
        <v>100</v>
      </c>
      <c r="F118">
        <v>100</v>
      </c>
      <c r="G118">
        <v>100</v>
      </c>
      <c r="H118">
        <v>0</v>
      </c>
    </row>
    <row r="119" spans="1:8" x14ac:dyDescent="0.15">
      <c r="A119" s="3">
        <f t="shared" si="1"/>
        <v>101</v>
      </c>
      <c r="B119">
        <v>10165102253</v>
      </c>
      <c r="C119" t="s">
        <v>57</v>
      </c>
      <c r="D119">
        <v>100</v>
      </c>
      <c r="E119">
        <v>100</v>
      </c>
      <c r="F119">
        <v>100</v>
      </c>
      <c r="G119">
        <v>60</v>
      </c>
      <c r="H119">
        <v>0</v>
      </c>
    </row>
    <row r="120" spans="1:8" x14ac:dyDescent="0.15">
      <c r="A120" s="3">
        <f t="shared" si="1"/>
        <v>102</v>
      </c>
      <c r="B120">
        <v>10165102254</v>
      </c>
      <c r="C120" t="s">
        <v>52</v>
      </c>
      <c r="D120">
        <v>100</v>
      </c>
      <c r="E120">
        <v>100</v>
      </c>
      <c r="F120">
        <v>100</v>
      </c>
      <c r="G120">
        <v>100</v>
      </c>
      <c r="H120">
        <v>100</v>
      </c>
    </row>
    <row r="121" spans="1:8" x14ac:dyDescent="0.15">
      <c r="A121" s="3">
        <f t="shared" si="1"/>
        <v>103</v>
      </c>
      <c r="B121">
        <v>10165102255</v>
      </c>
      <c r="C121" t="s">
        <v>147</v>
      </c>
      <c r="D121">
        <v>100</v>
      </c>
      <c r="E121">
        <v>0</v>
      </c>
      <c r="F121">
        <v>13</v>
      </c>
      <c r="G121">
        <v>0</v>
      </c>
      <c r="H121">
        <v>0</v>
      </c>
    </row>
    <row r="122" spans="1:8" x14ac:dyDescent="0.15">
      <c r="A122" s="3">
        <f t="shared" si="1"/>
        <v>104</v>
      </c>
      <c r="B122">
        <v>10165102257</v>
      </c>
      <c r="C122" t="s">
        <v>112</v>
      </c>
      <c r="D122">
        <v>100</v>
      </c>
      <c r="E122">
        <v>100</v>
      </c>
      <c r="F122">
        <v>100</v>
      </c>
      <c r="G122">
        <v>0</v>
      </c>
      <c r="H122">
        <v>15</v>
      </c>
    </row>
    <row r="123" spans="1:8" x14ac:dyDescent="0.15">
      <c r="A123" s="3">
        <f t="shared" si="1"/>
        <v>105</v>
      </c>
      <c r="B123">
        <v>10165102258</v>
      </c>
      <c r="C123" t="s">
        <v>117</v>
      </c>
      <c r="D123">
        <v>100</v>
      </c>
      <c r="E123">
        <v>100</v>
      </c>
      <c r="F123">
        <v>100</v>
      </c>
      <c r="G123">
        <v>0</v>
      </c>
      <c r="H123">
        <v>0</v>
      </c>
    </row>
    <row r="124" spans="1:8" x14ac:dyDescent="0.15">
      <c r="A124" s="3">
        <f t="shared" si="1"/>
        <v>106</v>
      </c>
      <c r="B124">
        <v>10165102259</v>
      </c>
      <c r="C124" t="s">
        <v>126</v>
      </c>
      <c r="D124">
        <v>100</v>
      </c>
      <c r="E124">
        <v>100</v>
      </c>
      <c r="F124">
        <v>76</v>
      </c>
      <c r="G124">
        <v>47</v>
      </c>
      <c r="H124">
        <v>0</v>
      </c>
    </row>
    <row r="125" spans="1:8" x14ac:dyDescent="0.15">
      <c r="A125" s="3">
        <f t="shared" si="1"/>
        <v>107</v>
      </c>
      <c r="B125">
        <v>10165102260</v>
      </c>
      <c r="C125" t="s">
        <v>150</v>
      </c>
      <c r="D125">
        <v>0</v>
      </c>
      <c r="E125">
        <v>100</v>
      </c>
      <c r="F125">
        <v>0</v>
      </c>
      <c r="G125">
        <v>0</v>
      </c>
      <c r="H125">
        <v>0</v>
      </c>
    </row>
  </sheetData>
  <mergeCells count="21">
    <mergeCell ref="C10:E10"/>
    <mergeCell ref="A14:H14"/>
    <mergeCell ref="C11:E11"/>
    <mergeCell ref="C12:E12"/>
    <mergeCell ref="C7:E7"/>
    <mergeCell ref="A2:H2"/>
    <mergeCell ref="A1:H1"/>
    <mergeCell ref="A17:A18"/>
    <mergeCell ref="B17:B18"/>
    <mergeCell ref="C17:C18"/>
    <mergeCell ref="D16:E16"/>
    <mergeCell ref="A16:C16"/>
    <mergeCell ref="A3:H3"/>
    <mergeCell ref="A13:H13"/>
    <mergeCell ref="C4:E4"/>
    <mergeCell ref="C5:E5"/>
    <mergeCell ref="D17:H17"/>
    <mergeCell ref="C6:E6"/>
    <mergeCell ref="A15:H15"/>
    <mergeCell ref="C8:E8"/>
    <mergeCell ref="C9:E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1"/>
  <sheetViews>
    <sheetView topLeftCell="A94" workbookViewId="0">
      <selection activeCell="D107" sqref="D107:H107"/>
    </sheetView>
  </sheetViews>
  <sheetFormatPr defaultColWidth="8.875" defaultRowHeight="15" x14ac:dyDescent="0.15"/>
  <cols>
    <col min="1" max="1" width="5.375" style="4" customWidth="1"/>
    <col min="2" max="2" width="15" style="4" customWidth="1"/>
    <col min="3" max="3" width="8.875" style="4"/>
    <col min="4" max="4" width="5.75" style="4" customWidth="1"/>
    <col min="5" max="6" width="5.875" style="4" customWidth="1"/>
    <col min="7" max="7" width="5.75" style="4" customWidth="1"/>
    <col min="8" max="8" width="5.625" style="4" customWidth="1"/>
    <col min="9" max="16384" width="8.875" style="4"/>
  </cols>
  <sheetData>
    <row r="1" spans="1:10" ht="37.9" customHeight="1" x14ac:dyDescent="0.15">
      <c r="A1" s="39" t="s">
        <v>40</v>
      </c>
      <c r="B1" s="38"/>
      <c r="C1" s="38"/>
      <c r="D1" s="38"/>
      <c r="E1" s="38"/>
      <c r="F1" s="38"/>
      <c r="G1" s="38"/>
      <c r="H1" s="38"/>
      <c r="I1" s="38"/>
    </row>
    <row r="3" spans="1:10" ht="25.5" customHeight="1" x14ac:dyDescent="0.15">
      <c r="A3" s="41" t="s">
        <v>16</v>
      </c>
      <c r="B3" s="41" t="s">
        <v>17</v>
      </c>
      <c r="C3" s="41" t="s">
        <v>18</v>
      </c>
      <c r="D3" s="55" t="s">
        <v>41</v>
      </c>
      <c r="E3" s="56"/>
      <c r="F3" s="56"/>
      <c r="G3" s="56"/>
      <c r="H3" s="56"/>
      <c r="I3" s="56"/>
    </row>
    <row r="4" spans="1:10" ht="25.5" customHeight="1" x14ac:dyDescent="0.15">
      <c r="A4" s="41"/>
      <c r="B4" s="41"/>
      <c r="C4" s="41"/>
      <c r="D4" s="29" t="s">
        <v>43</v>
      </c>
      <c r="E4" s="29" t="s">
        <v>44</v>
      </c>
      <c r="F4" s="29" t="s">
        <v>45</v>
      </c>
      <c r="G4" s="29" t="s">
        <v>46</v>
      </c>
      <c r="H4" s="29" t="s">
        <v>47</v>
      </c>
      <c r="I4" s="29" t="s">
        <v>42</v>
      </c>
      <c r="J4" s="11"/>
    </row>
    <row r="5" spans="1:10" x14ac:dyDescent="0.15">
      <c r="A5" s="3">
        <v>1</v>
      </c>
      <c r="B5">
        <v>10164900134</v>
      </c>
      <c r="C5" t="s">
        <v>88</v>
      </c>
      <c r="D5">
        <v>90</v>
      </c>
      <c r="E5">
        <v>90</v>
      </c>
      <c r="F5">
        <v>90</v>
      </c>
      <c r="G5">
        <v>70</v>
      </c>
      <c r="H5">
        <v>0</v>
      </c>
      <c r="I5" s="15">
        <f t="shared" ref="I5:I71" si="0">SUM(D5:H5)</f>
        <v>340</v>
      </c>
    </row>
    <row r="6" spans="1:10" x14ac:dyDescent="0.15">
      <c r="A6" s="3">
        <f>A5+1</f>
        <v>2</v>
      </c>
      <c r="B6">
        <v>10165102101</v>
      </c>
      <c r="C6" t="s">
        <v>120</v>
      </c>
      <c r="D6">
        <v>100</v>
      </c>
      <c r="E6">
        <v>100</v>
      </c>
      <c r="F6">
        <v>100</v>
      </c>
      <c r="G6">
        <v>100</v>
      </c>
      <c r="H6">
        <v>100</v>
      </c>
      <c r="I6" s="15">
        <f t="shared" si="0"/>
        <v>500</v>
      </c>
    </row>
    <row r="7" spans="1:10" x14ac:dyDescent="0.15">
      <c r="A7" s="3">
        <f t="shared" ref="A7:A69" si="1">A6+1</f>
        <v>3</v>
      </c>
      <c r="B7">
        <v>10165102103</v>
      </c>
      <c r="C7" t="s">
        <v>130</v>
      </c>
      <c r="D7">
        <v>100</v>
      </c>
      <c r="E7">
        <v>100</v>
      </c>
      <c r="F7">
        <v>100</v>
      </c>
      <c r="G7">
        <v>0</v>
      </c>
      <c r="H7">
        <v>0</v>
      </c>
      <c r="I7" s="15">
        <f t="shared" si="0"/>
        <v>300</v>
      </c>
    </row>
    <row r="8" spans="1:10" x14ac:dyDescent="0.15">
      <c r="A8" s="3">
        <f t="shared" si="1"/>
        <v>4</v>
      </c>
      <c r="B8">
        <v>10165102104</v>
      </c>
      <c r="C8" t="s">
        <v>62</v>
      </c>
      <c r="D8">
        <v>100</v>
      </c>
      <c r="E8">
        <v>100</v>
      </c>
      <c r="F8">
        <v>100</v>
      </c>
      <c r="G8">
        <v>0</v>
      </c>
      <c r="H8">
        <v>0</v>
      </c>
      <c r="I8" s="15">
        <f t="shared" si="0"/>
        <v>300</v>
      </c>
    </row>
    <row r="9" spans="1:10" x14ac:dyDescent="0.15">
      <c r="A9" s="3">
        <f t="shared" si="1"/>
        <v>5</v>
      </c>
      <c r="B9">
        <v>10165102105</v>
      </c>
      <c r="C9" t="s">
        <v>81</v>
      </c>
      <c r="D9">
        <v>100</v>
      </c>
      <c r="E9">
        <v>100</v>
      </c>
      <c r="F9">
        <v>100</v>
      </c>
      <c r="G9">
        <v>100</v>
      </c>
      <c r="H9">
        <v>0</v>
      </c>
      <c r="I9" s="15">
        <f t="shared" si="0"/>
        <v>400</v>
      </c>
    </row>
    <row r="10" spans="1:10" x14ac:dyDescent="0.15">
      <c r="A10" s="3">
        <f t="shared" si="1"/>
        <v>6</v>
      </c>
      <c r="B10">
        <v>10165102106</v>
      </c>
      <c r="C10" t="s">
        <v>134</v>
      </c>
      <c r="D10">
        <v>100</v>
      </c>
      <c r="E10">
        <v>0</v>
      </c>
      <c r="F10">
        <v>100</v>
      </c>
      <c r="G10">
        <v>47</v>
      </c>
      <c r="H10">
        <v>0</v>
      </c>
      <c r="I10" s="15">
        <f t="shared" si="0"/>
        <v>247</v>
      </c>
    </row>
    <row r="11" spans="1:10" x14ac:dyDescent="0.15">
      <c r="A11" s="3">
        <f t="shared" si="1"/>
        <v>7</v>
      </c>
      <c r="B11">
        <v>10165102108</v>
      </c>
      <c r="C11" t="s">
        <v>119</v>
      </c>
      <c r="D11">
        <v>100</v>
      </c>
      <c r="E11">
        <v>100</v>
      </c>
      <c r="F11">
        <v>100</v>
      </c>
      <c r="G11">
        <v>100</v>
      </c>
      <c r="H11">
        <v>100</v>
      </c>
      <c r="I11" s="15">
        <f t="shared" si="0"/>
        <v>500</v>
      </c>
    </row>
    <row r="12" spans="1:10" x14ac:dyDescent="0.15">
      <c r="A12" s="3">
        <f t="shared" si="1"/>
        <v>8</v>
      </c>
      <c r="B12">
        <v>10165102109</v>
      </c>
      <c r="C12" t="s">
        <v>133</v>
      </c>
      <c r="D12">
        <v>100</v>
      </c>
      <c r="E12">
        <v>100</v>
      </c>
      <c r="F12">
        <v>100</v>
      </c>
      <c r="G12">
        <v>0</v>
      </c>
      <c r="H12">
        <v>0</v>
      </c>
      <c r="I12" s="15">
        <f t="shared" si="0"/>
        <v>300</v>
      </c>
    </row>
    <row r="13" spans="1:10" x14ac:dyDescent="0.15">
      <c r="A13" s="3">
        <f t="shared" si="1"/>
        <v>9</v>
      </c>
      <c r="B13">
        <v>10165102110</v>
      </c>
      <c r="C13" t="s">
        <v>129</v>
      </c>
      <c r="D13">
        <v>100</v>
      </c>
      <c r="E13">
        <v>100</v>
      </c>
      <c r="F13">
        <v>0</v>
      </c>
      <c r="G13">
        <v>100</v>
      </c>
      <c r="H13">
        <v>0</v>
      </c>
      <c r="I13" s="15">
        <f t="shared" si="0"/>
        <v>300</v>
      </c>
    </row>
    <row r="14" spans="1:10" x14ac:dyDescent="0.15">
      <c r="A14" s="3">
        <f t="shared" si="1"/>
        <v>10</v>
      </c>
      <c r="B14">
        <v>10165102113</v>
      </c>
      <c r="C14" t="s">
        <v>68</v>
      </c>
      <c r="D14">
        <v>100</v>
      </c>
      <c r="E14">
        <v>100</v>
      </c>
      <c r="F14">
        <v>60</v>
      </c>
      <c r="G14">
        <v>100</v>
      </c>
      <c r="H14">
        <v>100</v>
      </c>
      <c r="I14" s="15">
        <f t="shared" si="0"/>
        <v>460</v>
      </c>
    </row>
    <row r="15" spans="1:10" x14ac:dyDescent="0.15">
      <c r="A15" s="3">
        <f t="shared" si="1"/>
        <v>11</v>
      </c>
      <c r="B15">
        <v>10165102115</v>
      </c>
      <c r="C15" t="s">
        <v>91</v>
      </c>
      <c r="D15">
        <v>100</v>
      </c>
      <c r="E15">
        <v>100</v>
      </c>
      <c r="F15">
        <v>100</v>
      </c>
      <c r="G15">
        <v>30</v>
      </c>
      <c r="H15">
        <v>0</v>
      </c>
      <c r="I15" s="15">
        <f t="shared" si="0"/>
        <v>330</v>
      </c>
    </row>
    <row r="16" spans="1:10" x14ac:dyDescent="0.15">
      <c r="A16" s="3">
        <f t="shared" si="1"/>
        <v>12</v>
      </c>
      <c r="B16">
        <v>10165102117</v>
      </c>
      <c r="C16" t="s">
        <v>138</v>
      </c>
      <c r="D16">
        <v>100</v>
      </c>
      <c r="E16">
        <v>0</v>
      </c>
      <c r="F16">
        <v>100</v>
      </c>
      <c r="G16">
        <v>13</v>
      </c>
      <c r="H16">
        <v>0</v>
      </c>
      <c r="I16" s="15">
        <f t="shared" si="0"/>
        <v>213</v>
      </c>
    </row>
    <row r="17" spans="1:9" x14ac:dyDescent="0.15">
      <c r="A17" s="3">
        <f t="shared" si="1"/>
        <v>13</v>
      </c>
      <c r="B17">
        <v>10165102118</v>
      </c>
      <c r="C17" t="s">
        <v>142</v>
      </c>
      <c r="D17">
        <v>100</v>
      </c>
      <c r="E17">
        <v>100</v>
      </c>
      <c r="F17">
        <v>0</v>
      </c>
      <c r="G17">
        <v>0</v>
      </c>
      <c r="H17">
        <v>0</v>
      </c>
      <c r="I17" s="15">
        <f t="shared" si="0"/>
        <v>200</v>
      </c>
    </row>
    <row r="18" spans="1:9" x14ac:dyDescent="0.15">
      <c r="A18" s="3">
        <f t="shared" si="1"/>
        <v>14</v>
      </c>
      <c r="B18">
        <v>10165102119</v>
      </c>
      <c r="C18" t="s">
        <v>49</v>
      </c>
      <c r="D18">
        <v>100</v>
      </c>
      <c r="E18">
        <v>100</v>
      </c>
      <c r="F18">
        <v>100</v>
      </c>
      <c r="G18">
        <v>100</v>
      </c>
      <c r="H18">
        <v>100</v>
      </c>
      <c r="I18" s="15">
        <f t="shared" si="0"/>
        <v>500</v>
      </c>
    </row>
    <row r="19" spans="1:9" x14ac:dyDescent="0.15">
      <c r="A19" s="3">
        <f t="shared" si="1"/>
        <v>15</v>
      </c>
      <c r="B19">
        <v>10165102120</v>
      </c>
      <c r="C19" t="s">
        <v>122</v>
      </c>
      <c r="D19">
        <v>100</v>
      </c>
      <c r="E19">
        <v>100</v>
      </c>
      <c r="F19">
        <v>100</v>
      </c>
      <c r="G19">
        <v>47</v>
      </c>
      <c r="H19">
        <v>80</v>
      </c>
      <c r="I19" s="15">
        <f t="shared" si="0"/>
        <v>427</v>
      </c>
    </row>
    <row r="20" spans="1:9" x14ac:dyDescent="0.15">
      <c r="A20" s="3">
        <f t="shared" si="1"/>
        <v>16</v>
      </c>
      <c r="B20">
        <v>10165102121</v>
      </c>
      <c r="C20" t="s">
        <v>137</v>
      </c>
      <c r="D20">
        <v>100</v>
      </c>
      <c r="E20">
        <v>100</v>
      </c>
      <c r="F20">
        <v>0</v>
      </c>
      <c r="G20">
        <v>13</v>
      </c>
      <c r="H20">
        <v>0</v>
      </c>
      <c r="I20" s="15">
        <f t="shared" si="0"/>
        <v>213</v>
      </c>
    </row>
    <row r="21" spans="1:9" x14ac:dyDescent="0.15">
      <c r="A21" s="3">
        <f t="shared" si="1"/>
        <v>17</v>
      </c>
      <c r="B21">
        <v>10165102122</v>
      </c>
      <c r="C21" t="s">
        <v>67</v>
      </c>
      <c r="D21">
        <v>100</v>
      </c>
      <c r="E21">
        <v>100</v>
      </c>
      <c r="F21">
        <v>100</v>
      </c>
      <c r="G21">
        <v>100</v>
      </c>
      <c r="H21">
        <v>100</v>
      </c>
      <c r="I21" s="15">
        <f t="shared" si="0"/>
        <v>500</v>
      </c>
    </row>
    <row r="22" spans="1:9" x14ac:dyDescent="0.15">
      <c r="A22" s="3">
        <f t="shared" si="1"/>
        <v>18</v>
      </c>
      <c r="B22">
        <v>10165102123</v>
      </c>
      <c r="C22" t="s">
        <v>63</v>
      </c>
      <c r="D22">
        <v>100</v>
      </c>
      <c r="E22">
        <v>100</v>
      </c>
      <c r="F22">
        <v>100</v>
      </c>
      <c r="G22">
        <v>0</v>
      </c>
      <c r="H22">
        <v>0</v>
      </c>
      <c r="I22" s="15">
        <f t="shared" si="0"/>
        <v>300</v>
      </c>
    </row>
    <row r="23" spans="1:9" x14ac:dyDescent="0.15">
      <c r="A23" s="3">
        <f t="shared" si="1"/>
        <v>19</v>
      </c>
      <c r="B23">
        <v>10165102125</v>
      </c>
      <c r="C23" t="s">
        <v>82</v>
      </c>
      <c r="D23">
        <v>100</v>
      </c>
      <c r="E23">
        <v>100</v>
      </c>
      <c r="F23">
        <v>100</v>
      </c>
      <c r="G23">
        <v>100</v>
      </c>
      <c r="H23">
        <v>0</v>
      </c>
      <c r="I23" s="15">
        <f t="shared" si="0"/>
        <v>400</v>
      </c>
    </row>
    <row r="24" spans="1:9" x14ac:dyDescent="0.15">
      <c r="A24" s="3">
        <f t="shared" si="1"/>
        <v>20</v>
      </c>
      <c r="B24">
        <v>10165102126</v>
      </c>
      <c r="C24" t="s">
        <v>136</v>
      </c>
      <c r="D24">
        <v>100</v>
      </c>
      <c r="E24">
        <v>100</v>
      </c>
      <c r="F24">
        <v>14</v>
      </c>
      <c r="G24">
        <v>0</v>
      </c>
      <c r="H24">
        <v>0</v>
      </c>
      <c r="I24" s="15">
        <f t="shared" si="0"/>
        <v>214</v>
      </c>
    </row>
    <row r="25" spans="1:9" x14ac:dyDescent="0.15">
      <c r="A25" s="3">
        <f t="shared" si="1"/>
        <v>21</v>
      </c>
      <c r="B25">
        <v>10165102127</v>
      </c>
      <c r="C25" t="s">
        <v>58</v>
      </c>
      <c r="D25">
        <v>100</v>
      </c>
      <c r="E25">
        <v>100</v>
      </c>
      <c r="F25">
        <v>50</v>
      </c>
      <c r="G25">
        <v>100</v>
      </c>
      <c r="H25">
        <v>0</v>
      </c>
      <c r="I25" s="15">
        <f t="shared" si="0"/>
        <v>350</v>
      </c>
    </row>
    <row r="26" spans="1:9" x14ac:dyDescent="0.15">
      <c r="A26" s="3">
        <f t="shared" si="1"/>
        <v>22</v>
      </c>
      <c r="B26">
        <v>10165102128</v>
      </c>
      <c r="C26" t="s">
        <v>51</v>
      </c>
      <c r="D26">
        <v>100</v>
      </c>
      <c r="E26">
        <v>100</v>
      </c>
      <c r="F26">
        <v>100</v>
      </c>
      <c r="G26">
        <v>100</v>
      </c>
      <c r="H26">
        <v>100</v>
      </c>
      <c r="I26" s="15">
        <f t="shared" si="0"/>
        <v>500</v>
      </c>
    </row>
    <row r="27" spans="1:9" x14ac:dyDescent="0.15">
      <c r="A27" s="3">
        <f t="shared" si="1"/>
        <v>23</v>
      </c>
      <c r="B27">
        <v>10165102129</v>
      </c>
      <c r="C27" t="s">
        <v>85</v>
      </c>
      <c r="D27">
        <v>100</v>
      </c>
      <c r="E27">
        <v>100</v>
      </c>
      <c r="F27">
        <v>100</v>
      </c>
      <c r="G27">
        <v>60</v>
      </c>
      <c r="H27">
        <v>0</v>
      </c>
      <c r="I27" s="15">
        <f t="shared" si="0"/>
        <v>360</v>
      </c>
    </row>
    <row r="28" spans="1:9" x14ac:dyDescent="0.15">
      <c r="A28" s="3">
        <f t="shared" si="1"/>
        <v>24</v>
      </c>
      <c r="B28">
        <v>10165102131</v>
      </c>
      <c r="C28" t="s">
        <v>65</v>
      </c>
      <c r="D28">
        <v>100</v>
      </c>
      <c r="E28">
        <v>0</v>
      </c>
      <c r="F28">
        <v>100</v>
      </c>
      <c r="G28">
        <v>0</v>
      </c>
      <c r="H28">
        <v>100</v>
      </c>
      <c r="I28" s="15">
        <f t="shared" si="0"/>
        <v>300</v>
      </c>
    </row>
    <row r="29" spans="1:9" x14ac:dyDescent="0.15">
      <c r="A29" s="3">
        <f t="shared" si="1"/>
        <v>25</v>
      </c>
      <c r="B29">
        <v>10165102132</v>
      </c>
      <c r="C29" t="s">
        <v>87</v>
      </c>
      <c r="D29">
        <v>100</v>
      </c>
      <c r="E29">
        <v>100</v>
      </c>
      <c r="F29">
        <v>100</v>
      </c>
      <c r="G29">
        <v>50</v>
      </c>
      <c r="H29">
        <v>0</v>
      </c>
      <c r="I29" s="15">
        <f t="shared" si="0"/>
        <v>350</v>
      </c>
    </row>
    <row r="30" spans="1:9" x14ac:dyDescent="0.15">
      <c r="A30" s="3">
        <f t="shared" si="1"/>
        <v>26</v>
      </c>
      <c r="B30">
        <v>10165102133</v>
      </c>
      <c r="C30" t="s">
        <v>101</v>
      </c>
      <c r="D30">
        <v>100</v>
      </c>
      <c r="E30">
        <v>100</v>
      </c>
      <c r="F30">
        <v>100</v>
      </c>
      <c r="G30">
        <v>0</v>
      </c>
      <c r="H30">
        <v>0</v>
      </c>
      <c r="I30" s="15">
        <f t="shared" si="0"/>
        <v>300</v>
      </c>
    </row>
    <row r="31" spans="1:9" x14ac:dyDescent="0.15">
      <c r="A31" s="3">
        <f t="shared" si="1"/>
        <v>27</v>
      </c>
      <c r="B31">
        <v>10165102134</v>
      </c>
      <c r="C31" t="s">
        <v>66</v>
      </c>
      <c r="D31">
        <v>100</v>
      </c>
      <c r="E31">
        <v>100</v>
      </c>
      <c r="F31">
        <v>100</v>
      </c>
      <c r="G31">
        <v>0</v>
      </c>
      <c r="H31">
        <v>0</v>
      </c>
      <c r="I31" s="15">
        <f t="shared" si="0"/>
        <v>300</v>
      </c>
    </row>
    <row r="32" spans="1:9" x14ac:dyDescent="0.15">
      <c r="A32" s="3">
        <f t="shared" si="1"/>
        <v>28</v>
      </c>
      <c r="B32">
        <v>10165102135</v>
      </c>
      <c r="C32" t="s">
        <v>109</v>
      </c>
      <c r="D32">
        <v>100</v>
      </c>
      <c r="E32">
        <v>100</v>
      </c>
      <c r="F32">
        <v>100</v>
      </c>
      <c r="G32">
        <v>100</v>
      </c>
      <c r="H32">
        <v>0</v>
      </c>
      <c r="I32" s="15">
        <f t="shared" si="0"/>
        <v>400</v>
      </c>
    </row>
    <row r="33" spans="1:9" x14ac:dyDescent="0.15">
      <c r="A33" s="3">
        <f t="shared" si="1"/>
        <v>29</v>
      </c>
      <c r="B33">
        <v>10165102136</v>
      </c>
      <c r="C33" t="s">
        <v>48</v>
      </c>
      <c r="D33">
        <v>100</v>
      </c>
      <c r="E33">
        <v>100</v>
      </c>
      <c r="F33">
        <v>100</v>
      </c>
      <c r="G33">
        <v>100</v>
      </c>
      <c r="H33">
        <v>100</v>
      </c>
      <c r="I33" s="15">
        <f t="shared" si="0"/>
        <v>500</v>
      </c>
    </row>
    <row r="34" spans="1:9" x14ac:dyDescent="0.15">
      <c r="A34" s="3">
        <f t="shared" si="1"/>
        <v>30</v>
      </c>
      <c r="B34">
        <v>10165102137</v>
      </c>
      <c r="C34" t="s">
        <v>104</v>
      </c>
      <c r="D34">
        <v>100</v>
      </c>
      <c r="E34">
        <v>100</v>
      </c>
      <c r="F34">
        <v>100</v>
      </c>
      <c r="G34">
        <v>100</v>
      </c>
      <c r="H34">
        <v>100</v>
      </c>
      <c r="I34" s="15">
        <f t="shared" si="0"/>
        <v>500</v>
      </c>
    </row>
    <row r="35" spans="1:9" x14ac:dyDescent="0.15">
      <c r="A35" s="3">
        <f t="shared" si="1"/>
        <v>31</v>
      </c>
      <c r="B35">
        <v>10165102138</v>
      </c>
      <c r="C35" t="s">
        <v>56</v>
      </c>
      <c r="D35">
        <v>100</v>
      </c>
      <c r="E35">
        <v>100</v>
      </c>
      <c r="F35">
        <v>100</v>
      </c>
      <c r="G35">
        <v>100</v>
      </c>
      <c r="H35">
        <v>0</v>
      </c>
      <c r="I35" s="15">
        <f t="shared" si="0"/>
        <v>400</v>
      </c>
    </row>
    <row r="36" spans="1:9" x14ac:dyDescent="0.15">
      <c r="A36" s="3">
        <f t="shared" si="1"/>
        <v>32</v>
      </c>
      <c r="B36">
        <v>10165102139</v>
      </c>
      <c r="C36" t="s">
        <v>89</v>
      </c>
      <c r="D36">
        <v>100</v>
      </c>
      <c r="E36">
        <v>100</v>
      </c>
      <c r="F36">
        <v>100</v>
      </c>
      <c r="G36">
        <v>30</v>
      </c>
      <c r="H36">
        <v>0</v>
      </c>
      <c r="I36" s="15">
        <f t="shared" si="0"/>
        <v>330</v>
      </c>
    </row>
    <row r="37" spans="1:9" x14ac:dyDescent="0.15">
      <c r="A37" s="3">
        <f t="shared" si="1"/>
        <v>33</v>
      </c>
      <c r="B37">
        <v>10165102140</v>
      </c>
      <c r="C37" t="s">
        <v>103</v>
      </c>
      <c r="D37">
        <v>100</v>
      </c>
      <c r="E37">
        <v>100</v>
      </c>
      <c r="F37">
        <v>100</v>
      </c>
      <c r="G37">
        <v>100</v>
      </c>
      <c r="H37">
        <v>100</v>
      </c>
      <c r="I37" s="15">
        <f t="shared" si="0"/>
        <v>500</v>
      </c>
    </row>
    <row r="38" spans="1:9" x14ac:dyDescent="0.15">
      <c r="A38" s="3">
        <f t="shared" si="1"/>
        <v>34</v>
      </c>
      <c r="B38">
        <v>10165102141</v>
      </c>
      <c r="C38" t="s">
        <v>69</v>
      </c>
      <c r="D38">
        <v>100</v>
      </c>
      <c r="E38">
        <v>100</v>
      </c>
      <c r="F38">
        <v>40</v>
      </c>
      <c r="G38">
        <v>100</v>
      </c>
      <c r="H38">
        <v>100</v>
      </c>
      <c r="I38" s="15">
        <f t="shared" si="0"/>
        <v>440</v>
      </c>
    </row>
    <row r="39" spans="1:9" x14ac:dyDescent="0.15">
      <c r="A39" s="3">
        <f t="shared" si="1"/>
        <v>35</v>
      </c>
      <c r="B39">
        <v>10165102143</v>
      </c>
      <c r="C39" t="s">
        <v>127</v>
      </c>
      <c r="D39">
        <v>100</v>
      </c>
      <c r="E39">
        <v>100</v>
      </c>
      <c r="F39">
        <v>76</v>
      </c>
      <c r="G39">
        <v>31</v>
      </c>
      <c r="H39">
        <v>10</v>
      </c>
      <c r="I39" s="15">
        <f t="shared" si="0"/>
        <v>317</v>
      </c>
    </row>
    <row r="40" spans="1:9" x14ac:dyDescent="0.15">
      <c r="A40" s="3">
        <f t="shared" si="1"/>
        <v>36</v>
      </c>
      <c r="B40">
        <v>10165102144</v>
      </c>
      <c r="C40" t="s">
        <v>115</v>
      </c>
      <c r="D40">
        <v>100</v>
      </c>
      <c r="E40">
        <v>100</v>
      </c>
      <c r="F40">
        <v>100</v>
      </c>
      <c r="G40">
        <v>0</v>
      </c>
      <c r="H40">
        <v>2</v>
      </c>
      <c r="I40" s="15">
        <f t="shared" si="0"/>
        <v>302</v>
      </c>
    </row>
    <row r="41" spans="1:9" x14ac:dyDescent="0.15">
      <c r="A41" s="3">
        <f t="shared" si="1"/>
        <v>37</v>
      </c>
      <c r="B41">
        <v>10165102145</v>
      </c>
      <c r="C41" t="s">
        <v>92</v>
      </c>
      <c r="D41">
        <v>100</v>
      </c>
      <c r="E41">
        <v>100</v>
      </c>
      <c r="F41">
        <v>100</v>
      </c>
      <c r="G41">
        <v>30</v>
      </c>
      <c r="H41">
        <v>0</v>
      </c>
      <c r="I41" s="15">
        <f t="shared" si="0"/>
        <v>330</v>
      </c>
    </row>
    <row r="42" spans="1:9" x14ac:dyDescent="0.15">
      <c r="A42" s="3">
        <f t="shared" si="1"/>
        <v>38</v>
      </c>
      <c r="B42">
        <v>10165102146</v>
      </c>
      <c r="C42" t="s">
        <v>116</v>
      </c>
      <c r="D42">
        <v>100</v>
      </c>
      <c r="E42">
        <v>100</v>
      </c>
      <c r="F42">
        <v>100</v>
      </c>
      <c r="G42">
        <v>0</v>
      </c>
      <c r="H42">
        <v>2</v>
      </c>
      <c r="I42" s="15">
        <f t="shared" si="0"/>
        <v>302</v>
      </c>
    </row>
    <row r="43" spans="1:9" x14ac:dyDescent="0.15">
      <c r="A43" s="3">
        <f t="shared" si="1"/>
        <v>39</v>
      </c>
      <c r="B43">
        <v>10165102147</v>
      </c>
      <c r="C43" t="s">
        <v>77</v>
      </c>
      <c r="D43">
        <v>100</v>
      </c>
      <c r="E43">
        <v>100</v>
      </c>
      <c r="F43">
        <v>0</v>
      </c>
      <c r="G43">
        <v>100</v>
      </c>
      <c r="H43">
        <v>0</v>
      </c>
      <c r="I43" s="15">
        <f t="shared" si="0"/>
        <v>300</v>
      </c>
    </row>
    <row r="44" spans="1:9" x14ac:dyDescent="0.15">
      <c r="A44" s="3">
        <f t="shared" si="1"/>
        <v>40</v>
      </c>
      <c r="B44">
        <v>10165102148</v>
      </c>
      <c r="C44" t="s">
        <v>76</v>
      </c>
      <c r="D44">
        <v>100</v>
      </c>
      <c r="E44">
        <v>100</v>
      </c>
      <c r="F44">
        <v>0</v>
      </c>
      <c r="G44">
        <v>100</v>
      </c>
      <c r="H44">
        <v>0</v>
      </c>
      <c r="I44" s="15">
        <f t="shared" si="0"/>
        <v>300</v>
      </c>
    </row>
    <row r="45" spans="1:9" x14ac:dyDescent="0.15">
      <c r="A45" s="3">
        <f t="shared" si="1"/>
        <v>41</v>
      </c>
      <c r="B45">
        <v>10165102149</v>
      </c>
      <c r="C45" t="s">
        <v>154</v>
      </c>
      <c r="D45">
        <v>0</v>
      </c>
      <c r="E45">
        <v>0</v>
      </c>
      <c r="F45">
        <v>0</v>
      </c>
      <c r="G45">
        <v>0</v>
      </c>
      <c r="H45">
        <v>0</v>
      </c>
      <c r="I45" s="15">
        <f t="shared" si="0"/>
        <v>0</v>
      </c>
    </row>
    <row r="46" spans="1:9" x14ac:dyDescent="0.15">
      <c r="A46" s="3">
        <f t="shared" si="1"/>
        <v>42</v>
      </c>
      <c r="B46">
        <v>10165102150</v>
      </c>
      <c r="C46" t="s">
        <v>83</v>
      </c>
      <c r="D46">
        <v>100</v>
      </c>
      <c r="E46">
        <v>100</v>
      </c>
      <c r="F46">
        <v>100</v>
      </c>
      <c r="G46">
        <v>100</v>
      </c>
      <c r="H46">
        <v>0</v>
      </c>
      <c r="I46" s="15">
        <f t="shared" si="0"/>
        <v>400</v>
      </c>
    </row>
    <row r="47" spans="1:9" x14ac:dyDescent="0.15">
      <c r="A47" s="3">
        <f t="shared" si="1"/>
        <v>43</v>
      </c>
      <c r="B47">
        <v>10165102151</v>
      </c>
      <c r="C47" t="s">
        <v>59</v>
      </c>
      <c r="D47">
        <v>70</v>
      </c>
      <c r="E47">
        <v>100</v>
      </c>
      <c r="F47">
        <v>100</v>
      </c>
      <c r="G47">
        <v>60</v>
      </c>
      <c r="H47">
        <v>0</v>
      </c>
      <c r="I47" s="15">
        <f t="shared" si="0"/>
        <v>330</v>
      </c>
    </row>
    <row r="48" spans="1:9" x14ac:dyDescent="0.15">
      <c r="A48" s="3">
        <f t="shared" si="1"/>
        <v>44</v>
      </c>
      <c r="B48">
        <v>10165102152</v>
      </c>
      <c r="C48" t="s">
        <v>121</v>
      </c>
      <c r="D48">
        <v>100</v>
      </c>
      <c r="E48">
        <v>100</v>
      </c>
      <c r="F48">
        <v>100</v>
      </c>
      <c r="G48">
        <v>100</v>
      </c>
      <c r="H48">
        <v>84</v>
      </c>
      <c r="I48" s="15">
        <f t="shared" si="0"/>
        <v>484</v>
      </c>
    </row>
    <row r="49" spans="1:9" x14ac:dyDescent="0.15">
      <c r="A49" s="3">
        <f t="shared" si="1"/>
        <v>45</v>
      </c>
      <c r="B49">
        <v>10165102153</v>
      </c>
      <c r="C49" t="s">
        <v>96</v>
      </c>
      <c r="D49">
        <v>100</v>
      </c>
      <c r="E49">
        <v>100</v>
      </c>
      <c r="F49">
        <v>0</v>
      </c>
      <c r="G49">
        <v>100</v>
      </c>
      <c r="H49">
        <v>0</v>
      </c>
      <c r="I49" s="15">
        <f t="shared" si="0"/>
        <v>300</v>
      </c>
    </row>
    <row r="50" spans="1:9" x14ac:dyDescent="0.15">
      <c r="A50" s="3">
        <f t="shared" si="1"/>
        <v>46</v>
      </c>
      <c r="B50">
        <v>10165102154</v>
      </c>
      <c r="C50" t="s">
        <v>71</v>
      </c>
      <c r="D50">
        <v>100</v>
      </c>
      <c r="E50">
        <v>90</v>
      </c>
      <c r="F50">
        <v>0</v>
      </c>
      <c r="G50">
        <v>100</v>
      </c>
      <c r="H50">
        <v>80</v>
      </c>
      <c r="I50" s="15">
        <f t="shared" si="0"/>
        <v>370</v>
      </c>
    </row>
    <row r="51" spans="1:9" x14ac:dyDescent="0.15">
      <c r="A51" s="3">
        <f t="shared" si="1"/>
        <v>47</v>
      </c>
      <c r="B51">
        <v>10165102155</v>
      </c>
      <c r="C51" t="s">
        <v>106</v>
      </c>
      <c r="D51">
        <v>100</v>
      </c>
      <c r="E51">
        <v>100</v>
      </c>
      <c r="F51">
        <v>100</v>
      </c>
      <c r="G51">
        <v>100</v>
      </c>
      <c r="H51">
        <v>100</v>
      </c>
      <c r="I51" s="15">
        <f t="shared" si="0"/>
        <v>500</v>
      </c>
    </row>
    <row r="52" spans="1:9" x14ac:dyDescent="0.15">
      <c r="A52" s="3">
        <f t="shared" si="1"/>
        <v>48</v>
      </c>
      <c r="B52">
        <v>10165102156</v>
      </c>
      <c r="C52" t="s">
        <v>145</v>
      </c>
      <c r="D52">
        <v>100</v>
      </c>
      <c r="E52">
        <v>0</v>
      </c>
      <c r="F52">
        <v>0</v>
      </c>
      <c r="G52">
        <v>40</v>
      </c>
      <c r="H52">
        <v>0</v>
      </c>
      <c r="I52" s="15">
        <f t="shared" si="0"/>
        <v>140</v>
      </c>
    </row>
    <row r="53" spans="1:9" x14ac:dyDescent="0.15">
      <c r="A53" s="3">
        <f t="shared" si="1"/>
        <v>49</v>
      </c>
      <c r="B53">
        <v>10165102157</v>
      </c>
      <c r="C53" t="s">
        <v>144</v>
      </c>
      <c r="D53">
        <v>100</v>
      </c>
      <c r="E53">
        <v>0</v>
      </c>
      <c r="F53">
        <v>76</v>
      </c>
      <c r="G53">
        <v>7</v>
      </c>
      <c r="H53">
        <v>0</v>
      </c>
      <c r="I53" s="15">
        <f t="shared" si="0"/>
        <v>183</v>
      </c>
    </row>
    <row r="54" spans="1:9" x14ac:dyDescent="0.15">
      <c r="A54" s="3">
        <f t="shared" si="1"/>
        <v>50</v>
      </c>
      <c r="B54">
        <v>10165102158</v>
      </c>
      <c r="C54" t="s">
        <v>75</v>
      </c>
      <c r="D54">
        <v>100</v>
      </c>
      <c r="E54">
        <v>100</v>
      </c>
      <c r="F54">
        <v>0</v>
      </c>
      <c r="G54">
        <v>100</v>
      </c>
      <c r="H54">
        <v>0</v>
      </c>
      <c r="I54" s="15">
        <f t="shared" si="0"/>
        <v>300</v>
      </c>
    </row>
    <row r="55" spans="1:9" x14ac:dyDescent="0.15">
      <c r="A55" s="3">
        <f t="shared" si="1"/>
        <v>51</v>
      </c>
      <c r="B55">
        <v>10165102159</v>
      </c>
      <c r="C55" t="s">
        <v>93</v>
      </c>
      <c r="D55">
        <v>100</v>
      </c>
      <c r="E55">
        <v>0</v>
      </c>
      <c r="F55">
        <v>100</v>
      </c>
      <c r="G55">
        <v>100</v>
      </c>
      <c r="H55">
        <v>0</v>
      </c>
      <c r="I55" s="15">
        <f t="shared" si="0"/>
        <v>300</v>
      </c>
    </row>
    <row r="56" spans="1:9" x14ac:dyDescent="0.15">
      <c r="A56" s="3">
        <f t="shared" si="1"/>
        <v>52</v>
      </c>
      <c r="B56">
        <v>10165102160</v>
      </c>
      <c r="C56" t="s">
        <v>95</v>
      </c>
      <c r="D56">
        <v>100</v>
      </c>
      <c r="E56">
        <v>100</v>
      </c>
      <c r="F56">
        <v>100</v>
      </c>
      <c r="G56">
        <v>0</v>
      </c>
      <c r="H56">
        <v>0</v>
      </c>
      <c r="I56" s="15">
        <f t="shared" si="0"/>
        <v>300</v>
      </c>
    </row>
    <row r="57" spans="1:9" x14ac:dyDescent="0.15">
      <c r="A57" s="3">
        <f t="shared" si="1"/>
        <v>53</v>
      </c>
      <c r="B57">
        <v>10165102161</v>
      </c>
      <c r="C57" t="s">
        <v>55</v>
      </c>
      <c r="D57">
        <v>100</v>
      </c>
      <c r="E57">
        <v>100</v>
      </c>
      <c r="F57">
        <v>100</v>
      </c>
      <c r="G57">
        <v>100</v>
      </c>
      <c r="H57">
        <v>0</v>
      </c>
      <c r="I57" s="15">
        <f t="shared" si="0"/>
        <v>400</v>
      </c>
    </row>
    <row r="58" spans="1:9" x14ac:dyDescent="0.15">
      <c r="A58" s="3">
        <f t="shared" si="1"/>
        <v>54</v>
      </c>
      <c r="B58">
        <v>10165102201</v>
      </c>
      <c r="C58" t="s">
        <v>60</v>
      </c>
      <c r="D58">
        <v>100</v>
      </c>
      <c r="E58">
        <v>100</v>
      </c>
      <c r="F58">
        <v>100</v>
      </c>
      <c r="G58">
        <v>10</v>
      </c>
      <c r="H58">
        <v>0</v>
      </c>
      <c r="I58" s="15">
        <f t="shared" si="0"/>
        <v>310</v>
      </c>
    </row>
    <row r="59" spans="1:9" x14ac:dyDescent="0.15">
      <c r="A59" s="3">
        <f t="shared" si="1"/>
        <v>55</v>
      </c>
      <c r="B59">
        <v>10165102202</v>
      </c>
      <c r="C59" t="s">
        <v>53</v>
      </c>
      <c r="D59">
        <v>100</v>
      </c>
      <c r="E59">
        <v>100</v>
      </c>
      <c r="F59">
        <v>0</v>
      </c>
      <c r="G59">
        <v>100</v>
      </c>
      <c r="H59">
        <v>100</v>
      </c>
      <c r="I59" s="15">
        <f t="shared" si="0"/>
        <v>400</v>
      </c>
    </row>
    <row r="60" spans="1:9" x14ac:dyDescent="0.15">
      <c r="A60" s="3">
        <f t="shared" si="1"/>
        <v>56</v>
      </c>
      <c r="B60">
        <v>10165102203</v>
      </c>
      <c r="C60" t="s">
        <v>97</v>
      </c>
      <c r="D60">
        <v>100</v>
      </c>
      <c r="E60">
        <v>100</v>
      </c>
      <c r="F60">
        <v>100</v>
      </c>
      <c r="G60">
        <v>0</v>
      </c>
      <c r="H60">
        <v>0</v>
      </c>
      <c r="I60" s="15">
        <f t="shared" si="0"/>
        <v>300</v>
      </c>
    </row>
    <row r="61" spans="1:9" x14ac:dyDescent="0.15">
      <c r="A61" s="3">
        <f t="shared" si="1"/>
        <v>57</v>
      </c>
      <c r="B61">
        <v>10165102204</v>
      </c>
      <c r="C61" t="s">
        <v>108</v>
      </c>
      <c r="D61">
        <v>100</v>
      </c>
      <c r="E61">
        <v>100</v>
      </c>
      <c r="F61">
        <v>100</v>
      </c>
      <c r="G61">
        <v>100</v>
      </c>
      <c r="H61">
        <v>0</v>
      </c>
      <c r="I61" s="15">
        <f t="shared" si="0"/>
        <v>400</v>
      </c>
    </row>
    <row r="62" spans="1:9" x14ac:dyDescent="0.15">
      <c r="A62" s="3">
        <f t="shared" si="1"/>
        <v>58</v>
      </c>
      <c r="B62">
        <v>10165102205</v>
      </c>
      <c r="C62" t="s">
        <v>141</v>
      </c>
      <c r="D62">
        <v>100</v>
      </c>
      <c r="E62">
        <v>100</v>
      </c>
      <c r="F62">
        <v>0</v>
      </c>
      <c r="G62">
        <v>0</v>
      </c>
      <c r="H62">
        <v>0</v>
      </c>
      <c r="I62" s="15">
        <f t="shared" si="0"/>
        <v>200</v>
      </c>
    </row>
    <row r="63" spans="1:9" x14ac:dyDescent="0.15">
      <c r="A63" s="3">
        <f t="shared" si="1"/>
        <v>59</v>
      </c>
      <c r="B63">
        <v>10165102206</v>
      </c>
      <c r="C63" t="s">
        <v>102</v>
      </c>
      <c r="D63">
        <v>100</v>
      </c>
      <c r="E63">
        <v>100</v>
      </c>
      <c r="F63">
        <v>100</v>
      </c>
      <c r="G63">
        <v>0</v>
      </c>
      <c r="H63">
        <v>0</v>
      </c>
      <c r="I63" s="15">
        <f t="shared" si="0"/>
        <v>300</v>
      </c>
    </row>
    <row r="64" spans="1:9" x14ac:dyDescent="0.15">
      <c r="A64" s="3">
        <f t="shared" si="1"/>
        <v>60</v>
      </c>
      <c r="B64">
        <v>10165102207</v>
      </c>
      <c r="C64" t="s">
        <v>110</v>
      </c>
      <c r="D64">
        <v>100</v>
      </c>
      <c r="E64">
        <v>100</v>
      </c>
      <c r="F64">
        <v>100</v>
      </c>
      <c r="G64">
        <v>0</v>
      </c>
      <c r="H64">
        <v>18</v>
      </c>
      <c r="I64" s="15">
        <f t="shared" si="0"/>
        <v>318</v>
      </c>
    </row>
    <row r="65" spans="1:9" x14ac:dyDescent="0.15">
      <c r="A65" s="3">
        <f t="shared" si="1"/>
        <v>61</v>
      </c>
      <c r="B65">
        <v>10165102208</v>
      </c>
      <c r="C65" t="s">
        <v>152</v>
      </c>
      <c r="D65">
        <v>0</v>
      </c>
      <c r="E65">
        <v>0</v>
      </c>
      <c r="F65">
        <v>0</v>
      </c>
      <c r="G65">
        <v>0</v>
      </c>
      <c r="H65">
        <v>0</v>
      </c>
      <c r="I65" s="15">
        <f t="shared" si="0"/>
        <v>0</v>
      </c>
    </row>
    <row r="66" spans="1:9" x14ac:dyDescent="0.15">
      <c r="A66" s="3">
        <f t="shared" si="1"/>
        <v>62</v>
      </c>
      <c r="B66">
        <v>10165102209</v>
      </c>
      <c r="C66" t="s">
        <v>64</v>
      </c>
      <c r="D66">
        <v>100</v>
      </c>
      <c r="E66">
        <v>100</v>
      </c>
      <c r="F66">
        <v>100</v>
      </c>
      <c r="G66">
        <v>0</v>
      </c>
      <c r="H66">
        <v>0</v>
      </c>
      <c r="I66" s="15">
        <f t="shared" si="0"/>
        <v>300</v>
      </c>
    </row>
    <row r="67" spans="1:9" x14ac:dyDescent="0.15">
      <c r="A67" s="3">
        <f t="shared" si="1"/>
        <v>63</v>
      </c>
      <c r="B67">
        <v>10165102211</v>
      </c>
      <c r="C67" t="s">
        <v>105</v>
      </c>
      <c r="D67">
        <v>100</v>
      </c>
      <c r="E67">
        <v>100</v>
      </c>
      <c r="F67">
        <v>100</v>
      </c>
      <c r="G67">
        <v>100</v>
      </c>
      <c r="H67">
        <v>100</v>
      </c>
      <c r="I67" s="15">
        <f t="shared" si="0"/>
        <v>500</v>
      </c>
    </row>
    <row r="68" spans="1:9" x14ac:dyDescent="0.15">
      <c r="A68" s="3">
        <f t="shared" si="1"/>
        <v>64</v>
      </c>
      <c r="B68">
        <v>10165102212</v>
      </c>
      <c r="C68" t="s">
        <v>113</v>
      </c>
      <c r="D68">
        <v>100</v>
      </c>
      <c r="E68">
        <v>100</v>
      </c>
      <c r="F68">
        <v>100</v>
      </c>
      <c r="G68">
        <v>0</v>
      </c>
      <c r="H68">
        <v>5</v>
      </c>
      <c r="I68" s="15">
        <f t="shared" si="0"/>
        <v>305</v>
      </c>
    </row>
    <row r="69" spans="1:9" x14ac:dyDescent="0.15">
      <c r="A69" s="3">
        <f t="shared" si="1"/>
        <v>65</v>
      </c>
      <c r="B69">
        <v>10165102213</v>
      </c>
      <c r="C69" t="s">
        <v>146</v>
      </c>
      <c r="D69">
        <v>0</v>
      </c>
      <c r="E69">
        <v>100</v>
      </c>
      <c r="F69">
        <v>13</v>
      </c>
      <c r="G69">
        <v>0</v>
      </c>
      <c r="H69">
        <v>0</v>
      </c>
      <c r="I69" s="15">
        <f t="shared" si="0"/>
        <v>113</v>
      </c>
    </row>
    <row r="70" spans="1:9" x14ac:dyDescent="0.15">
      <c r="A70" s="3">
        <f>A69+1</f>
        <v>66</v>
      </c>
      <c r="B70">
        <v>10165102214</v>
      </c>
      <c r="C70" t="s">
        <v>99</v>
      </c>
      <c r="D70">
        <v>100</v>
      </c>
      <c r="E70">
        <v>100</v>
      </c>
      <c r="F70">
        <v>100</v>
      </c>
      <c r="G70">
        <v>0</v>
      </c>
      <c r="H70">
        <v>0</v>
      </c>
      <c r="I70" s="15">
        <f t="shared" si="0"/>
        <v>300</v>
      </c>
    </row>
    <row r="71" spans="1:9" x14ac:dyDescent="0.15">
      <c r="A71" s="3">
        <f t="shared" ref="A71:A111" si="2">A70+1</f>
        <v>67</v>
      </c>
      <c r="B71">
        <v>10165102215</v>
      </c>
      <c r="C71" t="s">
        <v>128</v>
      </c>
      <c r="D71">
        <v>100</v>
      </c>
      <c r="E71">
        <v>100</v>
      </c>
      <c r="F71">
        <v>100</v>
      </c>
      <c r="G71">
        <v>7</v>
      </c>
      <c r="H71">
        <v>0</v>
      </c>
      <c r="I71" s="15">
        <f t="shared" si="0"/>
        <v>307</v>
      </c>
    </row>
    <row r="72" spans="1:9" x14ac:dyDescent="0.15">
      <c r="A72" s="3">
        <f t="shared" si="2"/>
        <v>68</v>
      </c>
      <c r="B72">
        <v>10165102216</v>
      </c>
      <c r="C72" t="s">
        <v>124</v>
      </c>
      <c r="D72">
        <v>100</v>
      </c>
      <c r="E72">
        <v>100</v>
      </c>
      <c r="F72">
        <v>14</v>
      </c>
      <c r="G72">
        <v>47</v>
      </c>
      <c r="H72">
        <v>100</v>
      </c>
      <c r="I72" s="15">
        <f t="shared" ref="I72:I111" si="3">SUM(D72:H72)</f>
        <v>361</v>
      </c>
    </row>
    <row r="73" spans="1:9" x14ac:dyDescent="0.15">
      <c r="A73" s="3">
        <f t="shared" si="2"/>
        <v>69</v>
      </c>
      <c r="B73">
        <v>10165102217</v>
      </c>
      <c r="C73" t="s">
        <v>135</v>
      </c>
      <c r="D73">
        <v>100</v>
      </c>
      <c r="E73">
        <v>100</v>
      </c>
      <c r="F73">
        <v>2</v>
      </c>
      <c r="G73">
        <v>20</v>
      </c>
      <c r="H73">
        <v>0</v>
      </c>
      <c r="I73" s="15">
        <f t="shared" si="3"/>
        <v>222</v>
      </c>
    </row>
    <row r="74" spans="1:9" x14ac:dyDescent="0.15">
      <c r="A74" s="3">
        <f t="shared" si="2"/>
        <v>70</v>
      </c>
      <c r="B74">
        <v>10165102218</v>
      </c>
      <c r="C74" t="s">
        <v>100</v>
      </c>
      <c r="D74">
        <v>100</v>
      </c>
      <c r="E74">
        <v>100</v>
      </c>
      <c r="F74">
        <v>0</v>
      </c>
      <c r="G74">
        <v>100</v>
      </c>
      <c r="H74">
        <v>0</v>
      </c>
      <c r="I74" s="15">
        <f t="shared" si="3"/>
        <v>300</v>
      </c>
    </row>
    <row r="75" spans="1:9" x14ac:dyDescent="0.15">
      <c r="A75" s="3">
        <f t="shared" si="2"/>
        <v>71</v>
      </c>
      <c r="B75">
        <v>10165102219</v>
      </c>
      <c r="C75" t="s">
        <v>143</v>
      </c>
      <c r="D75">
        <v>100</v>
      </c>
      <c r="E75">
        <v>0</v>
      </c>
      <c r="F75">
        <v>100</v>
      </c>
      <c r="G75">
        <v>0</v>
      </c>
      <c r="H75">
        <v>0</v>
      </c>
      <c r="I75" s="15">
        <f t="shared" si="3"/>
        <v>200</v>
      </c>
    </row>
    <row r="76" spans="1:9" x14ac:dyDescent="0.15">
      <c r="A76" s="3">
        <f t="shared" si="2"/>
        <v>72</v>
      </c>
      <c r="B76">
        <v>10165102220</v>
      </c>
      <c r="C76" t="s">
        <v>84</v>
      </c>
      <c r="D76">
        <v>100</v>
      </c>
      <c r="E76">
        <v>100</v>
      </c>
      <c r="F76">
        <v>100</v>
      </c>
      <c r="G76">
        <v>70</v>
      </c>
      <c r="H76">
        <v>0</v>
      </c>
      <c r="I76" s="15">
        <f t="shared" si="3"/>
        <v>370</v>
      </c>
    </row>
    <row r="77" spans="1:9" x14ac:dyDescent="0.15">
      <c r="A77" s="3">
        <f t="shared" si="2"/>
        <v>73</v>
      </c>
      <c r="B77">
        <v>10165102221</v>
      </c>
      <c r="C77" t="s">
        <v>111</v>
      </c>
      <c r="D77">
        <v>100</v>
      </c>
      <c r="E77">
        <v>100</v>
      </c>
      <c r="F77">
        <v>100</v>
      </c>
      <c r="G77">
        <v>0</v>
      </c>
      <c r="H77">
        <v>15</v>
      </c>
      <c r="I77" s="15">
        <f t="shared" si="3"/>
        <v>315</v>
      </c>
    </row>
    <row r="78" spans="1:9" x14ac:dyDescent="0.15">
      <c r="A78" s="3">
        <f t="shared" si="2"/>
        <v>74</v>
      </c>
      <c r="B78">
        <v>10165102222</v>
      </c>
      <c r="C78" t="s">
        <v>86</v>
      </c>
      <c r="D78">
        <v>100</v>
      </c>
      <c r="E78">
        <v>100</v>
      </c>
      <c r="F78">
        <v>100</v>
      </c>
      <c r="G78">
        <v>60</v>
      </c>
      <c r="H78">
        <v>0</v>
      </c>
      <c r="I78" s="15">
        <f t="shared" si="3"/>
        <v>360</v>
      </c>
    </row>
    <row r="79" spans="1:9" x14ac:dyDescent="0.15">
      <c r="A79" s="3">
        <f t="shared" si="2"/>
        <v>75</v>
      </c>
      <c r="B79">
        <v>10165102223</v>
      </c>
      <c r="C79" t="s">
        <v>131</v>
      </c>
      <c r="D79">
        <v>100</v>
      </c>
      <c r="E79">
        <v>100</v>
      </c>
      <c r="F79">
        <v>100</v>
      </c>
      <c r="G79">
        <v>0</v>
      </c>
      <c r="H79">
        <v>0</v>
      </c>
      <c r="I79" s="15">
        <f t="shared" si="3"/>
        <v>300</v>
      </c>
    </row>
    <row r="80" spans="1:9" x14ac:dyDescent="0.15">
      <c r="A80" s="3">
        <f t="shared" si="2"/>
        <v>76</v>
      </c>
      <c r="B80">
        <v>10165102224</v>
      </c>
      <c r="C80" t="s">
        <v>50</v>
      </c>
      <c r="D80">
        <v>100</v>
      </c>
      <c r="E80">
        <v>100</v>
      </c>
      <c r="F80">
        <v>100</v>
      </c>
      <c r="G80">
        <v>100</v>
      </c>
      <c r="H80">
        <v>100</v>
      </c>
      <c r="I80" s="15">
        <f t="shared" si="3"/>
        <v>500</v>
      </c>
    </row>
    <row r="81" spans="1:9" x14ac:dyDescent="0.15">
      <c r="A81" s="3">
        <f t="shared" si="2"/>
        <v>77</v>
      </c>
      <c r="B81">
        <v>10165102225</v>
      </c>
      <c r="C81" t="s">
        <v>70</v>
      </c>
      <c r="D81">
        <v>100</v>
      </c>
      <c r="E81">
        <v>100</v>
      </c>
      <c r="F81">
        <v>70</v>
      </c>
      <c r="G81">
        <v>100</v>
      </c>
      <c r="H81">
        <v>10</v>
      </c>
      <c r="I81" s="15">
        <f t="shared" si="3"/>
        <v>380</v>
      </c>
    </row>
    <row r="82" spans="1:9" x14ac:dyDescent="0.15">
      <c r="A82" s="3">
        <f t="shared" si="2"/>
        <v>78</v>
      </c>
      <c r="B82">
        <v>10165102226</v>
      </c>
      <c r="C82" t="s">
        <v>132</v>
      </c>
      <c r="D82">
        <v>100</v>
      </c>
      <c r="E82">
        <v>100</v>
      </c>
      <c r="F82">
        <v>100</v>
      </c>
      <c r="G82">
        <v>0</v>
      </c>
      <c r="H82">
        <v>0</v>
      </c>
      <c r="I82" s="15">
        <f t="shared" si="3"/>
        <v>300</v>
      </c>
    </row>
    <row r="83" spans="1:9" x14ac:dyDescent="0.15">
      <c r="A83" s="3">
        <f t="shared" si="2"/>
        <v>79</v>
      </c>
      <c r="B83">
        <v>10165102228</v>
      </c>
      <c r="C83" t="s">
        <v>125</v>
      </c>
      <c r="D83">
        <v>100</v>
      </c>
      <c r="E83">
        <v>100</v>
      </c>
      <c r="F83">
        <v>0</v>
      </c>
      <c r="G83">
        <v>47</v>
      </c>
      <c r="H83">
        <v>100</v>
      </c>
      <c r="I83" s="15">
        <f t="shared" si="3"/>
        <v>347</v>
      </c>
    </row>
    <row r="84" spans="1:9" x14ac:dyDescent="0.15">
      <c r="A84" s="3">
        <f t="shared" si="2"/>
        <v>80</v>
      </c>
      <c r="B84">
        <v>10165102229</v>
      </c>
      <c r="C84" t="s">
        <v>73</v>
      </c>
      <c r="D84">
        <v>100</v>
      </c>
      <c r="E84">
        <v>100</v>
      </c>
      <c r="F84">
        <v>0</v>
      </c>
      <c r="G84">
        <v>100</v>
      </c>
      <c r="H84">
        <v>10</v>
      </c>
      <c r="I84" s="15">
        <f t="shared" si="3"/>
        <v>310</v>
      </c>
    </row>
    <row r="85" spans="1:9" x14ac:dyDescent="0.15">
      <c r="A85" s="3">
        <f t="shared" si="2"/>
        <v>81</v>
      </c>
      <c r="B85">
        <v>10165102231</v>
      </c>
      <c r="C85" t="s">
        <v>148</v>
      </c>
      <c r="D85">
        <v>0</v>
      </c>
      <c r="E85">
        <v>100</v>
      </c>
      <c r="F85">
        <v>0</v>
      </c>
      <c r="G85">
        <v>0</v>
      </c>
      <c r="H85">
        <v>0</v>
      </c>
      <c r="I85" s="15">
        <f t="shared" si="3"/>
        <v>100</v>
      </c>
    </row>
    <row r="86" spans="1:9" x14ac:dyDescent="0.15">
      <c r="A86" s="3">
        <f t="shared" si="2"/>
        <v>82</v>
      </c>
      <c r="B86">
        <v>10165102232</v>
      </c>
      <c r="C86" t="s">
        <v>94</v>
      </c>
      <c r="D86">
        <v>100</v>
      </c>
      <c r="E86">
        <v>100</v>
      </c>
      <c r="F86">
        <v>100</v>
      </c>
      <c r="G86">
        <v>0</v>
      </c>
      <c r="H86">
        <v>0</v>
      </c>
      <c r="I86" s="15">
        <f t="shared" si="3"/>
        <v>300</v>
      </c>
    </row>
    <row r="87" spans="1:9" x14ac:dyDescent="0.15">
      <c r="A87" s="3">
        <f t="shared" si="2"/>
        <v>83</v>
      </c>
      <c r="B87">
        <v>10165102233</v>
      </c>
      <c r="C87" t="s">
        <v>90</v>
      </c>
      <c r="D87">
        <v>100</v>
      </c>
      <c r="E87">
        <v>100</v>
      </c>
      <c r="F87">
        <v>100</v>
      </c>
      <c r="G87">
        <v>30</v>
      </c>
      <c r="H87">
        <v>0</v>
      </c>
      <c r="I87" s="15">
        <f t="shared" si="3"/>
        <v>330</v>
      </c>
    </row>
    <row r="88" spans="1:9" x14ac:dyDescent="0.15">
      <c r="A88" s="3">
        <f t="shared" si="2"/>
        <v>84</v>
      </c>
      <c r="B88">
        <v>10165102234</v>
      </c>
      <c r="C88" t="s">
        <v>139</v>
      </c>
      <c r="D88">
        <v>100</v>
      </c>
      <c r="E88">
        <v>100</v>
      </c>
      <c r="F88">
        <v>0</v>
      </c>
      <c r="G88">
        <v>0</v>
      </c>
      <c r="H88">
        <v>0</v>
      </c>
      <c r="I88" s="15">
        <f t="shared" si="3"/>
        <v>200</v>
      </c>
    </row>
    <row r="89" spans="1:9" x14ac:dyDescent="0.15">
      <c r="A89" s="3">
        <f t="shared" si="2"/>
        <v>85</v>
      </c>
      <c r="B89">
        <v>10165102236</v>
      </c>
      <c r="C89" t="s">
        <v>123</v>
      </c>
      <c r="D89">
        <v>100</v>
      </c>
      <c r="E89">
        <v>100</v>
      </c>
      <c r="F89">
        <v>100</v>
      </c>
      <c r="G89">
        <v>100</v>
      </c>
      <c r="H89">
        <v>0</v>
      </c>
      <c r="I89" s="15">
        <f t="shared" si="3"/>
        <v>400</v>
      </c>
    </row>
    <row r="90" spans="1:9" x14ac:dyDescent="0.15">
      <c r="A90" s="3">
        <f t="shared" si="2"/>
        <v>86</v>
      </c>
      <c r="B90">
        <v>10165102237</v>
      </c>
      <c r="C90" t="s">
        <v>149</v>
      </c>
      <c r="D90">
        <v>100</v>
      </c>
      <c r="E90">
        <v>0</v>
      </c>
      <c r="F90">
        <v>0</v>
      </c>
      <c r="G90">
        <v>0</v>
      </c>
      <c r="H90">
        <v>0</v>
      </c>
      <c r="I90" s="15">
        <f t="shared" si="3"/>
        <v>100</v>
      </c>
    </row>
    <row r="91" spans="1:9" x14ac:dyDescent="0.15">
      <c r="A91" s="3">
        <f t="shared" si="2"/>
        <v>87</v>
      </c>
      <c r="B91">
        <v>10165102238</v>
      </c>
      <c r="C91" t="s">
        <v>79</v>
      </c>
      <c r="D91">
        <v>100</v>
      </c>
      <c r="E91">
        <v>100</v>
      </c>
      <c r="F91">
        <v>0</v>
      </c>
      <c r="G91">
        <v>100</v>
      </c>
      <c r="H91">
        <v>0</v>
      </c>
      <c r="I91" s="15">
        <f t="shared" si="3"/>
        <v>300</v>
      </c>
    </row>
    <row r="92" spans="1:9" x14ac:dyDescent="0.15">
      <c r="A92" s="3">
        <f t="shared" si="2"/>
        <v>88</v>
      </c>
      <c r="B92">
        <v>10165102239</v>
      </c>
      <c r="C92" t="s">
        <v>114</v>
      </c>
      <c r="D92">
        <v>100</v>
      </c>
      <c r="E92">
        <v>100</v>
      </c>
      <c r="F92">
        <v>93</v>
      </c>
      <c r="G92">
        <v>0</v>
      </c>
      <c r="H92">
        <v>9</v>
      </c>
      <c r="I92" s="15">
        <f t="shared" si="3"/>
        <v>302</v>
      </c>
    </row>
    <row r="93" spans="1:9" x14ac:dyDescent="0.15">
      <c r="A93" s="3">
        <f t="shared" si="2"/>
        <v>89</v>
      </c>
      <c r="B93">
        <v>10165102240</v>
      </c>
      <c r="C93" t="s">
        <v>107</v>
      </c>
      <c r="D93">
        <v>100</v>
      </c>
      <c r="E93">
        <v>100</v>
      </c>
      <c r="F93">
        <v>0</v>
      </c>
      <c r="G93">
        <v>100</v>
      </c>
      <c r="H93">
        <v>100</v>
      </c>
      <c r="I93" s="15">
        <f t="shared" si="3"/>
        <v>400</v>
      </c>
    </row>
    <row r="94" spans="1:9" x14ac:dyDescent="0.15">
      <c r="A94" s="3">
        <f t="shared" si="2"/>
        <v>90</v>
      </c>
      <c r="B94">
        <v>10165102241</v>
      </c>
      <c r="C94" t="s">
        <v>72</v>
      </c>
      <c r="D94">
        <v>100</v>
      </c>
      <c r="E94">
        <v>100</v>
      </c>
      <c r="F94">
        <v>90</v>
      </c>
      <c r="G94">
        <v>70</v>
      </c>
      <c r="H94">
        <v>10</v>
      </c>
      <c r="I94" s="15">
        <f t="shared" si="3"/>
        <v>370</v>
      </c>
    </row>
    <row r="95" spans="1:9" x14ac:dyDescent="0.15">
      <c r="A95" s="3">
        <f t="shared" si="2"/>
        <v>91</v>
      </c>
      <c r="B95">
        <v>10165102242</v>
      </c>
      <c r="C95" t="s">
        <v>78</v>
      </c>
      <c r="D95">
        <v>100</v>
      </c>
      <c r="E95">
        <v>100</v>
      </c>
      <c r="F95">
        <v>0</v>
      </c>
      <c r="G95">
        <v>100</v>
      </c>
      <c r="H95">
        <v>0</v>
      </c>
      <c r="I95" s="15">
        <f t="shared" si="3"/>
        <v>300</v>
      </c>
    </row>
    <row r="96" spans="1:9" x14ac:dyDescent="0.15">
      <c r="A96" s="3">
        <f t="shared" si="2"/>
        <v>92</v>
      </c>
      <c r="B96">
        <v>10165102243</v>
      </c>
      <c r="C96" t="s">
        <v>74</v>
      </c>
      <c r="D96">
        <v>100</v>
      </c>
      <c r="E96">
        <v>100</v>
      </c>
      <c r="F96">
        <v>0</v>
      </c>
      <c r="G96">
        <v>100</v>
      </c>
      <c r="H96">
        <v>10</v>
      </c>
      <c r="I96" s="15">
        <f t="shared" si="3"/>
        <v>310</v>
      </c>
    </row>
    <row r="97" spans="1:9" x14ac:dyDescent="0.15">
      <c r="A97" s="3">
        <f t="shared" si="2"/>
        <v>93</v>
      </c>
      <c r="B97">
        <v>10165102244</v>
      </c>
      <c r="C97" t="s">
        <v>80</v>
      </c>
      <c r="D97">
        <v>100</v>
      </c>
      <c r="E97">
        <v>100</v>
      </c>
      <c r="F97">
        <v>100</v>
      </c>
      <c r="G97">
        <v>100</v>
      </c>
      <c r="H97">
        <v>0</v>
      </c>
      <c r="I97" s="15">
        <f t="shared" si="3"/>
        <v>400</v>
      </c>
    </row>
    <row r="98" spans="1:9" x14ac:dyDescent="0.15">
      <c r="A98" s="3">
        <f t="shared" si="2"/>
        <v>94</v>
      </c>
      <c r="B98">
        <v>10165102246</v>
      </c>
      <c r="C98" t="s">
        <v>151</v>
      </c>
      <c r="D98">
        <v>60</v>
      </c>
      <c r="E98">
        <v>0</v>
      </c>
      <c r="F98">
        <v>0</v>
      </c>
      <c r="G98">
        <v>0</v>
      </c>
      <c r="H98">
        <v>0</v>
      </c>
      <c r="I98" s="15">
        <f t="shared" si="3"/>
        <v>60</v>
      </c>
    </row>
    <row r="99" spans="1:9" x14ac:dyDescent="0.15">
      <c r="A99" s="3">
        <f t="shared" si="2"/>
        <v>95</v>
      </c>
      <c r="B99">
        <v>10165102247</v>
      </c>
      <c r="C99" t="s">
        <v>153</v>
      </c>
      <c r="D99">
        <v>0</v>
      </c>
      <c r="E99">
        <v>0</v>
      </c>
      <c r="F99">
        <v>0</v>
      </c>
      <c r="G99">
        <v>0</v>
      </c>
      <c r="H99">
        <v>0</v>
      </c>
      <c r="I99" s="15">
        <f t="shared" si="3"/>
        <v>0</v>
      </c>
    </row>
    <row r="100" spans="1:9" x14ac:dyDescent="0.15">
      <c r="A100" s="3">
        <f t="shared" si="2"/>
        <v>96</v>
      </c>
      <c r="B100">
        <v>10165102248</v>
      </c>
      <c r="C100" t="s">
        <v>118</v>
      </c>
      <c r="D100">
        <v>100</v>
      </c>
      <c r="E100">
        <v>100</v>
      </c>
      <c r="F100">
        <v>100</v>
      </c>
      <c r="G100">
        <v>0</v>
      </c>
      <c r="H100">
        <v>0</v>
      </c>
      <c r="I100" s="15">
        <f t="shared" si="3"/>
        <v>300</v>
      </c>
    </row>
    <row r="101" spans="1:9" x14ac:dyDescent="0.15">
      <c r="A101" s="3">
        <f t="shared" si="2"/>
        <v>97</v>
      </c>
      <c r="B101">
        <v>10165102249</v>
      </c>
      <c r="C101" t="s">
        <v>140</v>
      </c>
      <c r="D101">
        <v>100</v>
      </c>
      <c r="E101">
        <v>100</v>
      </c>
      <c r="F101">
        <v>0</v>
      </c>
      <c r="G101">
        <v>0</v>
      </c>
      <c r="H101">
        <v>0</v>
      </c>
      <c r="I101" s="15">
        <f t="shared" si="3"/>
        <v>200</v>
      </c>
    </row>
    <row r="102" spans="1:9" x14ac:dyDescent="0.15">
      <c r="A102" s="3">
        <f t="shared" si="2"/>
        <v>98</v>
      </c>
      <c r="B102">
        <v>10165102250</v>
      </c>
      <c r="C102" t="s">
        <v>98</v>
      </c>
      <c r="D102">
        <v>100</v>
      </c>
      <c r="E102">
        <v>100</v>
      </c>
      <c r="F102">
        <v>100</v>
      </c>
      <c r="G102">
        <v>0</v>
      </c>
      <c r="H102">
        <v>0</v>
      </c>
      <c r="I102" s="15">
        <f t="shared" si="3"/>
        <v>300</v>
      </c>
    </row>
    <row r="103" spans="1:9" x14ac:dyDescent="0.15">
      <c r="A103" s="3">
        <f t="shared" si="2"/>
        <v>99</v>
      </c>
      <c r="B103">
        <v>10165102251</v>
      </c>
      <c r="C103" t="s">
        <v>61</v>
      </c>
      <c r="D103">
        <v>100</v>
      </c>
      <c r="E103">
        <v>100</v>
      </c>
      <c r="F103">
        <v>100</v>
      </c>
      <c r="G103">
        <v>10</v>
      </c>
      <c r="H103">
        <v>0</v>
      </c>
      <c r="I103" s="15">
        <f t="shared" si="3"/>
        <v>310</v>
      </c>
    </row>
    <row r="104" spans="1:9" x14ac:dyDescent="0.15">
      <c r="A104" s="3">
        <f t="shared" si="2"/>
        <v>100</v>
      </c>
      <c r="B104">
        <v>10165102252</v>
      </c>
      <c r="C104" t="s">
        <v>54</v>
      </c>
      <c r="D104">
        <v>100</v>
      </c>
      <c r="E104">
        <v>100</v>
      </c>
      <c r="F104">
        <v>100</v>
      </c>
      <c r="G104">
        <v>100</v>
      </c>
      <c r="H104">
        <v>0</v>
      </c>
      <c r="I104" s="15">
        <f t="shared" si="3"/>
        <v>400</v>
      </c>
    </row>
    <row r="105" spans="1:9" x14ac:dyDescent="0.15">
      <c r="A105" s="3">
        <f t="shared" si="2"/>
        <v>101</v>
      </c>
      <c r="B105">
        <v>10165102253</v>
      </c>
      <c r="C105" t="s">
        <v>57</v>
      </c>
      <c r="D105">
        <v>100</v>
      </c>
      <c r="E105">
        <v>100</v>
      </c>
      <c r="F105">
        <v>100</v>
      </c>
      <c r="G105">
        <v>60</v>
      </c>
      <c r="H105">
        <v>0</v>
      </c>
      <c r="I105" s="15">
        <f t="shared" si="3"/>
        <v>360</v>
      </c>
    </row>
    <row r="106" spans="1:9" x14ac:dyDescent="0.15">
      <c r="A106" s="3">
        <f t="shared" si="2"/>
        <v>102</v>
      </c>
      <c r="B106">
        <v>10165102254</v>
      </c>
      <c r="C106" t="s">
        <v>52</v>
      </c>
      <c r="D106">
        <v>100</v>
      </c>
      <c r="E106">
        <v>100</v>
      </c>
      <c r="F106">
        <v>100</v>
      </c>
      <c r="G106">
        <v>100</v>
      </c>
      <c r="H106">
        <v>100</v>
      </c>
      <c r="I106" s="15">
        <f t="shared" si="3"/>
        <v>500</v>
      </c>
    </row>
    <row r="107" spans="1:9" x14ac:dyDescent="0.15">
      <c r="A107" s="3">
        <f t="shared" si="2"/>
        <v>103</v>
      </c>
      <c r="B107">
        <v>10165102255</v>
      </c>
      <c r="C107" t="s">
        <v>147</v>
      </c>
      <c r="D107">
        <v>100</v>
      </c>
      <c r="E107">
        <v>0</v>
      </c>
      <c r="F107">
        <v>13</v>
      </c>
      <c r="G107">
        <v>0</v>
      </c>
      <c r="H107">
        <v>0</v>
      </c>
      <c r="I107" s="15">
        <f t="shared" si="3"/>
        <v>113</v>
      </c>
    </row>
    <row r="108" spans="1:9" x14ac:dyDescent="0.15">
      <c r="A108" s="3">
        <f t="shared" si="2"/>
        <v>104</v>
      </c>
      <c r="B108">
        <v>10165102257</v>
      </c>
      <c r="C108" t="s">
        <v>112</v>
      </c>
      <c r="D108">
        <v>100</v>
      </c>
      <c r="E108">
        <v>100</v>
      </c>
      <c r="F108">
        <v>100</v>
      </c>
      <c r="G108">
        <v>0</v>
      </c>
      <c r="H108">
        <v>15</v>
      </c>
      <c r="I108" s="15">
        <f t="shared" si="3"/>
        <v>315</v>
      </c>
    </row>
    <row r="109" spans="1:9" x14ac:dyDescent="0.15">
      <c r="A109" s="3">
        <f t="shared" si="2"/>
        <v>105</v>
      </c>
      <c r="B109">
        <v>10165102258</v>
      </c>
      <c r="C109" t="s">
        <v>117</v>
      </c>
      <c r="D109">
        <v>100</v>
      </c>
      <c r="E109">
        <v>100</v>
      </c>
      <c r="F109">
        <v>100</v>
      </c>
      <c r="G109">
        <v>0</v>
      </c>
      <c r="H109">
        <v>0</v>
      </c>
      <c r="I109" s="15">
        <f t="shared" si="3"/>
        <v>300</v>
      </c>
    </row>
    <row r="110" spans="1:9" x14ac:dyDescent="0.15">
      <c r="A110" s="3">
        <f t="shared" si="2"/>
        <v>106</v>
      </c>
      <c r="B110">
        <v>10165102259</v>
      </c>
      <c r="C110" t="s">
        <v>126</v>
      </c>
      <c r="D110">
        <v>100</v>
      </c>
      <c r="E110">
        <v>100</v>
      </c>
      <c r="F110">
        <v>76</v>
      </c>
      <c r="G110">
        <v>47</v>
      </c>
      <c r="H110">
        <v>0</v>
      </c>
      <c r="I110" s="15">
        <f t="shared" si="3"/>
        <v>323</v>
      </c>
    </row>
    <row r="111" spans="1:9" x14ac:dyDescent="0.15">
      <c r="A111" s="3">
        <f t="shared" si="2"/>
        <v>107</v>
      </c>
      <c r="B111">
        <v>10165102260</v>
      </c>
      <c r="C111" t="s">
        <v>150</v>
      </c>
      <c r="D111">
        <v>0</v>
      </c>
      <c r="E111">
        <v>100</v>
      </c>
      <c r="F111">
        <v>0</v>
      </c>
      <c r="G111">
        <v>0</v>
      </c>
      <c r="H111">
        <v>0</v>
      </c>
      <c r="I111" s="15">
        <f t="shared" si="3"/>
        <v>100</v>
      </c>
    </row>
  </sheetData>
  <mergeCells count="5">
    <mergeCell ref="A1:I1"/>
    <mergeCell ref="D3:I3"/>
    <mergeCell ref="A3:A4"/>
    <mergeCell ref="B3:B4"/>
    <mergeCell ref="C3:C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0B29-4F75-4C61-B779-2701E1D89931}">
  <dimension ref="A1:I107"/>
  <sheetViews>
    <sheetView topLeftCell="A76" workbookViewId="0">
      <selection activeCell="C100" sqref="C100:G100"/>
    </sheetView>
  </sheetViews>
  <sheetFormatPr defaultRowHeight="13.5" x14ac:dyDescent="0.15"/>
  <cols>
    <col min="1" max="1" width="23.25" customWidth="1"/>
  </cols>
  <sheetData>
    <row r="1" spans="1:9" x14ac:dyDescent="0.15">
      <c r="A1">
        <v>10165102136</v>
      </c>
      <c r="B1" t="s">
        <v>48</v>
      </c>
      <c r="C1">
        <v>100</v>
      </c>
      <c r="D1">
        <v>100</v>
      </c>
      <c r="E1">
        <v>100</v>
      </c>
      <c r="F1">
        <v>100</v>
      </c>
      <c r="G1">
        <v>100</v>
      </c>
      <c r="I1">
        <f>SUM(C1:G1)</f>
        <v>500</v>
      </c>
    </row>
    <row r="2" spans="1:9" x14ac:dyDescent="0.15">
      <c r="A2">
        <v>10165102119</v>
      </c>
      <c r="B2" t="s">
        <v>49</v>
      </c>
      <c r="C2">
        <v>100</v>
      </c>
      <c r="D2">
        <v>100</v>
      </c>
      <c r="E2">
        <v>100</v>
      </c>
      <c r="F2">
        <v>100</v>
      </c>
      <c r="G2">
        <v>100</v>
      </c>
      <c r="I2">
        <f t="shared" ref="I2:I65" si="0">SUM(C2:G2)</f>
        <v>500</v>
      </c>
    </row>
    <row r="3" spans="1:9" x14ac:dyDescent="0.15">
      <c r="A3">
        <v>10165102224</v>
      </c>
      <c r="B3" t="s">
        <v>50</v>
      </c>
      <c r="C3">
        <v>100</v>
      </c>
      <c r="D3">
        <v>100</v>
      </c>
      <c r="E3">
        <v>100</v>
      </c>
      <c r="F3">
        <v>100</v>
      </c>
      <c r="G3">
        <v>100</v>
      </c>
      <c r="I3">
        <f t="shared" si="0"/>
        <v>500</v>
      </c>
    </row>
    <row r="4" spans="1:9" x14ac:dyDescent="0.15">
      <c r="A4">
        <v>10165102128</v>
      </c>
      <c r="B4" t="s">
        <v>51</v>
      </c>
      <c r="C4">
        <v>100</v>
      </c>
      <c r="D4">
        <v>100</v>
      </c>
      <c r="E4">
        <v>100</v>
      </c>
      <c r="F4">
        <v>100</v>
      </c>
      <c r="G4">
        <v>100</v>
      </c>
      <c r="I4">
        <f t="shared" si="0"/>
        <v>500</v>
      </c>
    </row>
    <row r="5" spans="1:9" x14ac:dyDescent="0.15">
      <c r="A5">
        <v>10165102254</v>
      </c>
      <c r="B5" t="s">
        <v>52</v>
      </c>
      <c r="C5">
        <v>100</v>
      </c>
      <c r="D5">
        <v>100</v>
      </c>
      <c r="E5">
        <v>100</v>
      </c>
      <c r="F5">
        <v>100</v>
      </c>
      <c r="G5">
        <v>100</v>
      </c>
      <c r="I5">
        <f t="shared" si="0"/>
        <v>500</v>
      </c>
    </row>
    <row r="6" spans="1:9" x14ac:dyDescent="0.15">
      <c r="A6">
        <v>10165102202</v>
      </c>
      <c r="B6" t="s">
        <v>53</v>
      </c>
      <c r="C6">
        <v>100</v>
      </c>
      <c r="D6">
        <v>100</v>
      </c>
      <c r="E6">
        <v>0</v>
      </c>
      <c r="F6">
        <v>100</v>
      </c>
      <c r="G6">
        <v>100</v>
      </c>
      <c r="I6">
        <f t="shared" si="0"/>
        <v>400</v>
      </c>
    </row>
    <row r="7" spans="1:9" x14ac:dyDescent="0.15">
      <c r="A7">
        <v>10165102252</v>
      </c>
      <c r="B7" t="s">
        <v>54</v>
      </c>
      <c r="C7">
        <v>100</v>
      </c>
      <c r="D7">
        <v>100</v>
      </c>
      <c r="E7">
        <v>100</v>
      </c>
      <c r="F7">
        <v>100</v>
      </c>
      <c r="G7">
        <v>0</v>
      </c>
      <c r="I7">
        <f t="shared" si="0"/>
        <v>400</v>
      </c>
    </row>
    <row r="8" spans="1:9" x14ac:dyDescent="0.15">
      <c r="A8">
        <v>10165102161</v>
      </c>
      <c r="B8" t="s">
        <v>55</v>
      </c>
      <c r="C8">
        <v>100</v>
      </c>
      <c r="D8">
        <v>100</v>
      </c>
      <c r="E8">
        <v>100</v>
      </c>
      <c r="F8">
        <v>100</v>
      </c>
      <c r="G8">
        <v>0</v>
      </c>
      <c r="I8">
        <f t="shared" si="0"/>
        <v>400</v>
      </c>
    </row>
    <row r="9" spans="1:9" x14ac:dyDescent="0.15">
      <c r="A9">
        <v>10165102138</v>
      </c>
      <c r="B9" t="s">
        <v>56</v>
      </c>
      <c r="C9">
        <v>100</v>
      </c>
      <c r="D9">
        <v>100</v>
      </c>
      <c r="E9">
        <v>100</v>
      </c>
      <c r="F9">
        <v>100</v>
      </c>
      <c r="G9">
        <v>0</v>
      </c>
      <c r="I9">
        <f t="shared" si="0"/>
        <v>400</v>
      </c>
    </row>
    <row r="10" spans="1:9" x14ac:dyDescent="0.15">
      <c r="A10">
        <v>10165102253</v>
      </c>
      <c r="B10" t="s">
        <v>57</v>
      </c>
      <c r="C10">
        <v>100</v>
      </c>
      <c r="D10">
        <v>100</v>
      </c>
      <c r="E10">
        <v>100</v>
      </c>
      <c r="F10">
        <v>60</v>
      </c>
      <c r="G10">
        <v>0</v>
      </c>
      <c r="I10">
        <f t="shared" si="0"/>
        <v>360</v>
      </c>
    </row>
    <row r="11" spans="1:9" x14ac:dyDescent="0.15">
      <c r="A11">
        <v>10165102127</v>
      </c>
      <c r="B11" t="s">
        <v>58</v>
      </c>
      <c r="C11">
        <v>100</v>
      </c>
      <c r="D11">
        <v>100</v>
      </c>
      <c r="E11">
        <v>50</v>
      </c>
      <c r="F11">
        <v>100</v>
      </c>
      <c r="G11">
        <v>0</v>
      </c>
      <c r="I11">
        <f t="shared" si="0"/>
        <v>350</v>
      </c>
    </row>
    <row r="12" spans="1:9" x14ac:dyDescent="0.15">
      <c r="A12">
        <v>10165102151</v>
      </c>
      <c r="B12" t="s">
        <v>59</v>
      </c>
      <c r="C12">
        <v>70</v>
      </c>
      <c r="D12">
        <v>100</v>
      </c>
      <c r="E12">
        <v>100</v>
      </c>
      <c r="F12">
        <v>60</v>
      </c>
      <c r="G12">
        <v>0</v>
      </c>
      <c r="I12">
        <f t="shared" si="0"/>
        <v>330</v>
      </c>
    </row>
    <row r="13" spans="1:9" x14ac:dyDescent="0.15">
      <c r="A13">
        <v>10165102201</v>
      </c>
      <c r="B13" t="s">
        <v>60</v>
      </c>
      <c r="C13">
        <v>100</v>
      </c>
      <c r="D13">
        <v>100</v>
      </c>
      <c r="E13">
        <v>100</v>
      </c>
      <c r="F13">
        <v>10</v>
      </c>
      <c r="G13">
        <v>0</v>
      </c>
      <c r="I13">
        <f t="shared" si="0"/>
        <v>310</v>
      </c>
    </row>
    <row r="14" spans="1:9" x14ac:dyDescent="0.15">
      <c r="A14">
        <v>10165102251</v>
      </c>
      <c r="B14" t="s">
        <v>61</v>
      </c>
      <c r="C14">
        <v>100</v>
      </c>
      <c r="D14">
        <v>100</v>
      </c>
      <c r="E14">
        <v>100</v>
      </c>
      <c r="F14">
        <v>10</v>
      </c>
      <c r="G14">
        <v>0</v>
      </c>
      <c r="I14">
        <f t="shared" si="0"/>
        <v>310</v>
      </c>
    </row>
    <row r="15" spans="1:9" x14ac:dyDescent="0.15">
      <c r="A15">
        <v>10165102104</v>
      </c>
      <c r="B15" t="s">
        <v>62</v>
      </c>
      <c r="C15">
        <v>100</v>
      </c>
      <c r="D15">
        <v>100</v>
      </c>
      <c r="E15">
        <v>100</v>
      </c>
      <c r="F15">
        <v>0</v>
      </c>
      <c r="G15">
        <v>0</v>
      </c>
      <c r="I15">
        <f t="shared" si="0"/>
        <v>300</v>
      </c>
    </row>
    <row r="16" spans="1:9" x14ac:dyDescent="0.15">
      <c r="A16">
        <v>10165102123</v>
      </c>
      <c r="B16" t="s">
        <v>63</v>
      </c>
      <c r="C16">
        <v>100</v>
      </c>
      <c r="D16">
        <v>100</v>
      </c>
      <c r="E16">
        <v>100</v>
      </c>
      <c r="F16">
        <v>0</v>
      </c>
      <c r="G16">
        <v>0</v>
      </c>
      <c r="I16">
        <f t="shared" si="0"/>
        <v>300</v>
      </c>
    </row>
    <row r="17" spans="1:9" x14ac:dyDescent="0.15">
      <c r="A17">
        <v>10165102209</v>
      </c>
      <c r="B17" t="s">
        <v>64</v>
      </c>
      <c r="C17">
        <v>100</v>
      </c>
      <c r="D17">
        <v>100</v>
      </c>
      <c r="E17">
        <v>100</v>
      </c>
      <c r="F17">
        <v>0</v>
      </c>
      <c r="G17">
        <v>0</v>
      </c>
      <c r="I17">
        <f t="shared" si="0"/>
        <v>300</v>
      </c>
    </row>
    <row r="18" spans="1:9" x14ac:dyDescent="0.15">
      <c r="A18">
        <v>10165102131</v>
      </c>
      <c r="B18" t="s">
        <v>65</v>
      </c>
      <c r="C18">
        <v>100</v>
      </c>
      <c r="D18">
        <v>0</v>
      </c>
      <c r="E18">
        <v>100</v>
      </c>
      <c r="F18">
        <v>0</v>
      </c>
      <c r="G18">
        <v>100</v>
      </c>
      <c r="I18">
        <f t="shared" si="0"/>
        <v>300</v>
      </c>
    </row>
    <row r="19" spans="1:9" x14ac:dyDescent="0.15">
      <c r="A19">
        <v>10165102134</v>
      </c>
      <c r="B19" t="s">
        <v>66</v>
      </c>
      <c r="C19">
        <v>100</v>
      </c>
      <c r="D19">
        <v>100</v>
      </c>
      <c r="E19">
        <v>100</v>
      </c>
      <c r="F19">
        <v>0</v>
      </c>
      <c r="G19">
        <v>0</v>
      </c>
      <c r="I19">
        <f t="shared" si="0"/>
        <v>300</v>
      </c>
    </row>
    <row r="20" spans="1:9" x14ac:dyDescent="0.15">
      <c r="A20">
        <v>10165102122</v>
      </c>
      <c r="B20" t="s">
        <v>67</v>
      </c>
      <c r="C20">
        <v>100</v>
      </c>
      <c r="D20">
        <v>100</v>
      </c>
      <c r="E20">
        <v>100</v>
      </c>
      <c r="F20">
        <v>100</v>
      </c>
      <c r="G20">
        <v>100</v>
      </c>
      <c r="I20">
        <f t="shared" si="0"/>
        <v>500</v>
      </c>
    </row>
    <row r="21" spans="1:9" x14ac:dyDescent="0.15">
      <c r="A21">
        <v>10165102113</v>
      </c>
      <c r="B21" t="s">
        <v>68</v>
      </c>
      <c r="C21">
        <v>100</v>
      </c>
      <c r="D21">
        <v>100</v>
      </c>
      <c r="E21">
        <v>60</v>
      </c>
      <c r="F21">
        <v>100</v>
      </c>
      <c r="G21">
        <v>100</v>
      </c>
      <c r="I21">
        <f t="shared" si="0"/>
        <v>460</v>
      </c>
    </row>
    <row r="22" spans="1:9" x14ac:dyDescent="0.15">
      <c r="A22">
        <v>10165102141</v>
      </c>
      <c r="B22" t="s">
        <v>69</v>
      </c>
      <c r="C22">
        <v>100</v>
      </c>
      <c r="D22">
        <v>100</v>
      </c>
      <c r="E22">
        <v>40</v>
      </c>
      <c r="F22">
        <v>100</v>
      </c>
      <c r="G22">
        <v>100</v>
      </c>
      <c r="I22">
        <f t="shared" si="0"/>
        <v>440</v>
      </c>
    </row>
    <row r="23" spans="1:9" x14ac:dyDescent="0.15">
      <c r="A23">
        <v>10165102225</v>
      </c>
      <c r="B23" t="s">
        <v>70</v>
      </c>
      <c r="C23">
        <v>100</v>
      </c>
      <c r="D23">
        <v>100</v>
      </c>
      <c r="E23">
        <v>70</v>
      </c>
      <c r="F23">
        <v>100</v>
      </c>
      <c r="G23">
        <v>10</v>
      </c>
      <c r="I23">
        <f t="shared" si="0"/>
        <v>380</v>
      </c>
    </row>
    <row r="24" spans="1:9" x14ac:dyDescent="0.15">
      <c r="A24">
        <v>10165102154</v>
      </c>
      <c r="B24" t="s">
        <v>71</v>
      </c>
      <c r="C24">
        <v>100</v>
      </c>
      <c r="D24">
        <v>90</v>
      </c>
      <c r="E24">
        <v>0</v>
      </c>
      <c r="F24">
        <v>100</v>
      </c>
      <c r="G24">
        <v>80</v>
      </c>
      <c r="I24">
        <f t="shared" si="0"/>
        <v>370</v>
      </c>
    </row>
    <row r="25" spans="1:9" x14ac:dyDescent="0.15">
      <c r="A25">
        <v>10165102241</v>
      </c>
      <c r="B25" t="s">
        <v>72</v>
      </c>
      <c r="C25">
        <v>100</v>
      </c>
      <c r="D25">
        <v>100</v>
      </c>
      <c r="E25">
        <v>90</v>
      </c>
      <c r="F25">
        <v>70</v>
      </c>
      <c r="G25">
        <v>10</v>
      </c>
      <c r="I25">
        <f t="shared" si="0"/>
        <v>370</v>
      </c>
    </row>
    <row r="26" spans="1:9" x14ac:dyDescent="0.15">
      <c r="A26">
        <v>10165102229</v>
      </c>
      <c r="B26" t="s">
        <v>73</v>
      </c>
      <c r="C26">
        <v>100</v>
      </c>
      <c r="D26">
        <v>100</v>
      </c>
      <c r="E26">
        <v>0</v>
      </c>
      <c r="F26">
        <v>100</v>
      </c>
      <c r="G26">
        <v>10</v>
      </c>
      <c r="I26">
        <f t="shared" si="0"/>
        <v>310</v>
      </c>
    </row>
    <row r="27" spans="1:9" x14ac:dyDescent="0.15">
      <c r="A27">
        <v>10165102243</v>
      </c>
      <c r="B27" t="s">
        <v>74</v>
      </c>
      <c r="C27">
        <v>100</v>
      </c>
      <c r="D27">
        <v>100</v>
      </c>
      <c r="E27">
        <v>0</v>
      </c>
      <c r="F27">
        <v>100</v>
      </c>
      <c r="G27">
        <v>10</v>
      </c>
      <c r="I27">
        <f t="shared" si="0"/>
        <v>310</v>
      </c>
    </row>
    <row r="28" spans="1:9" x14ac:dyDescent="0.15">
      <c r="A28">
        <v>10165102158</v>
      </c>
      <c r="B28" t="s">
        <v>75</v>
      </c>
      <c r="C28">
        <v>100</v>
      </c>
      <c r="D28">
        <v>100</v>
      </c>
      <c r="E28">
        <v>0</v>
      </c>
      <c r="F28">
        <v>100</v>
      </c>
      <c r="G28">
        <v>0</v>
      </c>
      <c r="I28">
        <f t="shared" si="0"/>
        <v>300</v>
      </c>
    </row>
    <row r="29" spans="1:9" x14ac:dyDescent="0.15">
      <c r="A29">
        <v>10165102148</v>
      </c>
      <c r="B29" t="s">
        <v>76</v>
      </c>
      <c r="C29">
        <v>100</v>
      </c>
      <c r="D29">
        <v>100</v>
      </c>
      <c r="E29">
        <v>0</v>
      </c>
      <c r="F29">
        <v>100</v>
      </c>
      <c r="G29">
        <v>0</v>
      </c>
      <c r="I29">
        <f t="shared" si="0"/>
        <v>300</v>
      </c>
    </row>
    <row r="30" spans="1:9" x14ac:dyDescent="0.15">
      <c r="A30">
        <v>10165102147</v>
      </c>
      <c r="B30" t="s">
        <v>77</v>
      </c>
      <c r="C30">
        <v>100</v>
      </c>
      <c r="D30">
        <v>100</v>
      </c>
      <c r="E30">
        <v>0</v>
      </c>
      <c r="F30">
        <v>100</v>
      </c>
      <c r="G30">
        <v>0</v>
      </c>
      <c r="I30">
        <f t="shared" si="0"/>
        <v>300</v>
      </c>
    </row>
    <row r="31" spans="1:9" x14ac:dyDescent="0.15">
      <c r="A31">
        <v>10165102242</v>
      </c>
      <c r="B31" t="s">
        <v>78</v>
      </c>
      <c r="C31">
        <v>100</v>
      </c>
      <c r="D31">
        <v>100</v>
      </c>
      <c r="E31">
        <v>0</v>
      </c>
      <c r="F31">
        <v>100</v>
      </c>
      <c r="G31">
        <v>0</v>
      </c>
      <c r="I31">
        <f t="shared" si="0"/>
        <v>300</v>
      </c>
    </row>
    <row r="32" spans="1:9" x14ac:dyDescent="0.15">
      <c r="A32">
        <v>10165102238</v>
      </c>
      <c r="B32" t="s">
        <v>79</v>
      </c>
      <c r="C32">
        <v>100</v>
      </c>
      <c r="D32">
        <v>100</v>
      </c>
      <c r="E32">
        <v>0</v>
      </c>
      <c r="F32">
        <v>100</v>
      </c>
      <c r="G32">
        <v>0</v>
      </c>
      <c r="I32">
        <f t="shared" si="0"/>
        <v>300</v>
      </c>
    </row>
    <row r="33" spans="1:9" x14ac:dyDescent="0.15">
      <c r="A33">
        <v>10165102244</v>
      </c>
      <c r="B33" t="s">
        <v>80</v>
      </c>
      <c r="C33">
        <v>100</v>
      </c>
      <c r="D33">
        <v>100</v>
      </c>
      <c r="E33">
        <v>100</v>
      </c>
      <c r="F33">
        <v>100</v>
      </c>
      <c r="G33">
        <v>0</v>
      </c>
      <c r="I33">
        <f t="shared" si="0"/>
        <v>400</v>
      </c>
    </row>
    <row r="34" spans="1:9" x14ac:dyDescent="0.15">
      <c r="A34">
        <v>10165102105</v>
      </c>
      <c r="B34" t="s">
        <v>81</v>
      </c>
      <c r="C34">
        <v>100</v>
      </c>
      <c r="D34">
        <v>100</v>
      </c>
      <c r="E34">
        <v>100</v>
      </c>
      <c r="F34">
        <v>100</v>
      </c>
      <c r="G34">
        <v>0</v>
      </c>
      <c r="I34">
        <f t="shared" si="0"/>
        <v>400</v>
      </c>
    </row>
    <row r="35" spans="1:9" x14ac:dyDescent="0.15">
      <c r="A35">
        <v>10165102125</v>
      </c>
      <c r="B35" t="s">
        <v>82</v>
      </c>
      <c r="C35">
        <v>100</v>
      </c>
      <c r="D35">
        <v>100</v>
      </c>
      <c r="E35">
        <v>100</v>
      </c>
      <c r="F35">
        <v>100</v>
      </c>
      <c r="G35">
        <v>0</v>
      </c>
      <c r="I35">
        <f t="shared" si="0"/>
        <v>400</v>
      </c>
    </row>
    <row r="36" spans="1:9" x14ac:dyDescent="0.15">
      <c r="A36">
        <v>10165102150</v>
      </c>
      <c r="B36" t="s">
        <v>83</v>
      </c>
      <c r="C36">
        <v>100</v>
      </c>
      <c r="D36">
        <v>100</v>
      </c>
      <c r="E36">
        <v>100</v>
      </c>
      <c r="F36">
        <v>100</v>
      </c>
      <c r="G36">
        <v>0</v>
      </c>
      <c r="I36">
        <f t="shared" si="0"/>
        <v>400</v>
      </c>
    </row>
    <row r="37" spans="1:9" x14ac:dyDescent="0.15">
      <c r="A37">
        <v>10165102220</v>
      </c>
      <c r="B37" t="s">
        <v>84</v>
      </c>
      <c r="C37">
        <v>100</v>
      </c>
      <c r="D37">
        <v>100</v>
      </c>
      <c r="E37">
        <v>100</v>
      </c>
      <c r="F37">
        <v>70</v>
      </c>
      <c r="G37">
        <v>0</v>
      </c>
      <c r="I37">
        <f t="shared" si="0"/>
        <v>370</v>
      </c>
    </row>
    <row r="38" spans="1:9" x14ac:dyDescent="0.15">
      <c r="A38">
        <v>10165102129</v>
      </c>
      <c r="B38" t="s">
        <v>85</v>
      </c>
      <c r="C38">
        <v>100</v>
      </c>
      <c r="D38">
        <v>100</v>
      </c>
      <c r="E38">
        <v>100</v>
      </c>
      <c r="F38">
        <v>60</v>
      </c>
      <c r="G38">
        <v>0</v>
      </c>
      <c r="I38">
        <f t="shared" si="0"/>
        <v>360</v>
      </c>
    </row>
    <row r="39" spans="1:9" x14ac:dyDescent="0.15">
      <c r="A39">
        <v>10165102222</v>
      </c>
      <c r="B39" t="s">
        <v>86</v>
      </c>
      <c r="C39">
        <v>100</v>
      </c>
      <c r="D39">
        <v>100</v>
      </c>
      <c r="E39">
        <v>100</v>
      </c>
      <c r="F39">
        <v>60</v>
      </c>
      <c r="G39">
        <v>0</v>
      </c>
      <c r="I39">
        <f t="shared" si="0"/>
        <v>360</v>
      </c>
    </row>
    <row r="40" spans="1:9" x14ac:dyDescent="0.15">
      <c r="A40">
        <v>10165102132</v>
      </c>
      <c r="B40" t="s">
        <v>87</v>
      </c>
      <c r="C40">
        <v>100</v>
      </c>
      <c r="D40">
        <v>100</v>
      </c>
      <c r="E40">
        <v>100</v>
      </c>
      <c r="F40">
        <v>50</v>
      </c>
      <c r="G40">
        <v>0</v>
      </c>
      <c r="I40">
        <f t="shared" si="0"/>
        <v>350</v>
      </c>
    </row>
    <row r="41" spans="1:9" x14ac:dyDescent="0.15">
      <c r="A41">
        <v>10164900134</v>
      </c>
      <c r="B41" t="s">
        <v>88</v>
      </c>
      <c r="C41">
        <v>90</v>
      </c>
      <c r="D41">
        <v>90</v>
      </c>
      <c r="E41">
        <v>90</v>
      </c>
      <c r="F41">
        <v>70</v>
      </c>
      <c r="G41">
        <v>0</v>
      </c>
      <c r="I41">
        <f t="shared" si="0"/>
        <v>340</v>
      </c>
    </row>
    <row r="42" spans="1:9" x14ac:dyDescent="0.15">
      <c r="A42">
        <v>10165102139</v>
      </c>
      <c r="B42" t="s">
        <v>89</v>
      </c>
      <c r="C42">
        <v>100</v>
      </c>
      <c r="D42">
        <v>100</v>
      </c>
      <c r="E42">
        <v>100</v>
      </c>
      <c r="F42">
        <v>30</v>
      </c>
      <c r="G42">
        <v>0</v>
      </c>
      <c r="I42">
        <f t="shared" si="0"/>
        <v>330</v>
      </c>
    </row>
    <row r="43" spans="1:9" x14ac:dyDescent="0.15">
      <c r="A43">
        <v>10165102233</v>
      </c>
      <c r="B43" t="s">
        <v>90</v>
      </c>
      <c r="C43">
        <v>100</v>
      </c>
      <c r="D43">
        <v>100</v>
      </c>
      <c r="E43">
        <v>100</v>
      </c>
      <c r="F43">
        <v>30</v>
      </c>
      <c r="G43">
        <v>0</v>
      </c>
      <c r="I43">
        <f t="shared" si="0"/>
        <v>330</v>
      </c>
    </row>
    <row r="44" spans="1:9" x14ac:dyDescent="0.15">
      <c r="A44">
        <v>10165102115</v>
      </c>
      <c r="B44" t="s">
        <v>91</v>
      </c>
      <c r="C44">
        <v>100</v>
      </c>
      <c r="D44">
        <v>100</v>
      </c>
      <c r="E44">
        <v>100</v>
      </c>
      <c r="F44">
        <v>30</v>
      </c>
      <c r="G44">
        <v>0</v>
      </c>
      <c r="I44">
        <f t="shared" si="0"/>
        <v>330</v>
      </c>
    </row>
    <row r="45" spans="1:9" x14ac:dyDescent="0.15">
      <c r="A45">
        <v>10165102145</v>
      </c>
      <c r="B45" t="s">
        <v>92</v>
      </c>
      <c r="C45">
        <v>100</v>
      </c>
      <c r="D45">
        <v>100</v>
      </c>
      <c r="E45">
        <v>100</v>
      </c>
      <c r="F45">
        <v>30</v>
      </c>
      <c r="G45">
        <v>0</v>
      </c>
      <c r="I45">
        <f t="shared" si="0"/>
        <v>330</v>
      </c>
    </row>
    <row r="46" spans="1:9" x14ac:dyDescent="0.15">
      <c r="A46">
        <v>10165102159</v>
      </c>
      <c r="B46" t="s">
        <v>93</v>
      </c>
      <c r="C46">
        <v>100</v>
      </c>
      <c r="D46">
        <v>0</v>
      </c>
      <c r="E46">
        <v>100</v>
      </c>
      <c r="F46">
        <v>100</v>
      </c>
      <c r="G46">
        <v>0</v>
      </c>
      <c r="I46">
        <f t="shared" si="0"/>
        <v>300</v>
      </c>
    </row>
    <row r="47" spans="1:9" x14ac:dyDescent="0.15">
      <c r="A47">
        <v>10165102232</v>
      </c>
      <c r="B47" t="s">
        <v>94</v>
      </c>
      <c r="C47">
        <v>100</v>
      </c>
      <c r="D47">
        <v>100</v>
      </c>
      <c r="E47">
        <v>100</v>
      </c>
      <c r="F47">
        <v>0</v>
      </c>
      <c r="G47">
        <v>0</v>
      </c>
      <c r="I47">
        <f t="shared" si="0"/>
        <v>300</v>
      </c>
    </row>
    <row r="48" spans="1:9" x14ac:dyDescent="0.15">
      <c r="A48">
        <v>10165102160</v>
      </c>
      <c r="B48" t="s">
        <v>95</v>
      </c>
      <c r="C48">
        <v>100</v>
      </c>
      <c r="D48">
        <v>100</v>
      </c>
      <c r="E48">
        <v>100</v>
      </c>
      <c r="F48">
        <v>0</v>
      </c>
      <c r="G48">
        <v>0</v>
      </c>
      <c r="I48">
        <f t="shared" si="0"/>
        <v>300</v>
      </c>
    </row>
    <row r="49" spans="1:9" x14ac:dyDescent="0.15">
      <c r="A49">
        <v>10165102153</v>
      </c>
      <c r="B49" t="s">
        <v>96</v>
      </c>
      <c r="C49">
        <v>100</v>
      </c>
      <c r="D49">
        <v>100</v>
      </c>
      <c r="E49">
        <v>0</v>
      </c>
      <c r="F49">
        <v>100</v>
      </c>
      <c r="G49">
        <v>0</v>
      </c>
      <c r="I49">
        <f t="shared" si="0"/>
        <v>300</v>
      </c>
    </row>
    <row r="50" spans="1:9" x14ac:dyDescent="0.15">
      <c r="A50">
        <v>10165102203</v>
      </c>
      <c r="B50" t="s">
        <v>97</v>
      </c>
      <c r="C50">
        <v>100</v>
      </c>
      <c r="D50">
        <v>100</v>
      </c>
      <c r="E50">
        <v>100</v>
      </c>
      <c r="F50">
        <v>0</v>
      </c>
      <c r="G50">
        <v>0</v>
      </c>
      <c r="I50">
        <f t="shared" si="0"/>
        <v>300</v>
      </c>
    </row>
    <row r="51" spans="1:9" x14ac:dyDescent="0.15">
      <c r="A51">
        <v>10165102250</v>
      </c>
      <c r="B51" t="s">
        <v>98</v>
      </c>
      <c r="C51">
        <v>100</v>
      </c>
      <c r="D51">
        <v>100</v>
      </c>
      <c r="E51">
        <v>100</v>
      </c>
      <c r="F51">
        <v>0</v>
      </c>
      <c r="G51">
        <v>0</v>
      </c>
      <c r="I51">
        <f t="shared" si="0"/>
        <v>300</v>
      </c>
    </row>
    <row r="52" spans="1:9" x14ac:dyDescent="0.15">
      <c r="A52">
        <v>10165102214</v>
      </c>
      <c r="B52" t="s">
        <v>99</v>
      </c>
      <c r="C52">
        <v>100</v>
      </c>
      <c r="D52">
        <v>100</v>
      </c>
      <c r="E52">
        <v>100</v>
      </c>
      <c r="F52">
        <v>0</v>
      </c>
      <c r="G52">
        <v>0</v>
      </c>
      <c r="I52">
        <f t="shared" si="0"/>
        <v>300</v>
      </c>
    </row>
    <row r="53" spans="1:9" x14ac:dyDescent="0.15">
      <c r="A53">
        <v>10165102218</v>
      </c>
      <c r="B53" t="s">
        <v>100</v>
      </c>
      <c r="C53">
        <v>100</v>
      </c>
      <c r="D53">
        <v>100</v>
      </c>
      <c r="E53">
        <v>0</v>
      </c>
      <c r="F53">
        <v>100</v>
      </c>
      <c r="G53">
        <v>0</v>
      </c>
      <c r="I53">
        <f t="shared" si="0"/>
        <v>300</v>
      </c>
    </row>
    <row r="54" spans="1:9" x14ac:dyDescent="0.15">
      <c r="A54">
        <v>10165102133</v>
      </c>
      <c r="B54" t="s">
        <v>101</v>
      </c>
      <c r="C54">
        <v>100</v>
      </c>
      <c r="D54">
        <v>100</v>
      </c>
      <c r="E54">
        <v>100</v>
      </c>
      <c r="F54">
        <v>0</v>
      </c>
      <c r="G54">
        <v>0</v>
      </c>
      <c r="I54">
        <f t="shared" si="0"/>
        <v>300</v>
      </c>
    </row>
    <row r="55" spans="1:9" x14ac:dyDescent="0.15">
      <c r="A55">
        <v>10165102206</v>
      </c>
      <c r="B55" t="s">
        <v>102</v>
      </c>
      <c r="C55">
        <v>100</v>
      </c>
      <c r="D55">
        <v>100</v>
      </c>
      <c r="E55">
        <v>100</v>
      </c>
      <c r="F55">
        <v>0</v>
      </c>
      <c r="G55">
        <v>0</v>
      </c>
      <c r="I55">
        <f t="shared" si="0"/>
        <v>300</v>
      </c>
    </row>
    <row r="56" spans="1:9" x14ac:dyDescent="0.15">
      <c r="A56">
        <v>10165102140</v>
      </c>
      <c r="B56" t="s">
        <v>103</v>
      </c>
      <c r="C56">
        <v>100</v>
      </c>
      <c r="D56">
        <v>100</v>
      </c>
      <c r="E56">
        <v>100</v>
      </c>
      <c r="F56">
        <v>100</v>
      </c>
      <c r="G56">
        <v>100</v>
      </c>
      <c r="I56">
        <f t="shared" si="0"/>
        <v>500</v>
      </c>
    </row>
    <row r="57" spans="1:9" x14ac:dyDescent="0.15">
      <c r="A57">
        <v>10165102137</v>
      </c>
      <c r="B57" t="s">
        <v>104</v>
      </c>
      <c r="C57">
        <v>100</v>
      </c>
      <c r="D57">
        <v>100</v>
      </c>
      <c r="E57">
        <v>100</v>
      </c>
      <c r="F57">
        <v>100</v>
      </c>
      <c r="G57">
        <v>100</v>
      </c>
      <c r="I57">
        <f t="shared" si="0"/>
        <v>500</v>
      </c>
    </row>
    <row r="58" spans="1:9" x14ac:dyDescent="0.15">
      <c r="A58">
        <v>10165102211</v>
      </c>
      <c r="B58" t="s">
        <v>105</v>
      </c>
      <c r="C58">
        <v>100</v>
      </c>
      <c r="D58">
        <v>100</v>
      </c>
      <c r="E58">
        <v>100</v>
      </c>
      <c r="F58">
        <v>100</v>
      </c>
      <c r="G58">
        <v>100</v>
      </c>
      <c r="I58">
        <f t="shared" si="0"/>
        <v>500</v>
      </c>
    </row>
    <row r="59" spans="1:9" x14ac:dyDescent="0.15">
      <c r="A59">
        <v>10165102155</v>
      </c>
      <c r="B59" t="s">
        <v>106</v>
      </c>
      <c r="C59">
        <v>100</v>
      </c>
      <c r="D59">
        <v>100</v>
      </c>
      <c r="E59">
        <v>100</v>
      </c>
      <c r="F59">
        <v>100</v>
      </c>
      <c r="G59">
        <v>100</v>
      </c>
      <c r="I59">
        <f t="shared" si="0"/>
        <v>500</v>
      </c>
    </row>
    <row r="60" spans="1:9" x14ac:dyDescent="0.15">
      <c r="A60">
        <v>10165102240</v>
      </c>
      <c r="B60" t="s">
        <v>107</v>
      </c>
      <c r="C60">
        <v>100</v>
      </c>
      <c r="D60">
        <v>100</v>
      </c>
      <c r="E60">
        <v>0</v>
      </c>
      <c r="F60">
        <v>100</v>
      </c>
      <c r="G60">
        <v>100</v>
      </c>
      <c r="I60">
        <f t="shared" si="0"/>
        <v>400</v>
      </c>
    </row>
    <row r="61" spans="1:9" x14ac:dyDescent="0.15">
      <c r="A61">
        <v>10165102204</v>
      </c>
      <c r="B61" t="s">
        <v>108</v>
      </c>
      <c r="C61">
        <v>100</v>
      </c>
      <c r="D61">
        <v>100</v>
      </c>
      <c r="E61">
        <v>100</v>
      </c>
      <c r="F61">
        <v>100</v>
      </c>
      <c r="G61">
        <v>0</v>
      </c>
      <c r="I61">
        <f t="shared" si="0"/>
        <v>400</v>
      </c>
    </row>
    <row r="62" spans="1:9" x14ac:dyDescent="0.15">
      <c r="A62">
        <v>10165102135</v>
      </c>
      <c r="B62" t="s">
        <v>109</v>
      </c>
      <c r="C62">
        <v>100</v>
      </c>
      <c r="D62">
        <v>100</v>
      </c>
      <c r="E62">
        <v>100</v>
      </c>
      <c r="F62">
        <v>100</v>
      </c>
      <c r="G62">
        <v>0</v>
      </c>
      <c r="I62">
        <f t="shared" si="0"/>
        <v>400</v>
      </c>
    </row>
    <row r="63" spans="1:9" x14ac:dyDescent="0.15">
      <c r="A63">
        <v>10165102207</v>
      </c>
      <c r="B63" t="s">
        <v>110</v>
      </c>
      <c r="C63">
        <v>100</v>
      </c>
      <c r="D63">
        <v>100</v>
      </c>
      <c r="E63">
        <v>100</v>
      </c>
      <c r="F63">
        <v>0</v>
      </c>
      <c r="G63">
        <v>18</v>
      </c>
      <c r="I63">
        <f t="shared" si="0"/>
        <v>318</v>
      </c>
    </row>
    <row r="64" spans="1:9" x14ac:dyDescent="0.15">
      <c r="A64">
        <v>10165102221</v>
      </c>
      <c r="B64" t="s">
        <v>111</v>
      </c>
      <c r="C64">
        <v>100</v>
      </c>
      <c r="D64">
        <v>100</v>
      </c>
      <c r="E64">
        <v>100</v>
      </c>
      <c r="F64">
        <v>0</v>
      </c>
      <c r="G64">
        <v>15</v>
      </c>
      <c r="I64">
        <f t="shared" si="0"/>
        <v>315</v>
      </c>
    </row>
    <row r="65" spans="1:9" x14ac:dyDescent="0.15">
      <c r="A65">
        <v>10165102257</v>
      </c>
      <c r="B65" t="s">
        <v>112</v>
      </c>
      <c r="C65">
        <v>100</v>
      </c>
      <c r="D65">
        <v>100</v>
      </c>
      <c r="E65">
        <v>100</v>
      </c>
      <c r="F65">
        <v>0</v>
      </c>
      <c r="G65">
        <v>15</v>
      </c>
      <c r="I65">
        <f t="shared" si="0"/>
        <v>315</v>
      </c>
    </row>
    <row r="66" spans="1:9" x14ac:dyDescent="0.15">
      <c r="A66">
        <v>10165102212</v>
      </c>
      <c r="B66" t="s">
        <v>113</v>
      </c>
      <c r="C66">
        <v>100</v>
      </c>
      <c r="D66">
        <v>100</v>
      </c>
      <c r="E66">
        <v>100</v>
      </c>
      <c r="F66">
        <v>0</v>
      </c>
      <c r="G66">
        <v>5</v>
      </c>
      <c r="I66">
        <f t="shared" ref="I66:I107" si="1">SUM(C66:G66)</f>
        <v>305</v>
      </c>
    </row>
    <row r="67" spans="1:9" x14ac:dyDescent="0.15">
      <c r="A67">
        <v>10165102239</v>
      </c>
      <c r="B67" t="s">
        <v>114</v>
      </c>
      <c r="C67">
        <v>100</v>
      </c>
      <c r="D67">
        <v>100</v>
      </c>
      <c r="E67">
        <v>93</v>
      </c>
      <c r="F67">
        <v>0</v>
      </c>
      <c r="G67">
        <v>9</v>
      </c>
      <c r="I67">
        <f t="shared" si="1"/>
        <v>302</v>
      </c>
    </row>
    <row r="68" spans="1:9" x14ac:dyDescent="0.15">
      <c r="A68">
        <v>10165102144</v>
      </c>
      <c r="B68" t="s">
        <v>115</v>
      </c>
      <c r="C68">
        <v>100</v>
      </c>
      <c r="D68">
        <v>100</v>
      </c>
      <c r="E68">
        <v>100</v>
      </c>
      <c r="F68">
        <v>0</v>
      </c>
      <c r="G68">
        <v>2</v>
      </c>
      <c r="I68">
        <f t="shared" si="1"/>
        <v>302</v>
      </c>
    </row>
    <row r="69" spans="1:9" x14ac:dyDescent="0.15">
      <c r="A69">
        <v>10165102146</v>
      </c>
      <c r="B69" t="s">
        <v>116</v>
      </c>
      <c r="C69">
        <v>100</v>
      </c>
      <c r="D69">
        <v>100</v>
      </c>
      <c r="E69">
        <v>100</v>
      </c>
      <c r="F69">
        <v>0</v>
      </c>
      <c r="G69">
        <v>2</v>
      </c>
      <c r="I69">
        <f t="shared" si="1"/>
        <v>302</v>
      </c>
    </row>
    <row r="70" spans="1:9" x14ac:dyDescent="0.15">
      <c r="A70">
        <v>10165102258</v>
      </c>
      <c r="B70" t="s">
        <v>117</v>
      </c>
      <c r="C70">
        <v>100</v>
      </c>
      <c r="D70">
        <v>100</v>
      </c>
      <c r="E70">
        <v>100</v>
      </c>
      <c r="F70">
        <v>0</v>
      </c>
      <c r="G70">
        <v>0</v>
      </c>
      <c r="I70">
        <f t="shared" si="1"/>
        <v>300</v>
      </c>
    </row>
    <row r="71" spans="1:9" x14ac:dyDescent="0.15">
      <c r="A71">
        <v>10165102248</v>
      </c>
      <c r="B71" t="s">
        <v>118</v>
      </c>
      <c r="C71">
        <v>100</v>
      </c>
      <c r="D71">
        <v>100</v>
      </c>
      <c r="E71">
        <v>100</v>
      </c>
      <c r="F71">
        <v>0</v>
      </c>
      <c r="G71">
        <v>0</v>
      </c>
      <c r="I71">
        <f t="shared" si="1"/>
        <v>300</v>
      </c>
    </row>
    <row r="72" spans="1:9" x14ac:dyDescent="0.15">
      <c r="A72">
        <v>10165102108</v>
      </c>
      <c r="B72" t="s">
        <v>119</v>
      </c>
      <c r="C72">
        <v>100</v>
      </c>
      <c r="D72">
        <v>100</v>
      </c>
      <c r="E72">
        <v>100</v>
      </c>
      <c r="F72">
        <v>100</v>
      </c>
      <c r="G72">
        <v>100</v>
      </c>
      <c r="I72">
        <f t="shared" si="1"/>
        <v>500</v>
      </c>
    </row>
    <row r="73" spans="1:9" x14ac:dyDescent="0.15">
      <c r="A73">
        <v>10165102101</v>
      </c>
      <c r="B73" t="s">
        <v>120</v>
      </c>
      <c r="C73">
        <v>100</v>
      </c>
      <c r="D73">
        <v>100</v>
      </c>
      <c r="E73">
        <v>100</v>
      </c>
      <c r="F73">
        <v>100</v>
      </c>
      <c r="G73">
        <v>100</v>
      </c>
      <c r="I73">
        <f t="shared" si="1"/>
        <v>500</v>
      </c>
    </row>
    <row r="74" spans="1:9" x14ac:dyDescent="0.15">
      <c r="A74">
        <v>10165102152</v>
      </c>
      <c r="B74" t="s">
        <v>121</v>
      </c>
      <c r="C74">
        <v>100</v>
      </c>
      <c r="D74">
        <v>100</v>
      </c>
      <c r="E74">
        <v>100</v>
      </c>
      <c r="F74">
        <v>100</v>
      </c>
      <c r="G74">
        <v>84</v>
      </c>
      <c r="I74">
        <f t="shared" si="1"/>
        <v>484</v>
      </c>
    </row>
    <row r="75" spans="1:9" x14ac:dyDescent="0.15">
      <c r="A75">
        <v>10165102120</v>
      </c>
      <c r="B75" t="s">
        <v>122</v>
      </c>
      <c r="C75">
        <v>100</v>
      </c>
      <c r="D75">
        <v>100</v>
      </c>
      <c r="E75">
        <v>100</v>
      </c>
      <c r="F75">
        <v>47</v>
      </c>
      <c r="G75">
        <v>80</v>
      </c>
      <c r="I75">
        <f t="shared" si="1"/>
        <v>427</v>
      </c>
    </row>
    <row r="76" spans="1:9" x14ac:dyDescent="0.15">
      <c r="A76">
        <v>10165102236</v>
      </c>
      <c r="B76" t="s">
        <v>123</v>
      </c>
      <c r="C76">
        <v>100</v>
      </c>
      <c r="D76">
        <v>100</v>
      </c>
      <c r="E76">
        <v>100</v>
      </c>
      <c r="F76">
        <v>100</v>
      </c>
      <c r="G76">
        <v>0</v>
      </c>
      <c r="I76">
        <f t="shared" si="1"/>
        <v>400</v>
      </c>
    </row>
    <row r="77" spans="1:9" x14ac:dyDescent="0.15">
      <c r="A77">
        <v>10165102216</v>
      </c>
      <c r="B77" t="s">
        <v>124</v>
      </c>
      <c r="C77">
        <v>100</v>
      </c>
      <c r="D77">
        <v>100</v>
      </c>
      <c r="E77">
        <v>14</v>
      </c>
      <c r="F77">
        <v>47</v>
      </c>
      <c r="G77">
        <v>100</v>
      </c>
      <c r="I77">
        <f t="shared" si="1"/>
        <v>361</v>
      </c>
    </row>
    <row r="78" spans="1:9" x14ac:dyDescent="0.15">
      <c r="A78">
        <v>10165102228</v>
      </c>
      <c r="B78" t="s">
        <v>125</v>
      </c>
      <c r="C78">
        <v>100</v>
      </c>
      <c r="D78">
        <v>100</v>
      </c>
      <c r="E78">
        <v>0</v>
      </c>
      <c r="F78">
        <v>47</v>
      </c>
      <c r="G78">
        <v>100</v>
      </c>
      <c r="I78">
        <f t="shared" si="1"/>
        <v>347</v>
      </c>
    </row>
    <row r="79" spans="1:9" x14ac:dyDescent="0.15">
      <c r="A79">
        <v>10165102259</v>
      </c>
      <c r="B79" t="s">
        <v>126</v>
      </c>
      <c r="C79">
        <v>100</v>
      </c>
      <c r="D79">
        <v>100</v>
      </c>
      <c r="E79">
        <v>76</v>
      </c>
      <c r="F79">
        <v>47</v>
      </c>
      <c r="G79">
        <v>0</v>
      </c>
      <c r="I79">
        <f t="shared" si="1"/>
        <v>323</v>
      </c>
    </row>
    <row r="80" spans="1:9" x14ac:dyDescent="0.15">
      <c r="A80">
        <v>10165102143</v>
      </c>
      <c r="B80" t="s">
        <v>127</v>
      </c>
      <c r="C80">
        <v>100</v>
      </c>
      <c r="D80">
        <v>100</v>
      </c>
      <c r="E80">
        <v>76</v>
      </c>
      <c r="F80">
        <v>31</v>
      </c>
      <c r="G80">
        <v>10</v>
      </c>
      <c r="I80">
        <f t="shared" si="1"/>
        <v>317</v>
      </c>
    </row>
    <row r="81" spans="1:9" x14ac:dyDescent="0.15">
      <c r="A81">
        <v>10165102215</v>
      </c>
      <c r="B81" t="s">
        <v>128</v>
      </c>
      <c r="C81">
        <v>100</v>
      </c>
      <c r="D81">
        <v>100</v>
      </c>
      <c r="E81">
        <v>100</v>
      </c>
      <c r="F81">
        <v>7</v>
      </c>
      <c r="G81">
        <v>0</v>
      </c>
      <c r="I81">
        <f t="shared" si="1"/>
        <v>307</v>
      </c>
    </row>
    <row r="82" spans="1:9" x14ac:dyDescent="0.15">
      <c r="A82">
        <v>10165102110</v>
      </c>
      <c r="B82" t="s">
        <v>129</v>
      </c>
      <c r="C82">
        <v>100</v>
      </c>
      <c r="D82">
        <v>100</v>
      </c>
      <c r="E82">
        <v>0</v>
      </c>
      <c r="F82">
        <v>100</v>
      </c>
      <c r="G82">
        <v>0</v>
      </c>
      <c r="I82">
        <f t="shared" si="1"/>
        <v>300</v>
      </c>
    </row>
    <row r="83" spans="1:9" x14ac:dyDescent="0.15">
      <c r="A83">
        <v>10165102103</v>
      </c>
      <c r="B83" t="s">
        <v>130</v>
      </c>
      <c r="C83">
        <v>100</v>
      </c>
      <c r="D83">
        <v>100</v>
      </c>
      <c r="E83">
        <v>100</v>
      </c>
      <c r="F83">
        <v>0</v>
      </c>
      <c r="G83">
        <v>0</v>
      </c>
      <c r="I83">
        <f t="shared" si="1"/>
        <v>300</v>
      </c>
    </row>
    <row r="84" spans="1:9" x14ac:dyDescent="0.15">
      <c r="A84">
        <v>10165102223</v>
      </c>
      <c r="B84" t="s">
        <v>131</v>
      </c>
      <c r="C84">
        <v>100</v>
      </c>
      <c r="D84">
        <v>100</v>
      </c>
      <c r="E84">
        <v>100</v>
      </c>
      <c r="F84">
        <v>0</v>
      </c>
      <c r="G84">
        <v>0</v>
      </c>
      <c r="I84">
        <f t="shared" si="1"/>
        <v>300</v>
      </c>
    </row>
    <row r="85" spans="1:9" x14ac:dyDescent="0.15">
      <c r="A85">
        <v>10165102226</v>
      </c>
      <c r="B85" t="s">
        <v>132</v>
      </c>
      <c r="C85">
        <v>100</v>
      </c>
      <c r="D85">
        <v>100</v>
      </c>
      <c r="E85">
        <v>100</v>
      </c>
      <c r="F85">
        <v>0</v>
      </c>
      <c r="G85">
        <v>0</v>
      </c>
      <c r="I85">
        <f t="shared" si="1"/>
        <v>300</v>
      </c>
    </row>
    <row r="86" spans="1:9" x14ac:dyDescent="0.15">
      <c r="A86">
        <v>10165102109</v>
      </c>
      <c r="B86" t="s">
        <v>133</v>
      </c>
      <c r="C86">
        <v>100</v>
      </c>
      <c r="D86">
        <v>100</v>
      </c>
      <c r="E86">
        <v>100</v>
      </c>
      <c r="F86">
        <v>0</v>
      </c>
      <c r="G86">
        <v>0</v>
      </c>
      <c r="I86">
        <f t="shared" si="1"/>
        <v>300</v>
      </c>
    </row>
    <row r="87" spans="1:9" x14ac:dyDescent="0.15">
      <c r="A87">
        <v>10165102106</v>
      </c>
      <c r="B87" t="s">
        <v>134</v>
      </c>
      <c r="C87">
        <v>100</v>
      </c>
      <c r="D87">
        <v>0</v>
      </c>
      <c r="E87">
        <v>100</v>
      </c>
      <c r="F87">
        <v>47</v>
      </c>
      <c r="G87">
        <v>0</v>
      </c>
      <c r="I87">
        <f t="shared" si="1"/>
        <v>247</v>
      </c>
    </row>
    <row r="88" spans="1:9" x14ac:dyDescent="0.15">
      <c r="A88">
        <v>10165102217</v>
      </c>
      <c r="B88" t="s">
        <v>135</v>
      </c>
      <c r="C88">
        <v>100</v>
      </c>
      <c r="D88">
        <v>100</v>
      </c>
      <c r="E88">
        <v>2</v>
      </c>
      <c r="F88">
        <v>20</v>
      </c>
      <c r="G88">
        <v>0</v>
      </c>
      <c r="I88">
        <f t="shared" si="1"/>
        <v>222</v>
      </c>
    </row>
    <row r="89" spans="1:9" x14ac:dyDescent="0.15">
      <c r="A89">
        <v>10165102126</v>
      </c>
      <c r="B89" t="s">
        <v>136</v>
      </c>
      <c r="C89">
        <v>100</v>
      </c>
      <c r="D89">
        <v>100</v>
      </c>
      <c r="E89">
        <v>14</v>
      </c>
      <c r="F89">
        <v>0</v>
      </c>
      <c r="G89">
        <v>0</v>
      </c>
      <c r="I89">
        <f t="shared" si="1"/>
        <v>214</v>
      </c>
    </row>
    <row r="90" spans="1:9" x14ac:dyDescent="0.15">
      <c r="A90">
        <v>10165102121</v>
      </c>
      <c r="B90" t="s">
        <v>137</v>
      </c>
      <c r="C90">
        <v>100</v>
      </c>
      <c r="D90">
        <v>100</v>
      </c>
      <c r="E90">
        <v>0</v>
      </c>
      <c r="F90">
        <v>13</v>
      </c>
      <c r="G90">
        <v>0</v>
      </c>
      <c r="I90">
        <f t="shared" si="1"/>
        <v>213</v>
      </c>
    </row>
    <row r="91" spans="1:9" x14ac:dyDescent="0.15">
      <c r="A91">
        <v>10165102117</v>
      </c>
      <c r="B91" t="s">
        <v>138</v>
      </c>
      <c r="C91">
        <v>100</v>
      </c>
      <c r="D91">
        <v>0</v>
      </c>
      <c r="E91">
        <v>100</v>
      </c>
      <c r="F91">
        <v>13</v>
      </c>
      <c r="G91">
        <v>0</v>
      </c>
      <c r="I91">
        <f t="shared" si="1"/>
        <v>213</v>
      </c>
    </row>
    <row r="92" spans="1:9" x14ac:dyDescent="0.15">
      <c r="A92">
        <v>10165102234</v>
      </c>
      <c r="B92" t="s">
        <v>139</v>
      </c>
      <c r="C92">
        <v>100</v>
      </c>
      <c r="D92">
        <v>100</v>
      </c>
      <c r="E92">
        <v>0</v>
      </c>
      <c r="F92">
        <v>0</v>
      </c>
      <c r="G92">
        <v>0</v>
      </c>
      <c r="I92">
        <f t="shared" si="1"/>
        <v>200</v>
      </c>
    </row>
    <row r="93" spans="1:9" x14ac:dyDescent="0.15">
      <c r="A93">
        <v>10165102249</v>
      </c>
      <c r="B93" t="s">
        <v>140</v>
      </c>
      <c r="C93">
        <v>100</v>
      </c>
      <c r="D93">
        <v>100</v>
      </c>
      <c r="E93">
        <v>0</v>
      </c>
      <c r="F93">
        <v>0</v>
      </c>
      <c r="G93">
        <v>0</v>
      </c>
      <c r="I93">
        <f t="shared" si="1"/>
        <v>200</v>
      </c>
    </row>
    <row r="94" spans="1:9" x14ac:dyDescent="0.15">
      <c r="A94">
        <v>10165102205</v>
      </c>
      <c r="B94" t="s">
        <v>141</v>
      </c>
      <c r="C94">
        <v>100</v>
      </c>
      <c r="D94">
        <v>100</v>
      </c>
      <c r="E94">
        <v>0</v>
      </c>
      <c r="F94">
        <v>0</v>
      </c>
      <c r="G94">
        <v>0</v>
      </c>
      <c r="I94">
        <f t="shared" si="1"/>
        <v>200</v>
      </c>
    </row>
    <row r="95" spans="1:9" x14ac:dyDescent="0.15">
      <c r="A95">
        <v>10165102118</v>
      </c>
      <c r="B95" t="s">
        <v>142</v>
      </c>
      <c r="C95">
        <v>100</v>
      </c>
      <c r="D95">
        <v>100</v>
      </c>
      <c r="E95">
        <v>0</v>
      </c>
      <c r="F95">
        <v>0</v>
      </c>
      <c r="G95">
        <v>0</v>
      </c>
      <c r="I95">
        <f t="shared" si="1"/>
        <v>200</v>
      </c>
    </row>
    <row r="96" spans="1:9" x14ac:dyDescent="0.15">
      <c r="A96">
        <v>10165102219</v>
      </c>
      <c r="B96" t="s">
        <v>143</v>
      </c>
      <c r="C96">
        <v>100</v>
      </c>
      <c r="D96">
        <v>0</v>
      </c>
      <c r="E96">
        <v>100</v>
      </c>
      <c r="F96">
        <v>0</v>
      </c>
      <c r="G96">
        <v>0</v>
      </c>
      <c r="I96">
        <f t="shared" si="1"/>
        <v>200</v>
      </c>
    </row>
    <row r="97" spans="1:9" x14ac:dyDescent="0.15">
      <c r="A97">
        <v>10165102157</v>
      </c>
      <c r="B97" t="s">
        <v>144</v>
      </c>
      <c r="C97">
        <v>100</v>
      </c>
      <c r="D97">
        <v>0</v>
      </c>
      <c r="E97">
        <v>76</v>
      </c>
      <c r="F97">
        <v>7</v>
      </c>
      <c r="G97">
        <v>0</v>
      </c>
      <c r="I97">
        <f t="shared" si="1"/>
        <v>183</v>
      </c>
    </row>
    <row r="98" spans="1:9" x14ac:dyDescent="0.15">
      <c r="A98">
        <v>10165102156</v>
      </c>
      <c r="B98" t="s">
        <v>145</v>
      </c>
      <c r="C98">
        <v>100</v>
      </c>
      <c r="D98">
        <v>0</v>
      </c>
      <c r="E98">
        <v>0</v>
      </c>
      <c r="F98">
        <v>40</v>
      </c>
      <c r="G98">
        <v>0</v>
      </c>
      <c r="I98">
        <f t="shared" si="1"/>
        <v>140</v>
      </c>
    </row>
    <row r="99" spans="1:9" x14ac:dyDescent="0.15">
      <c r="A99">
        <v>10165102213</v>
      </c>
      <c r="B99" t="s">
        <v>146</v>
      </c>
      <c r="C99">
        <v>0</v>
      </c>
      <c r="D99">
        <v>100</v>
      </c>
      <c r="E99">
        <v>13</v>
      </c>
      <c r="F99">
        <v>0</v>
      </c>
      <c r="G99">
        <v>0</v>
      </c>
      <c r="I99">
        <f t="shared" si="1"/>
        <v>113</v>
      </c>
    </row>
    <row r="100" spans="1:9" x14ac:dyDescent="0.15">
      <c r="A100">
        <v>10165102255</v>
      </c>
      <c r="B100" t="s">
        <v>147</v>
      </c>
      <c r="C100">
        <v>100</v>
      </c>
      <c r="D100">
        <v>0</v>
      </c>
      <c r="E100">
        <v>13</v>
      </c>
      <c r="F100">
        <v>0</v>
      </c>
      <c r="G100">
        <v>0</v>
      </c>
      <c r="I100">
        <f t="shared" si="1"/>
        <v>113</v>
      </c>
    </row>
    <row r="101" spans="1:9" x14ac:dyDescent="0.15">
      <c r="A101">
        <v>10165102231</v>
      </c>
      <c r="B101" t="s">
        <v>148</v>
      </c>
      <c r="C101">
        <v>0</v>
      </c>
      <c r="D101">
        <v>100</v>
      </c>
      <c r="E101">
        <v>0</v>
      </c>
      <c r="F101">
        <v>0</v>
      </c>
      <c r="G101">
        <v>0</v>
      </c>
      <c r="I101">
        <f t="shared" si="1"/>
        <v>100</v>
      </c>
    </row>
    <row r="102" spans="1:9" x14ac:dyDescent="0.15">
      <c r="A102">
        <v>10165102237</v>
      </c>
      <c r="B102" t="s">
        <v>149</v>
      </c>
      <c r="C102">
        <v>100</v>
      </c>
      <c r="D102">
        <v>0</v>
      </c>
      <c r="E102">
        <v>0</v>
      </c>
      <c r="F102">
        <v>0</v>
      </c>
      <c r="G102">
        <v>0</v>
      </c>
      <c r="I102">
        <f t="shared" si="1"/>
        <v>100</v>
      </c>
    </row>
    <row r="103" spans="1:9" x14ac:dyDescent="0.15">
      <c r="A103">
        <v>10165102260</v>
      </c>
      <c r="B103" t="s">
        <v>150</v>
      </c>
      <c r="C103">
        <v>0</v>
      </c>
      <c r="D103">
        <v>100</v>
      </c>
      <c r="E103">
        <v>0</v>
      </c>
      <c r="F103">
        <v>0</v>
      </c>
      <c r="G103">
        <v>0</v>
      </c>
      <c r="I103">
        <f t="shared" si="1"/>
        <v>100</v>
      </c>
    </row>
    <row r="104" spans="1:9" x14ac:dyDescent="0.15">
      <c r="A104">
        <v>10165102246</v>
      </c>
      <c r="B104" t="s">
        <v>151</v>
      </c>
      <c r="C104">
        <v>60</v>
      </c>
      <c r="D104">
        <v>0</v>
      </c>
      <c r="E104">
        <v>0</v>
      </c>
      <c r="F104">
        <v>0</v>
      </c>
      <c r="G104">
        <v>0</v>
      </c>
      <c r="I104">
        <f t="shared" si="1"/>
        <v>60</v>
      </c>
    </row>
    <row r="105" spans="1:9" x14ac:dyDescent="0.15">
      <c r="A105">
        <v>10165102208</v>
      </c>
      <c r="B105" t="s">
        <v>152</v>
      </c>
      <c r="C105">
        <v>0</v>
      </c>
      <c r="D105">
        <v>0</v>
      </c>
      <c r="E105">
        <v>0</v>
      </c>
      <c r="F105">
        <v>0</v>
      </c>
      <c r="G105">
        <v>0</v>
      </c>
      <c r="I105">
        <f t="shared" si="1"/>
        <v>0</v>
      </c>
    </row>
    <row r="106" spans="1:9" x14ac:dyDescent="0.15">
      <c r="A106">
        <v>10165102247</v>
      </c>
      <c r="B106" t="s">
        <v>153</v>
      </c>
      <c r="C106">
        <v>0</v>
      </c>
      <c r="D106">
        <v>0</v>
      </c>
      <c r="E106">
        <v>0</v>
      </c>
      <c r="F106">
        <v>0</v>
      </c>
      <c r="G106">
        <v>0</v>
      </c>
      <c r="I106">
        <f t="shared" si="1"/>
        <v>0</v>
      </c>
    </row>
    <row r="107" spans="1:9" x14ac:dyDescent="0.15">
      <c r="A107">
        <v>10165102149</v>
      </c>
      <c r="B107" t="s">
        <v>154</v>
      </c>
      <c r="C107">
        <v>0</v>
      </c>
      <c r="D107">
        <v>0</v>
      </c>
      <c r="E107">
        <v>0</v>
      </c>
      <c r="F107">
        <v>0</v>
      </c>
      <c r="G107">
        <v>0</v>
      </c>
      <c r="I107">
        <f t="shared" si="1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课程目标达成度计算结果</vt:lpstr>
      <vt:lpstr>课程目标达成度计算数据</vt:lpstr>
      <vt:lpstr>课程的原始成绩</vt:lpstr>
      <vt:lpstr>多次考试整理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alfang</dc:creator>
  <cp:lastModifiedBy>simon lu</cp:lastModifiedBy>
  <dcterms:created xsi:type="dcterms:W3CDTF">2019-12-16T01:24:35Z</dcterms:created>
  <dcterms:modified xsi:type="dcterms:W3CDTF">2020-10-10T07:57:16Z</dcterms:modified>
</cp:coreProperties>
</file>