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E7470\Downloads\Trilogy_UTSA_Interview_Materials\GitHubCourseMaterials\DataViz-Lesson-Plans\01-Lesson-Plans\01-Excel\3\Activities\08-Ins_Variance-SD-Zscore\Solved\"/>
    </mc:Choice>
  </mc:AlternateContent>
  <xr:revisionPtr revIDLastSave="0" documentId="13_ncr:1_{CDAF4BB8-2723-4350-A905-78EE306A6511}" xr6:coauthVersionLast="45" xr6:coauthVersionMax="45" xr10:uidLastSave="{00000000-0000-0000-0000-000000000000}"/>
  <bookViews>
    <workbookView xWindow="-110" yWindow="-110" windowWidth="19420" windowHeight="11020" activeTab="3" xr2:uid="{00000000-000D-0000-FFFF-FFFF00000000}"/>
  </bookViews>
  <sheets>
    <sheet name="Variance Example" sheetId="1" r:id="rId1"/>
    <sheet name="Standard Deviation" sheetId="2" r:id="rId2"/>
    <sheet name="Normal Distribution 68%" sheetId="3" r:id="rId3"/>
    <sheet name="Z-Score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1" i="1" l="1"/>
  <c r="B62" i="1"/>
  <c r="B67" i="1"/>
  <c r="B68" i="1"/>
  <c r="N68" i="1"/>
  <c r="M68" i="1"/>
  <c r="B69" i="1"/>
  <c r="N69" i="1"/>
  <c r="M69" i="1"/>
  <c r="B70" i="1"/>
  <c r="N70" i="1"/>
  <c r="M70" i="1"/>
  <c r="B71" i="1"/>
  <c r="N71" i="1"/>
  <c r="M71" i="1"/>
  <c r="B72" i="1"/>
  <c r="N72" i="1"/>
  <c r="M72" i="1"/>
  <c r="B73" i="1"/>
  <c r="N73" i="1"/>
  <c r="M73" i="1"/>
  <c r="B74" i="1"/>
  <c r="N74" i="1"/>
  <c r="M74" i="1"/>
  <c r="B75" i="1"/>
  <c r="N75" i="1"/>
  <c r="M75" i="1"/>
  <c r="B76" i="1"/>
  <c r="N76" i="1"/>
  <c r="M76" i="1"/>
  <c r="B77" i="1"/>
  <c r="N77" i="1"/>
  <c r="M77" i="1"/>
  <c r="B78" i="1"/>
  <c r="N78" i="1"/>
  <c r="M78" i="1"/>
  <c r="B79" i="1"/>
  <c r="N79" i="1"/>
  <c r="M79" i="1"/>
  <c r="B80" i="1"/>
  <c r="N80" i="1"/>
  <c r="M80" i="1"/>
  <c r="B81" i="1"/>
  <c r="N81" i="1"/>
  <c r="M81" i="1"/>
  <c r="B82" i="1"/>
  <c r="N82" i="1"/>
  <c r="M82" i="1"/>
  <c r="B83" i="1"/>
  <c r="N83" i="1"/>
  <c r="M83" i="1"/>
  <c r="B84" i="1"/>
  <c r="N84" i="1"/>
  <c r="M84" i="1"/>
  <c r="B85" i="1"/>
  <c r="N85" i="1"/>
  <c r="M85" i="1"/>
  <c r="B86" i="1"/>
  <c r="N86" i="1"/>
  <c r="M86" i="1"/>
  <c r="B87" i="1"/>
  <c r="N87" i="1"/>
  <c r="M87" i="1"/>
  <c r="B88" i="1"/>
  <c r="N88" i="1"/>
  <c r="M88" i="1"/>
  <c r="B89" i="1"/>
  <c r="N89" i="1"/>
  <c r="M89" i="1"/>
  <c r="B90" i="1"/>
  <c r="N90" i="1"/>
  <c r="M90" i="1"/>
  <c r="B91" i="1"/>
  <c r="N91" i="1"/>
  <c r="M91" i="1"/>
  <c r="B92" i="1"/>
  <c r="N92" i="1"/>
  <c r="M92" i="1"/>
  <c r="B93" i="1"/>
  <c r="N93" i="1"/>
  <c r="M93" i="1"/>
  <c r="B94" i="1"/>
  <c r="N94" i="1"/>
  <c r="M94" i="1"/>
  <c r="B95" i="1"/>
  <c r="N95" i="1"/>
  <c r="M95" i="1"/>
  <c r="B96" i="1"/>
  <c r="N96" i="1"/>
  <c r="M96" i="1"/>
  <c r="B97" i="1"/>
  <c r="N97" i="1"/>
  <c r="M97" i="1"/>
  <c r="B98" i="1"/>
  <c r="N98" i="1"/>
  <c r="M98" i="1"/>
  <c r="B99" i="1"/>
  <c r="N99" i="1"/>
  <c r="M99" i="1"/>
  <c r="B100" i="1"/>
  <c r="N100" i="1"/>
  <c r="M100" i="1"/>
  <c r="B101" i="1"/>
  <c r="N101" i="1"/>
  <c r="M101" i="1"/>
  <c r="B102" i="1"/>
  <c r="N102" i="1"/>
  <c r="M102" i="1"/>
  <c r="B103" i="1"/>
  <c r="N103" i="1"/>
  <c r="M103" i="1"/>
  <c r="B104" i="1"/>
  <c r="N104" i="1"/>
  <c r="M104" i="1"/>
  <c r="B105" i="1"/>
  <c r="N105" i="1"/>
  <c r="M105" i="1"/>
  <c r="B106" i="1"/>
  <c r="N106" i="1"/>
  <c r="M106" i="1"/>
  <c r="B107" i="1"/>
  <c r="N107" i="1"/>
  <c r="M107" i="1"/>
  <c r="B108" i="1"/>
  <c r="N108" i="1"/>
  <c r="M108" i="1"/>
  <c r="B109" i="1"/>
  <c r="N109" i="1"/>
  <c r="M109" i="1"/>
  <c r="B110" i="1"/>
  <c r="N110" i="1"/>
  <c r="M110" i="1"/>
  <c r="B111" i="1"/>
  <c r="N111" i="1"/>
  <c r="M111" i="1"/>
  <c r="B112" i="1"/>
  <c r="N112" i="1"/>
  <c r="M112" i="1"/>
  <c r="B113" i="1"/>
  <c r="N113" i="1"/>
  <c r="M113" i="1"/>
  <c r="B114" i="1"/>
  <c r="N114" i="1"/>
  <c r="M114" i="1"/>
  <c r="B115" i="1"/>
  <c r="N115" i="1"/>
  <c r="M115" i="1"/>
  <c r="B116" i="1"/>
  <c r="N116" i="1"/>
  <c r="M116" i="1"/>
  <c r="B117" i="1"/>
  <c r="N117" i="1"/>
  <c r="M117" i="1"/>
  <c r="B118" i="1"/>
  <c r="N118" i="1"/>
  <c r="M118" i="1"/>
  <c r="B119" i="1"/>
  <c r="N119" i="1"/>
  <c r="M119" i="1"/>
  <c r="B120" i="1"/>
  <c r="N120" i="1"/>
  <c r="M120" i="1"/>
  <c r="B121" i="1"/>
  <c r="N121" i="1"/>
  <c r="M121" i="1"/>
  <c r="B122" i="1"/>
  <c r="N122" i="1"/>
  <c r="M122" i="1"/>
  <c r="B123" i="1"/>
  <c r="N123" i="1"/>
  <c r="M123" i="1"/>
  <c r="B124" i="1"/>
  <c r="N124" i="1"/>
  <c r="M124" i="1"/>
  <c r="B125" i="1"/>
  <c r="N125" i="1"/>
  <c r="M125" i="1"/>
  <c r="B126" i="1"/>
  <c r="N126" i="1"/>
  <c r="M126" i="1"/>
  <c r="B127" i="1"/>
  <c r="N127" i="1"/>
  <c r="M127" i="1"/>
  <c r="N67" i="1"/>
  <c r="M67" i="1"/>
  <c r="O97" i="1"/>
  <c r="C61" i="1"/>
  <c r="C62" i="1"/>
  <c r="C67" i="1"/>
  <c r="C68" i="1"/>
  <c r="R68" i="1"/>
  <c r="C69" i="1"/>
  <c r="R69" i="1"/>
  <c r="C70" i="1"/>
  <c r="R70" i="1"/>
  <c r="C71" i="1"/>
  <c r="R71" i="1"/>
  <c r="C72" i="1"/>
  <c r="R72" i="1"/>
  <c r="C73" i="1"/>
  <c r="R73" i="1"/>
  <c r="C74" i="1"/>
  <c r="R74" i="1"/>
  <c r="C75" i="1"/>
  <c r="R75" i="1"/>
  <c r="C76" i="1"/>
  <c r="R76" i="1"/>
  <c r="C77" i="1"/>
  <c r="R77" i="1"/>
  <c r="C78" i="1"/>
  <c r="R78" i="1"/>
  <c r="C79" i="1"/>
  <c r="R79" i="1"/>
  <c r="C80" i="1"/>
  <c r="R80" i="1"/>
  <c r="C81" i="1"/>
  <c r="R81" i="1"/>
  <c r="C82" i="1"/>
  <c r="R82" i="1"/>
  <c r="C83" i="1"/>
  <c r="R83" i="1"/>
  <c r="C84" i="1"/>
  <c r="R84" i="1"/>
  <c r="C85" i="1"/>
  <c r="R85" i="1"/>
  <c r="C86" i="1"/>
  <c r="R86" i="1"/>
  <c r="C87" i="1"/>
  <c r="R87" i="1"/>
  <c r="C88" i="1"/>
  <c r="R88" i="1"/>
  <c r="C89" i="1"/>
  <c r="R89" i="1"/>
  <c r="C90" i="1"/>
  <c r="R90" i="1"/>
  <c r="C91" i="1"/>
  <c r="R91" i="1"/>
  <c r="C92" i="1"/>
  <c r="R92" i="1"/>
  <c r="C93" i="1"/>
  <c r="R93" i="1"/>
  <c r="C94" i="1"/>
  <c r="R94" i="1"/>
  <c r="C95" i="1"/>
  <c r="R95" i="1"/>
  <c r="C96" i="1"/>
  <c r="R96" i="1"/>
  <c r="C97" i="1"/>
  <c r="R97" i="1"/>
  <c r="C98" i="1"/>
  <c r="R98" i="1"/>
  <c r="C99" i="1"/>
  <c r="R99" i="1"/>
  <c r="C100" i="1"/>
  <c r="R100" i="1"/>
  <c r="C101" i="1"/>
  <c r="R101" i="1"/>
  <c r="C102" i="1"/>
  <c r="R102" i="1"/>
  <c r="C103" i="1"/>
  <c r="R103" i="1"/>
  <c r="C104" i="1"/>
  <c r="R104" i="1"/>
  <c r="C105" i="1"/>
  <c r="R105" i="1"/>
  <c r="C106" i="1"/>
  <c r="R106" i="1"/>
  <c r="C107" i="1"/>
  <c r="R107" i="1"/>
  <c r="C108" i="1"/>
  <c r="R108" i="1"/>
  <c r="C109" i="1"/>
  <c r="R109" i="1"/>
  <c r="C110" i="1"/>
  <c r="R110" i="1"/>
  <c r="C111" i="1"/>
  <c r="R111" i="1"/>
  <c r="C112" i="1"/>
  <c r="R112" i="1"/>
  <c r="C113" i="1"/>
  <c r="R113" i="1"/>
  <c r="C114" i="1"/>
  <c r="R114" i="1"/>
  <c r="C115" i="1"/>
  <c r="R115" i="1"/>
  <c r="C116" i="1"/>
  <c r="R116" i="1"/>
  <c r="C117" i="1"/>
  <c r="R117" i="1"/>
  <c r="C118" i="1"/>
  <c r="R118" i="1"/>
  <c r="C119" i="1"/>
  <c r="R119" i="1"/>
  <c r="C120" i="1"/>
  <c r="R120" i="1"/>
  <c r="C121" i="1"/>
  <c r="R121" i="1"/>
  <c r="C122" i="1"/>
  <c r="R122" i="1"/>
  <c r="C123" i="1"/>
  <c r="R123" i="1"/>
  <c r="C124" i="1"/>
  <c r="R124" i="1"/>
  <c r="C125" i="1"/>
  <c r="R125" i="1"/>
  <c r="C126" i="1"/>
  <c r="R126" i="1"/>
  <c r="C127" i="1"/>
  <c r="R127" i="1"/>
  <c r="R67" i="1"/>
  <c r="D127" i="1"/>
  <c r="B129" i="1"/>
  <c r="B128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67" i="1"/>
  <c r="D14" i="4"/>
  <c r="D15" i="4"/>
  <c r="E3" i="4"/>
  <c r="E4" i="4"/>
  <c r="E5" i="4"/>
  <c r="E6" i="4"/>
  <c r="E7" i="4"/>
  <c r="E8" i="4"/>
  <c r="E9" i="4"/>
  <c r="E10" i="4"/>
  <c r="E11" i="4"/>
  <c r="E12" i="4"/>
  <c r="E13" i="4"/>
  <c r="E2" i="4"/>
  <c r="B15" i="4"/>
  <c r="B14" i="4"/>
  <c r="C14" i="3"/>
  <c r="C15" i="3"/>
  <c r="C18" i="3"/>
  <c r="B14" i="3"/>
  <c r="B15" i="3"/>
  <c r="B18" i="3"/>
  <c r="C17" i="3"/>
  <c r="B17" i="3"/>
  <c r="C15" i="2"/>
  <c r="C17" i="2"/>
  <c r="B15" i="2"/>
  <c r="B17" i="2"/>
  <c r="C16" i="2"/>
  <c r="B16" i="2"/>
  <c r="C14" i="2"/>
  <c r="B14" i="2"/>
  <c r="C15" i="1"/>
  <c r="B15" i="1"/>
  <c r="C14" i="1"/>
  <c r="B14" i="1"/>
  <c r="C3" i="4"/>
  <c r="C4" i="4"/>
  <c r="C7" i="4"/>
  <c r="C8" i="4"/>
  <c r="C9" i="4"/>
  <c r="C10" i="4"/>
  <c r="C12" i="4"/>
  <c r="C13" i="4"/>
  <c r="C5" i="4"/>
  <c r="C6" i="4"/>
  <c r="C11" i="4"/>
  <c r="C2" i="4"/>
</calcChain>
</file>

<file path=xl/sharedStrings.xml><?xml version="1.0" encoding="utf-8"?>
<sst xmlns="http://schemas.openxmlformats.org/spreadsheetml/2006/main" count="114" uniqueCount="48">
  <si>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</si>
  <si>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</si>
  <si>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</si>
  <si>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</si>
  <si>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</si>
  <si>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</si>
  <si>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</si>
  <si>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</si>
  <si>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</si>
  <si>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</si>
  <si>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</si>
  <si>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</si>
  <si>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</si>
  <si>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Average Rainfall in Washington DC (in)</t>
  </si>
  <si>
    <t>Mean Rainfall:</t>
  </si>
  <si>
    <t>Rainfall Variance:</t>
  </si>
  <si>
    <t>Average Rainfall in Manaus, Brazil (in)</t>
  </si>
  <si>
    <t>Rainfall Standard Deviation:</t>
  </si>
  <si>
    <t>Manually Calculated SD:</t>
  </si>
  <si>
    <t>Standard Deviation of Rainfall:</t>
  </si>
  <si>
    <t>Mean + 1SD:</t>
  </si>
  <si>
    <t>Mean - 1SD:</t>
  </si>
  <si>
    <t>Washington Rainfall Z-Scores</t>
  </si>
  <si>
    <t>Manaus Rainfall Z-Scores</t>
  </si>
  <si>
    <r>
      <t>Transform these data into a</t>
    </r>
    <r>
      <rPr>
        <b/>
        <i/>
        <sz val="11"/>
        <color theme="1"/>
        <rFont val="Calibri"/>
        <family val="2"/>
        <scheme val="minor"/>
      </rPr>
      <t xml:space="preserve"> 'NormalDistribution'</t>
    </r>
  </si>
  <si>
    <t>Standard Deviations</t>
  </si>
  <si>
    <t>+-3 Std Dev's</t>
  </si>
  <si>
    <t>DC Std Deviations From Mean</t>
  </si>
  <si>
    <t>Brazil Std Dev From Mean</t>
  </si>
  <si>
    <t>Standard Deviation</t>
  </si>
  <si>
    <t>Mean</t>
  </si>
  <si>
    <t>Brazil Normalized Data Points</t>
  </si>
  <si>
    <t>DC Normalized Data Points</t>
  </si>
  <si>
    <t>DC Mean</t>
  </si>
  <si>
    <t>Brazil Mean</t>
  </si>
  <si>
    <r>
      <t>Transform these data into a</t>
    </r>
    <r>
      <rPr>
        <b/>
        <i/>
        <sz val="11"/>
        <color theme="1"/>
        <rFont val="Calibri"/>
        <family val="2"/>
        <scheme val="minor"/>
      </rPr>
      <t xml:space="preserve"> 'Standard NormalDistribution'</t>
    </r>
  </si>
  <si>
    <t>Mean = 0</t>
  </si>
  <si>
    <t>Standard Deviation =1</t>
  </si>
  <si>
    <t>Using the z-score Formula:</t>
  </si>
  <si>
    <t>Z =</t>
  </si>
  <si>
    <t>ObservedValue - SampleMean</t>
  </si>
  <si>
    <t xml:space="preserve">  Standard Deviation of Sample</t>
  </si>
  <si>
    <t>Transformation of Rainfall into a NORMALIZED DISTRIBUTION</t>
  </si>
  <si>
    <t>DC STD Normalized Data Points</t>
  </si>
  <si>
    <t>Brazil STD Normalized Data Points</t>
  </si>
  <si>
    <t>Standard Deviation Rule of the Population</t>
  </si>
  <si>
    <t>To answer the question:  Where does 68% of data fall?</t>
  </si>
  <si>
    <t>Normal Distributions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</si>
</sst>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i/>
      <sz val="11"/>
      <color theme="1"/>
      <name val="Arial"/>
      <family val="2"/>
    </font>
    <font>
      <sz val="22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9">
    <xf numFmtId="0" fontId="0" fillId="0" borderId="0" xfId="0"/>
    <xf numFmtId="0" fontId="0" fillId="0" borderId="0" xfId="0" applyFont="1" applyBorder="1"/>
    <xf numFmtId="0" fontId="3" fillId="0" borderId="0" xfId="0" applyFont="1"/>
    <xf numFmtId="0" fontId="4" fillId="0" borderId="0" xfId="0" applyFont="1"/>
    <xf numFmtId="165" fontId="3" fillId="0" borderId="0" xfId="0" applyNumberFormat="1" applyFont="1"/>
    <xf numFmtId="0" fontId="0" fillId="0" borderId="1" xfId="0" applyFont="1" applyBorder="1"/>
    <xf numFmtId="0" fontId="0" fillId="0" borderId="2" xfId="0" applyBorder="1"/>
    <xf numFmtId="0" fontId="3" fillId="0" borderId="2" xfId="0" applyFont="1" applyBorder="1"/>
    <xf numFmtId="165" fontId="3" fillId="0" borderId="2" xfId="0" applyNumberFormat="1" applyFont="1" applyBorder="1"/>
    <xf numFmtId="0" fontId="0" fillId="0" borderId="0" xfId="0" applyFill="1" applyBorder="1"/>
    <xf numFmtId="165" fontId="5" fillId="0" borderId="0" xfId="0" applyNumberFormat="1" applyFont="1"/>
    <xf numFmtId="2" fontId="5" fillId="0" borderId="0" xfId="0" applyNumberFormat="1" applyFont="1"/>
    <xf numFmtId="165" fontId="3" fillId="0" borderId="0" xfId="0" applyNumberFormat="1" applyFont="1" applyBorder="1"/>
    <xf numFmtId="2" fontId="3" fillId="0" borderId="0" xfId="0" applyNumberFormat="1" applyFont="1" applyBorder="1"/>
    <xf numFmtId="0" fontId="1" fillId="2" borderId="2" xfId="1" applyBorder="1"/>
    <xf numFmtId="0" fontId="1" fillId="2" borderId="0" xfId="1"/>
    <xf numFmtId="165" fontId="2" fillId="3" borderId="2" xfId="2" applyNumberFormat="1" applyBorder="1"/>
    <xf numFmtId="165" fontId="2" fillId="3" borderId="0" xfId="2" applyNumberFormat="1"/>
    <xf numFmtId="165" fontId="1" fillId="2" borderId="0" xfId="1" applyNumberFormat="1"/>
    <xf numFmtId="0" fontId="0" fillId="0" borderId="0" xfId="0" applyBorder="1"/>
    <xf numFmtId="0" fontId="0" fillId="0" borderId="1" xfId="0" applyFont="1" applyFill="1" applyBorder="1"/>
    <xf numFmtId="0" fontId="0" fillId="0" borderId="0" xfId="0" quotePrefix="1"/>
    <xf numFmtId="165" fontId="0" fillId="0" borderId="0" xfId="0" applyNumberFormat="1"/>
    <xf numFmtId="0" fontId="0" fillId="0" borderId="0" xfId="0" applyFill="1"/>
    <xf numFmtId="0" fontId="9" fillId="0" borderId="0" xfId="0" applyFont="1" applyAlignment="1">
      <alignment horizontal="right"/>
    </xf>
    <xf numFmtId="0" fontId="10" fillId="0" borderId="0" xfId="0" applyFont="1"/>
    <xf numFmtId="0" fontId="8" fillId="0" borderId="0" xfId="0" applyFont="1"/>
    <xf numFmtId="0" fontId="8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0" fillId="0" borderId="3" xfId="0" applyBorder="1"/>
    <xf numFmtId="0" fontId="11" fillId="0" borderId="3" xfId="0" applyFont="1" applyBorder="1"/>
    <xf numFmtId="0" fontId="0" fillId="0" borderId="3" xfId="0" applyFont="1" applyBorder="1"/>
    <xf numFmtId="9" fontId="8" fillId="0" borderId="0" xfId="0" applyNumberFormat="1" applyFont="1"/>
    <xf numFmtId="10" fontId="8" fillId="0" borderId="0" xfId="0" applyNumberFormat="1" applyFont="1"/>
    <xf numFmtId="0" fontId="6" fillId="0" borderId="0" xfId="0" applyFont="1" applyFill="1" applyBorder="1"/>
    <xf numFmtId="165" fontId="12" fillId="0" borderId="0" xfId="0" applyNumberFormat="1" applyFont="1"/>
    <xf numFmtId="164" fontId="12" fillId="0" borderId="0" xfId="0" applyNumberFormat="1" applyFont="1"/>
    <xf numFmtId="0" fontId="0" fillId="5" borderId="0" xfId="0" applyFill="1"/>
    <xf numFmtId="165" fontId="0" fillId="5" borderId="0" xfId="0" applyNumberFormat="1" applyFill="1"/>
    <xf numFmtId="0" fontId="0" fillId="6" borderId="0" xfId="0" applyFill="1"/>
    <xf numFmtId="165" fontId="0" fillId="6" borderId="0" xfId="0" applyNumberFormat="1" applyFill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2" fontId="3" fillId="0" borderId="0" xfId="0" applyNumberFormat="1" applyFont="1" applyFill="1" applyBorder="1"/>
    <xf numFmtId="165" fontId="3" fillId="6" borderId="0" xfId="0" applyNumberFormat="1" applyFont="1" applyFill="1"/>
    <xf numFmtId="165" fontId="3" fillId="6" borderId="2" xfId="0" applyNumberFormat="1" applyFont="1" applyFill="1" applyBorder="1"/>
    <xf numFmtId="165" fontId="3" fillId="5" borderId="0" xfId="0" applyNumberFormat="1" applyFont="1" applyFill="1"/>
    <xf numFmtId="165" fontId="3" fillId="5" borderId="0" xfId="0" applyNumberFormat="1" applyFont="1" applyFill="1" applyBorder="1"/>
    <xf numFmtId="165" fontId="3" fillId="5" borderId="2" xfId="0" applyNumberFormat="1" applyFont="1" applyFill="1" applyBorder="1"/>
  </cellXfs>
  <cellStyles count="3">
    <cellStyle name="Good" xfId="1" builtinId="26"/>
    <cellStyle name="Neutral" xfId="2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49F0EF7-EFF3-4B63-86D0-01C41125D71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Rainfall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'Variance Example'!$B$1</c:f>
              <c:strCache>
                <c:ptCount val="1"/>
                <c:pt idx="0">
                  <c:v>Average Rainfall in Washington DC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'Variance Example'!$A$2:$A$13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'Variance Example'!$B$2:$B$13</c:f>
              <c:numCache>
                <c:formatCode>General</c:formatCode>
                <c:ptCount val="12"/>
                <c:pt idx="0" formatCode="0.0">
                  <c:v>3</c:v>
                </c:pt>
                <c:pt idx="1">
                  <c:v>2.9</c:v>
                </c:pt>
                <c:pt idx="2">
                  <c:v>3.7</c:v>
                </c:pt>
                <c:pt idx="3">
                  <c:v>3.4</c:v>
                </c:pt>
                <c:pt idx="4" formatCode="0.0">
                  <c:v>4</c:v>
                </c:pt>
                <c:pt idx="5">
                  <c:v>3.9</c:v>
                </c:pt>
                <c:pt idx="6">
                  <c:v>4.0999999999999996</c:v>
                </c:pt>
                <c:pt idx="7">
                  <c:v>4.2</c:v>
                </c:pt>
                <c:pt idx="8">
                  <c:v>3.8</c:v>
                </c:pt>
                <c:pt idx="9">
                  <c:v>3.4</c:v>
                </c:pt>
                <c:pt idx="10">
                  <c:v>3.2</c:v>
                </c:pt>
                <c:pt idx="11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8-5A44-B398-941CD2D2F0EF}"/>
            </c:ext>
          </c:extLst>
        </c:ser>
        <c:ser>
          <c:idx val="1"/>
          <c:order val="1"/>
          <c:tx>
            <c:strRef>
              <c:f>'Variance Example'!$C$1</c:f>
              <c:strCache>
                <c:ptCount val="1"/>
                <c:pt idx="0">
                  <c:v>Average Rainfall in Manaus, Brazil (in)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'Variance Example'!$A$2:$A$13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'Variance Example'!$C$2:$C$13</c:f>
              <c:numCache>
                <c:formatCode>0.0</c:formatCode>
                <c:ptCount val="12"/>
                <c:pt idx="0">
                  <c:v>10.511811023622048</c:v>
                </c:pt>
                <c:pt idx="1">
                  <c:v>10.275590551181102</c:v>
                </c:pt>
                <c:pt idx="2">
                  <c:v>11.614173228346457</c:v>
                </c:pt>
                <c:pt idx="3">
                  <c:v>11.102362204724409</c:v>
                </c:pt>
                <c:pt idx="4">
                  <c:v>8.2677165354330704</c:v>
                </c:pt>
                <c:pt idx="5">
                  <c:v>4.2913385826771657</c:v>
                </c:pt>
                <c:pt idx="6">
                  <c:v>2.9921259842519685</c:v>
                </c:pt>
                <c:pt idx="7">
                  <c:v>2.204724409448819</c:v>
                </c:pt>
                <c:pt idx="8">
                  <c:v>3.0314960629921264</c:v>
                </c:pt>
                <c:pt idx="9">
                  <c:v>4.9212598425196852</c:v>
                </c:pt>
                <c:pt idx="10">
                  <c:v>6.4960629921259843</c:v>
                </c:pt>
                <c:pt idx="11">
                  <c:v>8.7401574803149611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88-5A44-B398-941CD2D2F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015536"/>
        <c:axId val="551936480"/>
      </c:barChart>
      <c:catAx>
        <c:axId val="57301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36480"/>
        <c:crosses val="autoZero"/>
        <c:auto val="1"/>
        <c:lblAlgn val="ctr"/>
        <c:lblOffset val="100"/>
        <c:noMultiLvlLbl val="0"/>
      </c:catAx>
      <c:valAx>
        <c:axId val="5519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1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Brazilian Rain</a:t>
            </a:r>
            <a:r>
              <a:rPr lang="en-US" baseline="0"/>
              <a:t> Fall Normalized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'Variance Example'!$C$67:$C$127</c:f>
              <c:numCache>
                <c:formatCode>0.0</c:formatCode>
                <c:ptCount val="61"/>
                <c:pt idx="0">
                  <c:v>-2.9320311775744239</c:v>
                </c:pt>
                <c:pt idx="1">
                  <c:v>-2.5997167524951714</c:v>
                </c:pt>
                <c:pt idx="2">
                  <c:v>-2.267402327415919</c:v>
                </c:pt>
                <c:pt idx="3">
                  <c:v>-1.9350879023366665</c:v>
                </c:pt>
                <c:pt idx="4">
                  <c:v>-1.602773477257414</c:v>
                </c:pt>
                <c:pt idx="5">
                  <c:v>-1.2704590521781616</c:v>
                </c:pt>
                <c:pt idx="6">
                  <c:v>-0.93814462709890911</c:v>
                </c:pt>
                <c:pt idx="7">
                  <c:v>-0.60583020201965665</c:v>
                </c:pt>
                <c:pt idx="8">
                  <c:v>-0.27351577694040413</c:v>
                </c:pt>
                <c:pt idx="9">
                  <c:v>5.8798648138848386E-2</c:v>
                </c:pt>
                <c:pt idx="10">
                  <c:v>0.3911130732181009</c:v>
                </c:pt>
                <c:pt idx="11">
                  <c:v>0.72342749829735342</c:v>
                </c:pt>
                <c:pt idx="12">
                  <c:v>1.0557419233766059</c:v>
                </c:pt>
                <c:pt idx="13">
                  <c:v>1.3880563484558583</c:v>
                </c:pt>
                <c:pt idx="14">
                  <c:v>1.7203707735351108</c:v>
                </c:pt>
                <c:pt idx="15">
                  <c:v>2.0526851986143635</c:v>
                </c:pt>
                <c:pt idx="16">
                  <c:v>2.384999623693616</c:v>
                </c:pt>
                <c:pt idx="17">
                  <c:v>2.7173140487728684</c:v>
                </c:pt>
                <c:pt idx="18">
                  <c:v>3.0496284738521209</c:v>
                </c:pt>
                <c:pt idx="19">
                  <c:v>3.3819428989313733</c:v>
                </c:pt>
                <c:pt idx="20">
                  <c:v>3.7142573240106258</c:v>
                </c:pt>
                <c:pt idx="21">
                  <c:v>4.0465717490898783</c:v>
                </c:pt>
                <c:pt idx="22">
                  <c:v>4.3788861741691312</c:v>
                </c:pt>
                <c:pt idx="23">
                  <c:v>4.7112005992483841</c:v>
                </c:pt>
                <c:pt idx="24">
                  <c:v>5.043515024327637</c:v>
                </c:pt>
                <c:pt idx="25">
                  <c:v>5.3758294494068899</c:v>
                </c:pt>
                <c:pt idx="26">
                  <c:v>5.7081438744861428</c:v>
                </c:pt>
                <c:pt idx="27">
                  <c:v>6.0404582995653957</c:v>
                </c:pt>
                <c:pt idx="28">
                  <c:v>6.3727727246446486</c:v>
                </c:pt>
                <c:pt idx="29">
                  <c:v>6.7050871497239015</c:v>
                </c:pt>
                <c:pt idx="30">
                  <c:v>7.0374015748031544</c:v>
                </c:pt>
                <c:pt idx="31">
                  <c:v>7.3697159998824073</c:v>
                </c:pt>
                <c:pt idx="32">
                  <c:v>7.7020304249616602</c:v>
                </c:pt>
                <c:pt idx="33">
                  <c:v>8.0343448500409131</c:v>
                </c:pt>
                <c:pt idx="34">
                  <c:v>8.3666592751201652</c:v>
                </c:pt>
                <c:pt idx="35">
                  <c:v>8.6989737001994172</c:v>
                </c:pt>
                <c:pt idx="36">
                  <c:v>9.0312881252786692</c:v>
                </c:pt>
                <c:pt idx="37">
                  <c:v>9.3636025503579212</c:v>
                </c:pt>
                <c:pt idx="38">
                  <c:v>9.6959169754371732</c:v>
                </c:pt>
                <c:pt idx="39">
                  <c:v>10.028231400516425</c:v>
                </c:pt>
                <c:pt idx="40">
                  <c:v>10.360545825595677</c:v>
                </c:pt>
                <c:pt idx="41">
                  <c:v>10.692860250674929</c:v>
                </c:pt>
                <c:pt idx="42">
                  <c:v>11.025174675754181</c:v>
                </c:pt>
                <c:pt idx="43">
                  <c:v>11.357489100833433</c:v>
                </c:pt>
                <c:pt idx="44">
                  <c:v>11.689803525912685</c:v>
                </c:pt>
                <c:pt idx="45">
                  <c:v>12.022117950991937</c:v>
                </c:pt>
                <c:pt idx="46">
                  <c:v>12.354432376071189</c:v>
                </c:pt>
                <c:pt idx="47">
                  <c:v>12.686746801150441</c:v>
                </c:pt>
                <c:pt idx="48">
                  <c:v>13.019061226229693</c:v>
                </c:pt>
                <c:pt idx="49">
                  <c:v>13.351375651308945</c:v>
                </c:pt>
                <c:pt idx="50">
                  <c:v>13.683690076388197</c:v>
                </c:pt>
                <c:pt idx="51">
                  <c:v>14.016004501467449</c:v>
                </c:pt>
                <c:pt idx="52">
                  <c:v>14.348318926546701</c:v>
                </c:pt>
                <c:pt idx="53">
                  <c:v>14.680633351625954</c:v>
                </c:pt>
                <c:pt idx="54">
                  <c:v>15.012947776705206</c:v>
                </c:pt>
                <c:pt idx="55">
                  <c:v>15.345262201784458</c:v>
                </c:pt>
                <c:pt idx="56">
                  <c:v>15.67757662686371</c:v>
                </c:pt>
                <c:pt idx="57">
                  <c:v>16.009891051942962</c:v>
                </c:pt>
                <c:pt idx="58">
                  <c:v>16.342205477022215</c:v>
                </c:pt>
                <c:pt idx="59">
                  <c:v>16.674519902101469</c:v>
                </c:pt>
                <c:pt idx="60">
                  <c:v>17.006834327180723</c:v>
                </c:pt>
              </c:numCache>
            </c:numRef>
          </c:xVal>
          <c:yVal>
            <c:numRef>
              <c:f>'Variance Example'!$H$67:$H$127</c:f>
              <c:numCache>
                <c:formatCode>General</c:formatCode>
                <c:ptCount val="61"/>
                <c:pt idx="0">
                  <c:v>1.3336310666866391E-3</c:v>
                </c:pt>
                <c:pt idx="1">
                  <c:v>1.7912350384297205E-3</c:v>
                </c:pt>
                <c:pt idx="2">
                  <c:v>2.3819163375445496E-3</c:v>
                </c:pt>
                <c:pt idx="3">
                  <c:v>3.1358659233457447E-3</c:v>
                </c:pt>
                <c:pt idx="4">
                  <c:v>4.0873847803766742E-3</c:v>
                </c:pt>
                <c:pt idx="5">
                  <c:v>5.274613188816067E-3</c:v>
                </c:pt>
                <c:pt idx="6">
                  <c:v>6.738958228942998E-3</c:v>
                </c:pt>
                <c:pt idx="7">
                  <c:v>8.5241673559146806E-3</c:v>
                </c:pt>
                <c:pt idx="8">
                  <c:v>1.0675008416433084E-2</c:v>
                </c:pt>
                <c:pt idx="9">
                  <c:v>1.3235536185327417E-2</c:v>
                </c:pt>
                <c:pt idx="10">
                  <c:v>1.6246952415716512E-2</c:v>
                </c:pt>
                <c:pt idx="11">
                  <c:v>1.9745099767796148E-2</c:v>
                </c:pt>
                <c:pt idx="12">
                  <c:v>2.37576681427734E-2</c:v>
                </c:pt>
                <c:pt idx="13">
                  <c:v>2.8301232290610767E-2</c:v>
                </c:pt>
                <c:pt idx="14">
                  <c:v>3.3378278614598939E-2</c:v>
                </c:pt>
                <c:pt idx="15">
                  <c:v>3.89744127523214E-2</c:v>
                </c:pt>
                <c:pt idx="16">
                  <c:v>4.5055963369642127E-2</c:v>
                </c:pt>
                <c:pt idx="17">
                  <c:v>5.1568207430940823E-2</c:v>
                </c:pt>
                <c:pt idx="18">
                  <c:v>5.8434434477799814E-2</c:v>
                </c:pt>
                <c:pt idx="19">
                  <c:v>6.5556039880181466E-2</c:v>
                </c:pt>
                <c:pt idx="20">
                  <c:v>7.2813789067819309E-2</c:v>
                </c:pt>
                <c:pt idx="21">
                  <c:v>8.0070327923711743E-2</c:v>
                </c:pt>
                <c:pt idx="22">
                  <c:v>8.717393254668232E-2</c:v>
                </c:pt>
                <c:pt idx="23">
                  <c:v>9.3963400262354849E-2</c:v>
                </c:pt>
                <c:pt idx="24">
                  <c:v>0.100273890551796</c:v>
                </c:pt>
                <c:pt idx="25">
                  <c:v>0.10594343795949776</c:v>
                </c:pt>
                <c:pt idx="26">
                  <c:v>0.11081978768014539</c:v>
                </c:pt>
                <c:pt idx="27">
                  <c:v>0.11476715624654824</c:v>
                </c:pt>
                <c:pt idx="28">
                  <c:v>0.11767250063917555</c:v>
                </c:pt>
                <c:pt idx="29">
                  <c:v>0.11945089274482863</c:v>
                </c:pt>
                <c:pt idx="30">
                  <c:v>0.12004964283638617</c:v>
                </c:pt>
                <c:pt idx="31">
                  <c:v>0.11945089274482862</c:v>
                </c:pt>
                <c:pt idx="32">
                  <c:v>0.1176725006391755</c:v>
                </c:pt>
                <c:pt idx="33">
                  <c:v>0.11476715624654817</c:v>
                </c:pt>
                <c:pt idx="34">
                  <c:v>0.11081978768014529</c:v>
                </c:pt>
                <c:pt idx="35">
                  <c:v>0.10594343795949769</c:v>
                </c:pt>
                <c:pt idx="36">
                  <c:v>0.10027389055179591</c:v>
                </c:pt>
                <c:pt idx="37">
                  <c:v>9.3963400262354765E-2</c:v>
                </c:pt>
                <c:pt idx="38">
                  <c:v>8.7173932546682278E-2</c:v>
                </c:pt>
                <c:pt idx="39">
                  <c:v>8.0070327923711701E-2</c:v>
                </c:pt>
                <c:pt idx="40">
                  <c:v>7.2813789067819282E-2</c:v>
                </c:pt>
                <c:pt idx="41">
                  <c:v>6.5556039880181452E-2</c:v>
                </c:pt>
                <c:pt idx="42">
                  <c:v>5.8434434477799807E-2</c:v>
                </c:pt>
                <c:pt idx="43">
                  <c:v>5.1568207430940823E-2</c:v>
                </c:pt>
                <c:pt idx="44">
                  <c:v>4.5055963369642134E-2</c:v>
                </c:pt>
                <c:pt idx="45">
                  <c:v>3.8974412752321427E-2</c:v>
                </c:pt>
                <c:pt idx="46">
                  <c:v>3.3378278614598973E-2</c:v>
                </c:pt>
                <c:pt idx="47">
                  <c:v>2.8301232290610802E-2</c:v>
                </c:pt>
                <c:pt idx="48">
                  <c:v>2.3757668142773438E-2</c:v>
                </c:pt>
                <c:pt idx="49">
                  <c:v>1.9745099767796186E-2</c:v>
                </c:pt>
                <c:pt idx="50">
                  <c:v>1.6246952415716547E-2</c:v>
                </c:pt>
                <c:pt idx="51">
                  <c:v>1.323553618532744E-2</c:v>
                </c:pt>
                <c:pt idx="52">
                  <c:v>1.0675008416433119E-2</c:v>
                </c:pt>
                <c:pt idx="53">
                  <c:v>8.5241673559147066E-3</c:v>
                </c:pt>
                <c:pt idx="54">
                  <c:v>6.7389582289430284E-3</c:v>
                </c:pt>
                <c:pt idx="55">
                  <c:v>5.2746131888160947E-3</c:v>
                </c:pt>
                <c:pt idx="56">
                  <c:v>4.0873847803766942E-3</c:v>
                </c:pt>
                <c:pt idx="57">
                  <c:v>3.135865923345763E-3</c:v>
                </c:pt>
                <c:pt idx="58">
                  <c:v>2.3819163375445643E-3</c:v>
                </c:pt>
                <c:pt idx="59">
                  <c:v>1.7912350384297285E-3</c:v>
                </c:pt>
                <c:pt idx="60">
                  <c:v>1.3336310666866439E-3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A-4F21-972E-61FAB8695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974912"/>
        <c:axId val="1144975568"/>
      </c:scatterChart>
      <c:valAx>
        <c:axId val="114497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975568"/>
        <c:crosses val="autoZero"/>
        <c:crossBetween val="midCat"/>
      </c:valAx>
      <c:valAx>
        <c:axId val="11449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97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DC Rain Fall Normalized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'Variance Example'!$B$67:$B$127</c:f>
              <c:numCache>
                <c:formatCode>0.0</c:formatCode>
                <c:ptCount val="61"/>
                <c:pt idx="0">
                  <c:v>2.3252500250050008</c:v>
                </c:pt>
                <c:pt idx="1">
                  <c:v>2.3669083575048342</c:v>
                </c:pt>
                <c:pt idx="2">
                  <c:v>2.4085666900046676</c:v>
                </c:pt>
                <c:pt idx="3">
                  <c:v>2.450225022504501</c:v>
                </c:pt>
                <c:pt idx="4">
                  <c:v>2.4918833550043344</c:v>
                </c:pt>
                <c:pt idx="5">
                  <c:v>2.5335416875041679</c:v>
                </c:pt>
                <c:pt idx="6">
                  <c:v>2.5752000200040013</c:v>
                </c:pt>
                <c:pt idx="7">
                  <c:v>2.6168583525038347</c:v>
                </c:pt>
                <c:pt idx="8">
                  <c:v>2.6585166850036681</c:v>
                </c:pt>
                <c:pt idx="9">
                  <c:v>2.7001750175035015</c:v>
                </c:pt>
                <c:pt idx="10">
                  <c:v>2.7418333500033349</c:v>
                </c:pt>
                <c:pt idx="11">
                  <c:v>2.7834916825031684</c:v>
                </c:pt>
                <c:pt idx="12">
                  <c:v>2.8251500150030018</c:v>
                </c:pt>
                <c:pt idx="13">
                  <c:v>2.8668083475028352</c:v>
                </c:pt>
                <c:pt idx="14">
                  <c:v>2.9084666800026686</c:v>
                </c:pt>
                <c:pt idx="15">
                  <c:v>2.950125012502502</c:v>
                </c:pt>
                <c:pt idx="16">
                  <c:v>2.9917833450023354</c:v>
                </c:pt>
                <c:pt idx="17">
                  <c:v>3.0334416775021689</c:v>
                </c:pt>
                <c:pt idx="18">
                  <c:v>3.0751000100020023</c:v>
                </c:pt>
                <c:pt idx="19">
                  <c:v>3.1167583425018357</c:v>
                </c:pt>
                <c:pt idx="20">
                  <c:v>3.1584166750016691</c:v>
                </c:pt>
                <c:pt idx="21">
                  <c:v>3.2000750075015025</c:v>
                </c:pt>
                <c:pt idx="22">
                  <c:v>3.241733340001336</c:v>
                </c:pt>
                <c:pt idx="23">
                  <c:v>3.2833916725011694</c:v>
                </c:pt>
                <c:pt idx="24">
                  <c:v>3.3250500050010028</c:v>
                </c:pt>
                <c:pt idx="25">
                  <c:v>3.3667083375008362</c:v>
                </c:pt>
                <c:pt idx="26">
                  <c:v>3.4083666700006696</c:v>
                </c:pt>
                <c:pt idx="27">
                  <c:v>3.450025002500503</c:v>
                </c:pt>
                <c:pt idx="28">
                  <c:v>3.4916833350003365</c:v>
                </c:pt>
                <c:pt idx="29">
                  <c:v>3.5333416675001699</c:v>
                </c:pt>
                <c:pt idx="30">
                  <c:v>3.5750000000000033</c:v>
                </c:pt>
                <c:pt idx="31">
                  <c:v>3.6166583324998367</c:v>
                </c:pt>
                <c:pt idx="32">
                  <c:v>3.6583166649996701</c:v>
                </c:pt>
                <c:pt idx="33">
                  <c:v>3.6999749974995035</c:v>
                </c:pt>
                <c:pt idx="34">
                  <c:v>3.741633329999337</c:v>
                </c:pt>
                <c:pt idx="35">
                  <c:v>3.7832916624991704</c:v>
                </c:pt>
                <c:pt idx="36">
                  <c:v>3.8249499949990038</c:v>
                </c:pt>
                <c:pt idx="37">
                  <c:v>3.8666083274988372</c:v>
                </c:pt>
                <c:pt idx="38">
                  <c:v>3.9082666599986706</c:v>
                </c:pt>
                <c:pt idx="39">
                  <c:v>3.949924992498504</c:v>
                </c:pt>
                <c:pt idx="40">
                  <c:v>3.9915833249983375</c:v>
                </c:pt>
                <c:pt idx="41">
                  <c:v>4.0332416574981709</c:v>
                </c:pt>
                <c:pt idx="42">
                  <c:v>4.0748999899980038</c:v>
                </c:pt>
                <c:pt idx="43">
                  <c:v>4.1165583224978368</c:v>
                </c:pt>
                <c:pt idx="44">
                  <c:v>4.1582166549976698</c:v>
                </c:pt>
                <c:pt idx="45">
                  <c:v>4.1998749874975028</c:v>
                </c:pt>
                <c:pt idx="46">
                  <c:v>4.2415333199973357</c:v>
                </c:pt>
                <c:pt idx="47">
                  <c:v>4.2831916524971687</c:v>
                </c:pt>
                <c:pt idx="48">
                  <c:v>4.3248499849970017</c:v>
                </c:pt>
                <c:pt idx="49">
                  <c:v>4.3665083174968347</c:v>
                </c:pt>
                <c:pt idx="50">
                  <c:v>4.4081666499966676</c:v>
                </c:pt>
                <c:pt idx="51">
                  <c:v>4.4498249824965006</c:v>
                </c:pt>
                <c:pt idx="52">
                  <c:v>4.4914833149963336</c:v>
                </c:pt>
                <c:pt idx="53">
                  <c:v>4.5331416474961665</c:v>
                </c:pt>
                <c:pt idx="54">
                  <c:v>4.5747999799959995</c:v>
                </c:pt>
                <c:pt idx="55">
                  <c:v>4.6164583124958325</c:v>
                </c:pt>
                <c:pt idx="56">
                  <c:v>4.6581166449956655</c:v>
                </c:pt>
                <c:pt idx="57">
                  <c:v>4.6997749774954984</c:v>
                </c:pt>
                <c:pt idx="58">
                  <c:v>4.7414333099953314</c:v>
                </c:pt>
                <c:pt idx="59">
                  <c:v>4.7830916424951644</c:v>
                </c:pt>
                <c:pt idx="60">
                  <c:v>4.8247499749949974</c:v>
                </c:pt>
              </c:numCache>
            </c:numRef>
          </c:xVal>
          <c:yVal>
            <c:numRef>
              <c:f>'Variance Example'!$D$67:$D$127</c:f>
              <c:numCache>
                <c:formatCode>General</c:formatCode>
                <c:ptCount val="61"/>
                <c:pt idx="0">
                  <c:v>1.0638564114287919E-2</c:v>
                </c:pt>
                <c:pt idx="1">
                  <c:v>1.4288935880474054E-2</c:v>
                </c:pt>
                <c:pt idx="2">
                  <c:v>1.9000884356116875E-2</c:v>
                </c:pt>
                <c:pt idx="3">
                  <c:v>2.5015247104440218E-2</c:v>
                </c:pt>
                <c:pt idx="4">
                  <c:v>3.2605647942677528E-2</c:v>
                </c:pt>
                <c:pt idx="5">
                  <c:v>4.2076337293718472E-2</c:v>
                </c:pt>
                <c:pt idx="6">
                  <c:v>5.3757625308052386E-2</c:v>
                </c:pt>
                <c:pt idx="7">
                  <c:v>6.7998491638412678E-2</c:v>
                </c:pt>
                <c:pt idx="8">
                  <c:v>8.5156055745566825E-2</c:v>
                </c:pt>
                <c:pt idx="9">
                  <c:v>0.10558174881484618</c:v>
                </c:pt>
                <c:pt idx="10">
                  <c:v>0.12960424307287005</c:v>
                </c:pt>
                <c:pt idx="11">
                  <c:v>0.15750946050214459</c:v>
                </c:pt>
                <c:pt idx="12">
                  <c:v>0.1895182873707453</c:v>
                </c:pt>
                <c:pt idx="13">
                  <c:v>0.22576294280925402</c:v>
                </c:pt>
                <c:pt idx="14">
                  <c:v>0.26626326120926747</c:v>
                </c:pt>
                <c:pt idx="15">
                  <c:v>0.31090441670081459</c:v>
                </c:pt>
                <c:pt idx="16">
                  <c:v>0.35941780827723946</c:v>
                </c:pt>
                <c:pt idx="17">
                  <c:v>0.41136690252422892</c:v>
                </c:pt>
                <c:pt idx="18">
                  <c:v>0.46613976923822192</c:v>
                </c:pt>
                <c:pt idx="19">
                  <c:v>0.52294982530427414</c:v>
                </c:pt>
                <c:pt idx="20">
                  <c:v>0.58084591964911947</c:v>
                </c:pt>
                <c:pt idx="21">
                  <c:v>0.63873235900601877</c:v>
                </c:pt>
                <c:pt idx="22">
                  <c:v>0.6953988203023812</c:v>
                </c:pt>
                <c:pt idx="23">
                  <c:v>0.74955936694780623</c:v>
                </c:pt>
                <c:pt idx="24">
                  <c:v>0.79989904275005341</c:v>
                </c:pt>
                <c:pt idx="25">
                  <c:v>0.84512582630548061</c:v>
                </c:pt>
                <c:pt idx="26">
                  <c:v>0.88402515944390747</c:v>
                </c:pt>
                <c:pt idx="27">
                  <c:v>0.91551387819483931</c:v>
                </c:pt>
                <c:pt idx="28">
                  <c:v>0.93869022236312827</c:v>
                </c:pt>
                <c:pt idx="29">
                  <c:v>0.9528767083478451</c:v>
                </c:pt>
                <c:pt idx="30">
                  <c:v>0.95765302272487518</c:v>
                </c:pt>
                <c:pt idx="31">
                  <c:v>0.95287670834784344</c:v>
                </c:pt>
                <c:pt idx="32">
                  <c:v>0.93869022236312505</c:v>
                </c:pt>
                <c:pt idx="33">
                  <c:v>0.91551387819483454</c:v>
                </c:pt>
                <c:pt idx="34">
                  <c:v>0.88402515944390136</c:v>
                </c:pt>
                <c:pt idx="35">
                  <c:v>0.84512582630547339</c:v>
                </c:pt>
                <c:pt idx="36">
                  <c:v>0.79989904275004531</c:v>
                </c:pt>
                <c:pt idx="37">
                  <c:v>0.74955936694779723</c:v>
                </c:pt>
                <c:pt idx="38">
                  <c:v>0.69539882030237166</c:v>
                </c:pt>
                <c:pt idx="39">
                  <c:v>0.63873235900600911</c:v>
                </c:pt>
                <c:pt idx="40">
                  <c:v>0.58084591964910959</c:v>
                </c:pt>
                <c:pt idx="41">
                  <c:v>0.52294982530426415</c:v>
                </c:pt>
                <c:pt idx="42">
                  <c:v>0.46613976923821299</c:v>
                </c:pt>
                <c:pt idx="43">
                  <c:v>0.41136690252422103</c:v>
                </c:pt>
                <c:pt idx="44">
                  <c:v>0.35941780827723258</c:v>
                </c:pt>
                <c:pt idx="45">
                  <c:v>0.31090441670080859</c:v>
                </c:pt>
                <c:pt idx="46">
                  <c:v>0.26626326120926247</c:v>
                </c:pt>
                <c:pt idx="47">
                  <c:v>0.22576294280924994</c:v>
                </c:pt>
                <c:pt idx="48">
                  <c:v>0.18951828737074206</c:v>
                </c:pt>
                <c:pt idx="49">
                  <c:v>0.15750946050214207</c:v>
                </c:pt>
                <c:pt idx="50">
                  <c:v>0.12960424307286811</c:v>
                </c:pt>
                <c:pt idx="51">
                  <c:v>0.10558174881484483</c:v>
                </c:pt>
                <c:pt idx="52">
                  <c:v>8.5156055745565853E-2</c:v>
                </c:pt>
                <c:pt idx="53">
                  <c:v>6.7998491638412054E-2</c:v>
                </c:pt>
                <c:pt idx="54">
                  <c:v>5.3757625308051983E-2</c:v>
                </c:pt>
                <c:pt idx="55">
                  <c:v>4.2076337293718284E-2</c:v>
                </c:pt>
                <c:pt idx="56">
                  <c:v>3.2605647942677458E-2</c:v>
                </c:pt>
                <c:pt idx="57">
                  <c:v>2.5015247104440218E-2</c:v>
                </c:pt>
                <c:pt idx="58">
                  <c:v>1.9000884356116944E-2</c:v>
                </c:pt>
                <c:pt idx="59">
                  <c:v>1.4288935880474142E-2</c:v>
                </c:pt>
                <c:pt idx="60">
                  <c:v>1.0638564114288034E-2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5-4B9D-A85E-8D628EFAB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974912"/>
        <c:axId val="1144975568"/>
      </c:scatterChart>
      <c:valAx>
        <c:axId val="114497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975568"/>
        <c:crosses val="autoZero"/>
        <c:crossBetween val="midCat"/>
      </c:valAx>
      <c:valAx>
        <c:axId val="11449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97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Standard Normal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'Variance Example'!$N$67:$N$127</c:f>
              <c:numCache>
                <c:formatCode>0.0</c:formatCode>
                <c:ptCount val="61"/>
                <c:pt idx="0">
                  <c:v>-3</c:v>
                </c:pt>
                <c:pt idx="1">
                  <c:v>-2.8999999999999995</c:v>
                </c:pt>
                <c:pt idx="2">
                  <c:v>-2.7999999999999994</c:v>
                </c:pt>
                <c:pt idx="3">
                  <c:v>-2.6999999999999988</c:v>
                </c:pt>
                <c:pt idx="4">
                  <c:v>-2.5999999999999988</c:v>
                </c:pt>
                <c:pt idx="5">
                  <c:v>-2.4999999999999987</c:v>
                </c:pt>
                <c:pt idx="6">
                  <c:v>-2.3999999999999981</c:v>
                </c:pt>
                <c:pt idx="7">
                  <c:v>-2.299999999999998</c:v>
                </c:pt>
                <c:pt idx="8">
                  <c:v>-2.1999999999999975</c:v>
                </c:pt>
                <c:pt idx="9">
                  <c:v>-2.0999999999999974</c:v>
                </c:pt>
                <c:pt idx="10">
                  <c:v>-1.9999999999999971</c:v>
                </c:pt>
                <c:pt idx="11">
                  <c:v>-1.8999999999999968</c:v>
                </c:pt>
                <c:pt idx="12">
                  <c:v>-1.7999999999999965</c:v>
                </c:pt>
                <c:pt idx="13">
                  <c:v>-1.6999999999999962</c:v>
                </c:pt>
                <c:pt idx="14">
                  <c:v>-1.5999999999999959</c:v>
                </c:pt>
                <c:pt idx="15">
                  <c:v>-1.4999999999999956</c:v>
                </c:pt>
                <c:pt idx="16">
                  <c:v>-1.3999999999999955</c:v>
                </c:pt>
                <c:pt idx="17">
                  <c:v>-1.2999999999999952</c:v>
                </c:pt>
                <c:pt idx="18">
                  <c:v>-1.1999999999999948</c:v>
                </c:pt>
                <c:pt idx="19">
                  <c:v>-1.0999999999999945</c:v>
                </c:pt>
                <c:pt idx="20">
                  <c:v>-0.99999999999999423</c:v>
                </c:pt>
                <c:pt idx="21">
                  <c:v>-0.89999999999999403</c:v>
                </c:pt>
                <c:pt idx="22">
                  <c:v>-0.79999999999999372</c:v>
                </c:pt>
                <c:pt idx="23">
                  <c:v>-0.69999999999999341</c:v>
                </c:pt>
                <c:pt idx="24">
                  <c:v>-0.59999999999999321</c:v>
                </c:pt>
                <c:pt idx="25">
                  <c:v>-0.49999999999999289</c:v>
                </c:pt>
                <c:pt idx="26">
                  <c:v>-0.39999999999999258</c:v>
                </c:pt>
                <c:pt idx="27">
                  <c:v>-0.29999999999999233</c:v>
                </c:pt>
                <c:pt idx="28">
                  <c:v>-0.19999999999999205</c:v>
                </c:pt>
                <c:pt idx="29">
                  <c:v>-9.9999999999991748E-2</c:v>
                </c:pt>
                <c:pt idx="30">
                  <c:v>8.5282186434483838E-15</c:v>
                </c:pt>
                <c:pt idx="31">
                  <c:v>0.1000000000000088</c:v>
                </c:pt>
                <c:pt idx="32">
                  <c:v>0.20000000000000909</c:v>
                </c:pt>
                <c:pt idx="33">
                  <c:v>0.30000000000000937</c:v>
                </c:pt>
                <c:pt idx="34">
                  <c:v>0.40000000000000963</c:v>
                </c:pt>
                <c:pt idx="35">
                  <c:v>0.50000000000000988</c:v>
                </c:pt>
                <c:pt idx="36">
                  <c:v>0.60000000000001019</c:v>
                </c:pt>
                <c:pt idx="37">
                  <c:v>0.7000000000000105</c:v>
                </c:pt>
                <c:pt idx="38">
                  <c:v>0.80000000000001081</c:v>
                </c:pt>
                <c:pt idx="39">
                  <c:v>0.90000000000001101</c:v>
                </c:pt>
                <c:pt idx="40">
                  <c:v>1.0000000000000113</c:v>
                </c:pt>
                <c:pt idx="41">
                  <c:v>1.1000000000000116</c:v>
                </c:pt>
                <c:pt idx="42">
                  <c:v>1.2000000000000108</c:v>
                </c:pt>
                <c:pt idx="43">
                  <c:v>1.30000000000001</c:v>
                </c:pt>
                <c:pt idx="44">
                  <c:v>1.4000000000000092</c:v>
                </c:pt>
                <c:pt idx="45">
                  <c:v>1.5000000000000084</c:v>
                </c:pt>
                <c:pt idx="46">
                  <c:v>1.6000000000000076</c:v>
                </c:pt>
                <c:pt idx="47">
                  <c:v>1.7000000000000068</c:v>
                </c:pt>
                <c:pt idx="48">
                  <c:v>1.800000000000006</c:v>
                </c:pt>
                <c:pt idx="49">
                  <c:v>1.9000000000000052</c:v>
                </c:pt>
                <c:pt idx="50">
                  <c:v>2.0000000000000044</c:v>
                </c:pt>
                <c:pt idx="51">
                  <c:v>2.1000000000000036</c:v>
                </c:pt>
                <c:pt idx="52">
                  <c:v>2.2000000000000028</c:v>
                </c:pt>
                <c:pt idx="53">
                  <c:v>2.300000000000002</c:v>
                </c:pt>
                <c:pt idx="54">
                  <c:v>2.4000000000000012</c:v>
                </c:pt>
                <c:pt idx="55">
                  <c:v>2.5000000000000004</c:v>
                </c:pt>
                <c:pt idx="56">
                  <c:v>2.5999999999999996</c:v>
                </c:pt>
                <c:pt idx="57">
                  <c:v>2.6999999999999988</c:v>
                </c:pt>
                <c:pt idx="58">
                  <c:v>2.799999999999998</c:v>
                </c:pt>
                <c:pt idx="59">
                  <c:v>2.8999999999999972</c:v>
                </c:pt>
                <c:pt idx="60">
                  <c:v>2.9999999999999964</c:v>
                </c:pt>
              </c:numCache>
            </c:numRef>
          </c:xVal>
          <c:yVal>
            <c:numRef>
              <c:f>'Variance Example'!$M$67:$M$127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5.9525324197758642E-3</c:v>
                </c:pt>
                <c:pt idx="2">
                  <c:v>7.9154515829799772E-3</c:v>
                </c:pt>
                <c:pt idx="3">
                  <c:v>1.0420934814422628E-2</c:v>
                </c:pt>
                <c:pt idx="4">
                  <c:v>1.3582969233685661E-2</c:v>
                </c:pt>
                <c:pt idx="5">
                  <c:v>1.7528300493568599E-2</c:v>
                </c:pt>
                <c:pt idx="6">
                  <c:v>2.2394530294843E-2</c:v>
                </c:pt>
                <c:pt idx="7">
                  <c:v>2.8327037741601297E-2</c:v>
                </c:pt>
                <c:pt idx="8">
                  <c:v>3.5474592846231626E-2</c:v>
                </c:pt>
                <c:pt idx="9">
                  <c:v>4.3983595980427427E-2</c:v>
                </c:pt>
                <c:pt idx="10">
                  <c:v>5.3990966513188368E-2</c:v>
                </c:pt>
                <c:pt idx="11">
                  <c:v>6.5615814774676998E-2</c:v>
                </c:pt>
                <c:pt idx="12">
                  <c:v>7.8950158300894663E-2</c:v>
                </c:pt>
                <c:pt idx="13">
                  <c:v>9.4049077376887544E-2</c:v>
                </c:pt>
                <c:pt idx="14">
                  <c:v>0.11092083467945629</c:v>
                </c:pt>
                <c:pt idx="15">
                  <c:v>0.1295175956658926</c:v>
                </c:pt>
                <c:pt idx="16">
                  <c:v>0.14972746563574579</c:v>
                </c:pt>
                <c:pt idx="17">
                  <c:v>0.17136859204780844</c:v>
                </c:pt>
                <c:pt idx="18">
                  <c:v>0.19418605498321415</c:v>
                </c:pt>
                <c:pt idx="19">
                  <c:v>0.21785217703255186</c:v>
                </c:pt>
                <c:pt idx="20">
                  <c:v>0.24197072451914478</c:v>
                </c:pt>
                <c:pt idx="21">
                  <c:v>0.26608524989875626</c:v>
                </c:pt>
                <c:pt idx="22">
                  <c:v>0.28969155276148423</c:v>
                </c:pt>
                <c:pt idx="23">
                  <c:v>0.31225393336676271</c:v>
                </c:pt>
                <c:pt idx="24">
                  <c:v>0.333224602891801</c:v>
                </c:pt>
                <c:pt idx="25">
                  <c:v>0.35206532676430075</c:v>
                </c:pt>
                <c:pt idx="26">
                  <c:v>0.36827014030332444</c:v>
                </c:pt>
                <c:pt idx="27">
                  <c:v>0.38138781546052497</c:v>
                </c:pt>
                <c:pt idx="28">
                  <c:v>0.39104269397545655</c:v>
                </c:pt>
                <c:pt idx="29">
                  <c:v>0.39695254747701209</c:v>
                </c:pt>
                <c:pt idx="30">
                  <c:v>0.3989422804014327</c:v>
                </c:pt>
                <c:pt idx="31">
                  <c:v>0.39695254747701142</c:v>
                </c:pt>
                <c:pt idx="32">
                  <c:v>0.39104269397545516</c:v>
                </c:pt>
                <c:pt idx="33">
                  <c:v>0.38138781546052303</c:v>
                </c:pt>
                <c:pt idx="34">
                  <c:v>0.36827014030332189</c:v>
                </c:pt>
                <c:pt idx="35">
                  <c:v>0.35206532676429775</c:v>
                </c:pt>
                <c:pt idx="36">
                  <c:v>0.33322460289179762</c:v>
                </c:pt>
                <c:pt idx="37">
                  <c:v>0.31225393336675894</c:v>
                </c:pt>
                <c:pt idx="38">
                  <c:v>0.28969155276148023</c:v>
                </c:pt>
                <c:pt idx="39">
                  <c:v>0.26608524989875221</c:v>
                </c:pt>
                <c:pt idx="40">
                  <c:v>0.24197072451914062</c:v>
                </c:pt>
                <c:pt idx="41">
                  <c:v>0.21785217703254775</c:v>
                </c:pt>
                <c:pt idx="42">
                  <c:v>0.19418605498321043</c:v>
                </c:pt>
                <c:pt idx="43">
                  <c:v>0.17136859204780513</c:v>
                </c:pt>
                <c:pt idx="44">
                  <c:v>0.14972746563574293</c:v>
                </c:pt>
                <c:pt idx="45">
                  <c:v>0.12951759566589011</c:v>
                </c:pt>
                <c:pt idx="46">
                  <c:v>0.11092083467945421</c:v>
                </c:pt>
                <c:pt idx="47">
                  <c:v>9.4049077376885837E-2</c:v>
                </c:pt>
                <c:pt idx="48">
                  <c:v>7.8950158300893303E-2</c:v>
                </c:pt>
                <c:pt idx="49">
                  <c:v>6.5615814774675943E-2</c:v>
                </c:pt>
                <c:pt idx="50">
                  <c:v>5.399096651318757E-2</c:v>
                </c:pt>
                <c:pt idx="51">
                  <c:v>4.3983595980426858E-2</c:v>
                </c:pt>
                <c:pt idx="52">
                  <c:v>3.5474592846231216E-2</c:v>
                </c:pt>
                <c:pt idx="53">
                  <c:v>2.8327037741601037E-2</c:v>
                </c:pt>
                <c:pt idx="54">
                  <c:v>2.239453029484283E-2</c:v>
                </c:pt>
                <c:pt idx="55">
                  <c:v>1.7528300493568523E-2</c:v>
                </c:pt>
                <c:pt idx="56">
                  <c:v>1.3582969233685634E-2</c:v>
                </c:pt>
                <c:pt idx="57">
                  <c:v>1.0420934814422628E-2</c:v>
                </c:pt>
                <c:pt idx="58">
                  <c:v>7.9154515829800067E-3</c:v>
                </c:pt>
                <c:pt idx="59">
                  <c:v>5.9525324197759015E-3</c:v>
                </c:pt>
                <c:pt idx="60">
                  <c:v>4.4318484119380544E-3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8-4669-8B74-C977434B0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82296"/>
        <c:axId val="845782624"/>
      </c:scatterChart>
      <c:valAx>
        <c:axId val="845782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2624"/>
        <c:crosses val="autoZero"/>
        <c:crossBetween val="midCat"/>
      </c:valAx>
      <c:valAx>
        <c:axId val="8457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2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Rainfall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'Standard Deviation'!$B$1</c:f>
              <c:strCache>
                <c:ptCount val="1"/>
                <c:pt idx="0">
                  <c:v>Average Rainfall in Washington DC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'Standard Deviation'!$A$2:$A$13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'Standard Deviation'!$B$2:$B$13</c:f>
              <c:numCache>
                <c:formatCode>General</c:formatCode>
                <c:ptCount val="12"/>
                <c:pt idx="0" formatCode="0.0">
                  <c:v>3</c:v>
                </c:pt>
                <c:pt idx="1">
                  <c:v>2.9</c:v>
                </c:pt>
                <c:pt idx="2">
                  <c:v>3.7</c:v>
                </c:pt>
                <c:pt idx="3">
                  <c:v>3.4</c:v>
                </c:pt>
                <c:pt idx="4" formatCode="0.0">
                  <c:v>4</c:v>
                </c:pt>
                <c:pt idx="5">
                  <c:v>3.9</c:v>
                </c:pt>
                <c:pt idx="6">
                  <c:v>4.0999999999999996</c:v>
                </c:pt>
                <c:pt idx="7">
                  <c:v>4.2</c:v>
                </c:pt>
                <c:pt idx="8">
                  <c:v>3.8</c:v>
                </c:pt>
                <c:pt idx="9">
                  <c:v>3.4</c:v>
                </c:pt>
                <c:pt idx="10">
                  <c:v>3.2</c:v>
                </c:pt>
                <c:pt idx="11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A-114F-B823-4AFAFCADBB0D}"/>
            </c:ext>
          </c:extLst>
        </c:ser>
        <c:ser>
          <c:idx val="1"/>
          <c:order val="1"/>
          <c:tx>
            <c:strRef>
              <c:f>'Standard Deviation'!$C$1</c:f>
              <c:strCache>
                <c:ptCount val="1"/>
                <c:pt idx="0">
                  <c:v>Average Rainfall in Manaus, Brazil (in)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'Standard Deviation'!$A$2:$A$13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'Standard Deviation'!$C$2:$C$13</c:f>
              <c:numCache>
                <c:formatCode>0.0</c:formatCode>
                <c:ptCount val="12"/>
                <c:pt idx="0">
                  <c:v>10.511811023622048</c:v>
                </c:pt>
                <c:pt idx="1">
                  <c:v>10.275590551181102</c:v>
                </c:pt>
                <c:pt idx="2">
                  <c:v>11.614173228346457</c:v>
                </c:pt>
                <c:pt idx="3">
                  <c:v>11.102362204724409</c:v>
                </c:pt>
                <c:pt idx="4">
                  <c:v>8.2677165354330704</c:v>
                </c:pt>
                <c:pt idx="5">
                  <c:v>4.2913385826771657</c:v>
                </c:pt>
                <c:pt idx="6">
                  <c:v>2.9921259842519685</c:v>
                </c:pt>
                <c:pt idx="7">
                  <c:v>2.204724409448819</c:v>
                </c:pt>
                <c:pt idx="8">
                  <c:v>3.0314960629921264</c:v>
                </c:pt>
                <c:pt idx="9">
                  <c:v>4.9212598425196852</c:v>
                </c:pt>
                <c:pt idx="10">
                  <c:v>6.4960629921259843</c:v>
                </c:pt>
                <c:pt idx="11">
                  <c:v>8.7401574803149611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A-114F-B823-4AFAFCADB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015536"/>
        <c:axId val="551936480"/>
      </c:barChart>
      <c:catAx>
        <c:axId val="57301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36480"/>
        <c:crosses val="autoZero"/>
        <c:auto val="1"/>
        <c:lblAlgn val="ctr"/>
        <c:lblOffset val="100"/>
        <c:noMultiLvlLbl val="0"/>
      </c:catAx>
      <c:valAx>
        <c:axId val="5519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1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656166</xdr:colOff>
      <xdr:row>16</xdr:row>
      <xdr:rowOff>4233</xdr:rowOff>
    </xdr:from>
    <xdr:to>
      <xdr:col>2</xdr:col>
      <xdr:colOff>1773766</xdr:colOff>
      <xdr:row>30</xdr:row>
      <xdr:rowOff>21167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39D976-5D12-FB45-B1C7-2F58ED954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2070100</xdr:colOff>
      <xdr:row>22</xdr:row>
      <xdr:rowOff>84667</xdr:rowOff>
    </xdr:from>
    <xdr:to>
      <xdr:col>9</xdr:col>
      <xdr:colOff>207433</xdr:colOff>
      <xdr:row>22</xdr:row>
      <xdr:rowOff>97367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9BB0192-CFE6-402A-91E3-347C86893A86}"/>
            </a:ext>
          </a:extLst>
        </xdr:cNvPr>
        <xdr:cNvCxnSpPr/>
      </xdr:nvCxnSpPr>
      <xdr:spPr>
        <a:xfrm flipV="1">
          <a:off x="5240867" y="4191000"/>
          <a:ext cx="2620433" cy="12700"/>
        </a:xfrm>
        <a:prstGeom prst="straightConnector1">
          <a:avLst/>
        </a:prstGeom>
        <a:ln w="539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18317</xdr:colOff>
      <xdr:row>19</xdr:row>
      <xdr:rowOff>0</xdr:rowOff>
    </xdr:from>
    <xdr:to>
      <xdr:col>30</xdr:col>
      <xdr:colOff>273538</xdr:colOff>
      <xdr:row>33</xdr:row>
      <xdr:rowOff>178777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BD61A8-BF55-47EC-B5B0-6E306E94A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19</xdr:col>
      <xdr:colOff>371230</xdr:colOff>
      <xdr:row>33</xdr:row>
      <xdr:rowOff>178777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49C9EC-D1F4-4082-B17F-C7DF019F3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91587</xdr:colOff>
      <xdr:row>33</xdr:row>
      <xdr:rowOff>33461</xdr:rowOff>
    </xdr:from>
    <xdr:to>
      <xdr:col>21</xdr:col>
      <xdr:colOff>105914</xdr:colOff>
      <xdr:row>43</xdr:row>
      <xdr:rowOff>177067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2F333851-2890-4408-8C47-79F752817F6D}"/>
            </a:ext>
          </a:extLst>
        </xdr:cNvPr>
        <xdr:cNvCxnSpPr/>
      </xdr:nvCxnSpPr>
      <xdr:spPr>
        <a:xfrm flipH="1">
          <a:off x="14324135" y="6090384"/>
          <a:ext cx="14327" cy="1975337"/>
        </a:xfrm>
        <a:prstGeom prst="straightConnector1">
          <a:avLst/>
        </a:prstGeom>
        <a:ln w="539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74525</xdr:colOff>
      <xdr:row>53</xdr:row>
      <xdr:rowOff>160076</xdr:rowOff>
    </xdr:from>
    <xdr:to>
      <xdr:col>29</xdr:col>
      <xdr:colOff>323163</xdr:colOff>
      <xdr:row>68</xdr:row>
      <xdr:rowOff>143467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6652917-FCE1-4D9E-9E9A-BCCCC0236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846666</xdr:colOff>
      <xdr:row>18</xdr:row>
      <xdr:rowOff>182037</xdr:rowOff>
    </xdr:from>
    <xdr:to>
      <xdr:col>2</xdr:col>
      <xdr:colOff>1964266</xdr:colOff>
      <xdr:row>33</xdr:row>
      <xdr:rowOff>4237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73F80-08EB-DB48-BCB5-D8A8B1BBB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0"/>
  <sheetViews>
    <sheetView topLeftCell="A54" zoomScale="88" zoomScaleNormal="88" workbookViewId="0">
      <selection activeCell="D67" sqref="D67"/>
    </sheetView>
  </sheetViews>
  <sheetFormatPr defaultColWidth="8.81640625" defaultRowHeight="14.5" x14ac:dyDescent="0.35"/>
  <cols>
    <col min="1" max="1" width="17.90625" customWidth="1"/>
    <col min="2" max="2" width="31" bestFit="1" customWidth="1"/>
    <col min="3" max="3" width="30.36328125" bestFit="1" customWidth="1"/>
    <col min="4" max="4" width="7.54296875" customWidth="1"/>
    <col min="5" max="13" width="5.6328125" customWidth="1"/>
    <col min="14" max="14" width="4.81640625" customWidth="1"/>
    <col min="32" max="32" width="11.7265625" customWidth="1"/>
  </cols>
  <sheetData>
    <row r="1" spans="1:27" ht="15" thickBot="1" x14ac:dyDescent="0.4">
      <c r="A1" s="5" t="s">
        <v>0</v>
      </c>
      <c r="B1" s="5" t="s">
        <v>13</v>
      </c>
      <c r="C1" s="5" t="s">
        <v>16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27" ht="15" thickTop="1" x14ac:dyDescent="0.35">
      <c r="A2" s="1" t="s">
        <v>1</v>
      </c>
      <c r="B2" s="4">
        <v>3</v>
      </c>
      <c r="C2" s="4">
        <v>10.511811023622048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27" x14ac:dyDescent="0.35">
      <c r="A3" t="s">
        <v>2</v>
      </c>
      <c r="B3" s="2">
        <v>2.9</v>
      </c>
      <c r="C3" s="4">
        <v>10.275590551181102</v>
      </c>
      <c r="D3" s="3"/>
    </row>
    <row r="4" spans="1:27" x14ac:dyDescent="0.35">
      <c r="A4" t="s">
        <v>3</v>
      </c>
      <c r="B4" s="2">
        <v>3.7</v>
      </c>
      <c r="C4" s="4">
        <v>11.614173228346457</v>
      </c>
      <c r="D4" s="3"/>
    </row>
    <row r="5" spans="1:27" x14ac:dyDescent="0.35">
      <c r="A5" t="s">
        <v>4</v>
      </c>
      <c r="B5" s="2">
        <v>3.4</v>
      </c>
      <c r="C5" s="4">
        <v>11.102362204724409</v>
      </c>
      <c r="D5" s="3"/>
    </row>
    <row r="6" spans="1:27" x14ac:dyDescent="0.35">
      <c r="A6" t="s">
        <v>5</v>
      </c>
      <c r="B6" s="4">
        <v>4</v>
      </c>
      <c r="C6" s="4">
        <v>8.2677165354330704</v>
      </c>
      <c r="D6" s="3"/>
    </row>
    <row r="7" spans="1:27" x14ac:dyDescent="0.35">
      <c r="A7" t="s">
        <v>6</v>
      </c>
      <c r="B7" s="2">
        <v>3.9</v>
      </c>
      <c r="C7" s="4">
        <v>4.2913385826771657</v>
      </c>
      <c r="D7" s="3"/>
    </row>
    <row r="8" spans="1:27" x14ac:dyDescent="0.35">
      <c r="A8" t="s">
        <v>7</v>
      </c>
      <c r="B8" s="2">
        <v>4.0999999999999996</v>
      </c>
      <c r="C8" s="4">
        <v>2.9921259842519685</v>
      </c>
      <c r="D8" s="3"/>
    </row>
    <row r="9" spans="1:27" x14ac:dyDescent="0.35">
      <c r="A9" t="s">
        <v>8</v>
      </c>
      <c r="B9" s="2">
        <v>4.2</v>
      </c>
      <c r="C9" s="4">
        <v>2.204724409448819</v>
      </c>
      <c r="D9" s="3"/>
    </row>
    <row r="10" spans="1:27" x14ac:dyDescent="0.35">
      <c r="A10" t="s">
        <v>9</v>
      </c>
      <c r="B10" s="2">
        <v>3.8</v>
      </c>
      <c r="C10" s="4">
        <v>3.0314960629921264</v>
      </c>
      <c r="D10" s="3"/>
    </row>
    <row r="11" spans="1:27" x14ac:dyDescent="0.35">
      <c r="A11" t="s">
        <v>10</v>
      </c>
      <c r="B11" s="2">
        <v>3.4</v>
      </c>
      <c r="C11" s="4">
        <v>4.9212598425196852</v>
      </c>
      <c r="D11" s="3"/>
    </row>
    <row r="12" spans="1:27" x14ac:dyDescent="0.35">
      <c r="A12" t="s">
        <v>11</v>
      </c>
      <c r="B12" s="2">
        <v>3.2</v>
      </c>
      <c r="C12" s="4">
        <v>6.4960629921259843</v>
      </c>
      <c r="D12" s="3"/>
    </row>
    <row r="13" spans="1:27" x14ac:dyDescent="0.35">
      <c r="A13" s="6" t="s">
        <v>12</v>
      </c>
      <c r="B13" s="7">
        <v>3.3</v>
      </c>
      <c r="C13" s="8">
        <v>8.7401574803149611</v>
      </c>
      <c r="D13" s="3"/>
    </row>
    <row r="14" spans="1:27" x14ac:dyDescent="0.35">
      <c r="A14" s="9" t="s">
        <v>14</v>
      </c>
      <c r="B14" s="10">
        <f>AVERAGE(B2:B13)</f>
        <v>3.5749999999999997</v>
      </c>
      <c r="C14" s="10">
        <f>AVERAGE(C2:C13)</f>
        <v>7.0374015748031509</v>
      </c>
    </row>
    <row r="15" spans="1:27" x14ac:dyDescent="0.35">
      <c r="A15" s="9" t="s">
        <v>15</v>
      </c>
      <c r="B15" s="11">
        <f>_xlfn.VAR.P(B2:B13)</f>
        <v>0.17354166666666673</v>
      </c>
      <c r="C15" s="11">
        <f>_xlfn.VAR.P(C2:C13)</f>
        <v>11.043287711575411</v>
      </c>
    </row>
    <row r="16" spans="1:27" x14ac:dyDescent="0.35">
      <c r="Q16" s="42" t="s">
        <v>47</v>
      </c>
      <c r="R16" s="41"/>
      <c r="S16" s="41"/>
      <c r="T16" s="41"/>
      <c r="U16" s="41"/>
      <c r="V16" s="41"/>
      <c r="W16" s="41"/>
      <c r="X16" s="41"/>
      <c r="Y16" s="41"/>
      <c r="Z16" s="41"/>
      <c r="AA16" s="41"/>
    </row>
    <row r="17" spans="4:27" x14ac:dyDescent="0.35"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spans="4:27" x14ac:dyDescent="0.35"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</row>
    <row r="19" spans="4:27" x14ac:dyDescent="0.35">
      <c r="E19" t="s">
        <v>46</v>
      </c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</row>
    <row r="21" spans="4:27" x14ac:dyDescent="0.35">
      <c r="D21" t="s">
        <v>24</v>
      </c>
    </row>
    <row r="44" spans="1:20" ht="18.5" x14ac:dyDescent="0.45">
      <c r="A44" s="27" t="s">
        <v>42</v>
      </c>
      <c r="B44" s="27"/>
      <c r="C44" s="27"/>
    </row>
    <row r="45" spans="1:20" x14ac:dyDescent="0.35">
      <c r="T45" t="s">
        <v>35</v>
      </c>
    </row>
    <row r="46" spans="1:20" x14ac:dyDescent="0.35">
      <c r="T46" t="s">
        <v>36</v>
      </c>
    </row>
    <row r="47" spans="1:20" x14ac:dyDescent="0.35">
      <c r="T47" t="s">
        <v>37</v>
      </c>
    </row>
    <row r="48" spans="1:20" ht="15" thickBot="1" x14ac:dyDescent="0.4">
      <c r="A48" s="5" t="s">
        <v>0</v>
      </c>
      <c r="B48" s="5" t="s">
        <v>13</v>
      </c>
      <c r="C48" s="5" t="s">
        <v>16</v>
      </c>
    </row>
    <row r="49" spans="1:32" ht="15" thickTop="1" x14ac:dyDescent="0.35">
      <c r="A49" s="1" t="s">
        <v>1</v>
      </c>
      <c r="B49" s="4">
        <v>3</v>
      </c>
      <c r="C49" s="4">
        <v>10.511811023622048</v>
      </c>
    </row>
    <row r="50" spans="1:32" ht="21" x14ac:dyDescent="0.5">
      <c r="A50" t="s">
        <v>2</v>
      </c>
      <c r="B50" s="2">
        <v>2.9</v>
      </c>
      <c r="C50" s="4">
        <v>10.275590551181102</v>
      </c>
      <c r="T50" t="s">
        <v>38</v>
      </c>
      <c r="W50" s="24" t="s">
        <v>39</v>
      </c>
      <c r="X50" s="25" t="s">
        <v>40</v>
      </c>
    </row>
    <row r="51" spans="1:32" x14ac:dyDescent="0.35">
      <c r="A51" t="s">
        <v>3</v>
      </c>
      <c r="B51" s="2">
        <v>3.7</v>
      </c>
      <c r="C51" s="4">
        <v>11.614173228346457</v>
      </c>
      <c r="X51" t="s">
        <v>41</v>
      </c>
    </row>
    <row r="52" spans="1:32" x14ac:dyDescent="0.35">
      <c r="A52" t="s">
        <v>4</v>
      </c>
      <c r="B52" s="2">
        <v>3.4</v>
      </c>
      <c r="C52" s="4">
        <v>11.102362204724409</v>
      </c>
    </row>
    <row r="53" spans="1:32" x14ac:dyDescent="0.35">
      <c r="A53" t="s">
        <v>5</v>
      </c>
      <c r="B53" s="4">
        <v>4</v>
      </c>
      <c r="C53" s="4">
        <v>8.2677165354330704</v>
      </c>
    </row>
    <row r="54" spans="1:32" x14ac:dyDescent="0.35">
      <c r="A54" t="s">
        <v>6</v>
      </c>
      <c r="B54" s="2">
        <v>3.9</v>
      </c>
      <c r="C54" s="4">
        <v>4.2913385826771657</v>
      </c>
    </row>
    <row r="55" spans="1:32" x14ac:dyDescent="0.35">
      <c r="A55" t="s">
        <v>7</v>
      </c>
      <c r="B55" s="2">
        <v>4.0999999999999996</v>
      </c>
      <c r="C55" s="4">
        <v>2.9921259842519685</v>
      </c>
    </row>
    <row r="56" spans="1:32" x14ac:dyDescent="0.35">
      <c r="A56" t="s">
        <v>8</v>
      </c>
      <c r="B56" s="2">
        <v>4.2</v>
      </c>
      <c r="C56" s="4">
        <v>2.204724409448819</v>
      </c>
    </row>
    <row r="57" spans="1:32" ht="18.5" x14ac:dyDescent="0.45">
      <c r="A57" t="s">
        <v>9</v>
      </c>
      <c r="B57" s="2">
        <v>3.8</v>
      </c>
      <c r="C57" s="4">
        <v>3.0314960629921264</v>
      </c>
      <c r="AE57" s="26" t="s">
        <v>45</v>
      </c>
    </row>
    <row r="58" spans="1:32" ht="18.5" x14ac:dyDescent="0.45">
      <c r="A58" t="s">
        <v>10</v>
      </c>
      <c r="B58" s="2">
        <v>3.4</v>
      </c>
      <c r="C58" s="4">
        <v>4.9212598425196852</v>
      </c>
      <c r="AF58" s="32">
        <v>0.68</v>
      </c>
    </row>
    <row r="59" spans="1:32" ht="18.5" x14ac:dyDescent="0.45">
      <c r="A59" t="s">
        <v>11</v>
      </c>
      <c r="B59" s="2">
        <v>3.2</v>
      </c>
      <c r="C59" s="4">
        <v>6.4960629921259843</v>
      </c>
      <c r="AF59" s="32">
        <v>0.95</v>
      </c>
    </row>
    <row r="60" spans="1:32" ht="18.5" x14ac:dyDescent="0.45">
      <c r="A60" s="6" t="s">
        <v>12</v>
      </c>
      <c r="B60" s="7">
        <v>3.3</v>
      </c>
      <c r="C60" s="8">
        <v>8.7401574803149611</v>
      </c>
      <c r="AF60" s="33">
        <v>0.997</v>
      </c>
    </row>
    <row r="61" spans="1:32" x14ac:dyDescent="0.35">
      <c r="A61" s="9" t="s">
        <v>30</v>
      </c>
      <c r="B61" s="10">
        <f>AVERAGE(B49:B60)</f>
        <v>3.5749999999999997</v>
      </c>
      <c r="C61" s="10">
        <f>AVERAGE(C49:C60)</f>
        <v>7.0374015748031509</v>
      </c>
    </row>
    <row r="62" spans="1:32" x14ac:dyDescent="0.35">
      <c r="A62" t="s">
        <v>29</v>
      </c>
      <c r="B62">
        <f>STDEVP(B49:B60)</f>
        <v>0.416583324998333</v>
      </c>
      <c r="C62">
        <f>STDEVP(C49:C60)</f>
        <v>3.3231442507925251</v>
      </c>
    </row>
    <row r="63" spans="1:32" ht="15.5" x14ac:dyDescent="0.35">
      <c r="M63" s="29"/>
      <c r="N63" s="28" t="s">
        <v>42</v>
      </c>
      <c r="O63" s="28"/>
      <c r="P63" s="28"/>
      <c r="Q63" s="28"/>
      <c r="R63" s="28"/>
      <c r="S63" s="28"/>
      <c r="T63" s="28"/>
    </row>
    <row r="64" spans="1:32" x14ac:dyDescent="0.35">
      <c r="M64" s="29"/>
    </row>
    <row r="65" spans="1:18" x14ac:dyDescent="0.35">
      <c r="A65" s="21" t="s">
        <v>26</v>
      </c>
      <c r="M65" s="29"/>
    </row>
    <row r="66" spans="1:18" x14ac:dyDescent="0.35">
      <c r="A66" t="s">
        <v>25</v>
      </c>
      <c r="B66" s="37" t="s">
        <v>27</v>
      </c>
      <c r="C66" s="39" t="s">
        <v>28</v>
      </c>
      <c r="D66" s="37" t="s">
        <v>32</v>
      </c>
      <c r="H66" s="39" t="s">
        <v>31</v>
      </c>
      <c r="M66" s="31"/>
      <c r="N66" s="37" t="s">
        <v>43</v>
      </c>
      <c r="R66" s="39" t="s">
        <v>44</v>
      </c>
    </row>
    <row r="67" spans="1:18" x14ac:dyDescent="0.35">
      <c r="A67">
        <v>-3</v>
      </c>
      <c r="B67" s="38">
        <f>B61-B62*3</f>
        <v>2.3252500250050008</v>
      </c>
      <c r="C67" s="40">
        <f>C61-C62*3</f>
        <v>-2.9320311775744239</v>
      </c>
      <c r="D67" s="37">
        <f>_xlfn.NORM.DIST(B67,$B$61,$B$62, FALSE)</f>
        <v>1.0638564114287919E-2</v>
      </c>
      <c r="H67" s="39">
        <f>_xlfn.NORM.DIST(C67,$C$61,$C$62, FALSE)</f>
        <v>1.3336310666866391E-3</v>
      </c>
      <c r="M67" s="23">
        <f>_xlfn.NORM.DIST(N67,0,1, 0)</f>
        <v>4.4318484119380075E-3</v>
      </c>
      <c r="N67" s="38">
        <f>(B67-$B$61)/$B$62</f>
        <v>-3</v>
      </c>
      <c r="P67" s="31"/>
      <c r="R67" s="39">
        <f>(C67-$C$61)/$C$62</f>
        <v>-3</v>
      </c>
    </row>
    <row r="68" spans="1:18" x14ac:dyDescent="0.35">
      <c r="A68">
        <v>-2.9</v>
      </c>
      <c r="B68" s="38">
        <f>B67+$B$62/10</f>
        <v>2.3669083575048342</v>
      </c>
      <c r="C68" s="40">
        <f>C67+$C$62/10</f>
        <v>-2.5997167524951714</v>
      </c>
      <c r="D68" s="37">
        <f t="shared" ref="D68:D126" si="0">_xlfn.NORM.DIST(B68,$B$61,$B$62, FALSE)</f>
        <v>1.4288935880474054E-2</v>
      </c>
      <c r="H68" s="39">
        <f>_xlfn.NORM.DIST(C68,$C$61,$C$62, FALSE)</f>
        <v>1.7912350384297205E-3</v>
      </c>
      <c r="M68" s="23">
        <f>_xlfn.NORM.DIST(N68,0,1, 0)</f>
        <v>5.9525324197758642E-3</v>
      </c>
      <c r="N68" s="38">
        <f t="shared" ref="N68:N127" si="1">(B68-$B$61)/$B$62</f>
        <v>-2.8999999999999995</v>
      </c>
      <c r="P68" s="31"/>
      <c r="R68" s="39">
        <f t="shared" ref="R68:R127" si="2">(C68-$C$61)/$C$62</f>
        <v>-2.9</v>
      </c>
    </row>
    <row r="69" spans="1:18" x14ac:dyDescent="0.35">
      <c r="A69">
        <v>-2.8</v>
      </c>
      <c r="B69" s="38">
        <f t="shared" ref="B69:B127" si="3">B68+$B$62/10</f>
        <v>2.4085666900046676</v>
      </c>
      <c r="C69" s="40">
        <f t="shared" ref="C69:C127" si="4">C68+$C$62/10</f>
        <v>-2.267402327415919</v>
      </c>
      <c r="D69" s="37">
        <f t="shared" si="0"/>
        <v>1.9000884356116875E-2</v>
      </c>
      <c r="H69" s="39">
        <f>_xlfn.NORM.DIST(C69,$C$61,$C$62, FALSE)</f>
        <v>2.3819163375445496E-3</v>
      </c>
      <c r="M69" s="23">
        <f>_xlfn.NORM.DIST(N69,0,1, 0)</f>
        <v>7.9154515829799772E-3</v>
      </c>
      <c r="N69" s="38">
        <f t="shared" si="1"/>
        <v>-2.7999999999999994</v>
      </c>
      <c r="P69" s="31"/>
      <c r="R69" s="39">
        <f t="shared" si="2"/>
        <v>-2.8000000000000003</v>
      </c>
    </row>
    <row r="70" spans="1:18" x14ac:dyDescent="0.35">
      <c r="A70">
        <v>-2.7</v>
      </c>
      <c r="B70" s="38">
        <f t="shared" si="3"/>
        <v>2.450225022504501</v>
      </c>
      <c r="C70" s="40">
        <f t="shared" si="4"/>
        <v>-1.9350879023366665</v>
      </c>
      <c r="D70" s="37">
        <f t="shared" si="0"/>
        <v>2.5015247104440218E-2</v>
      </c>
      <c r="H70" s="39">
        <f>_xlfn.NORM.DIST(C70,$C$61,$C$62, FALSE)</f>
        <v>3.1358659233457447E-3</v>
      </c>
      <c r="M70" s="23">
        <f>_xlfn.NORM.DIST(N70,0,1, 0)</f>
        <v>1.0420934814422628E-2</v>
      </c>
      <c r="N70" s="38">
        <f t="shared" si="1"/>
        <v>-2.6999999999999988</v>
      </c>
      <c r="P70" s="31"/>
      <c r="R70" s="39">
        <f t="shared" si="2"/>
        <v>-2.6999999999999997</v>
      </c>
    </row>
    <row r="71" spans="1:18" x14ac:dyDescent="0.35">
      <c r="A71">
        <v>-2.6</v>
      </c>
      <c r="B71" s="38">
        <f t="shared" si="3"/>
        <v>2.4918833550043344</v>
      </c>
      <c r="C71" s="40">
        <f t="shared" si="4"/>
        <v>-1.602773477257414</v>
      </c>
      <c r="D71" s="37">
        <f t="shared" si="0"/>
        <v>3.2605647942677528E-2</v>
      </c>
      <c r="H71" s="39">
        <f>_xlfn.NORM.DIST(C71,$C$61,$C$62, FALSE)</f>
        <v>4.0873847803766742E-3</v>
      </c>
      <c r="M71" s="23">
        <f>_xlfn.NORM.DIST(N71,0,1, 0)</f>
        <v>1.3582969233685661E-2</v>
      </c>
      <c r="N71" s="38">
        <f t="shared" si="1"/>
        <v>-2.5999999999999988</v>
      </c>
      <c r="P71" s="31"/>
      <c r="R71" s="39">
        <f t="shared" si="2"/>
        <v>-2.6</v>
      </c>
    </row>
    <row r="72" spans="1:18" x14ac:dyDescent="0.35">
      <c r="A72">
        <v>-2.5</v>
      </c>
      <c r="B72" s="38">
        <f t="shared" si="3"/>
        <v>2.5335416875041679</v>
      </c>
      <c r="C72" s="40">
        <f t="shared" si="4"/>
        <v>-1.2704590521781616</v>
      </c>
      <c r="D72" s="37">
        <f t="shared" si="0"/>
        <v>4.2076337293718472E-2</v>
      </c>
      <c r="H72" s="39">
        <f>_xlfn.NORM.DIST(C72,$C$61,$C$62, FALSE)</f>
        <v>5.274613188816067E-3</v>
      </c>
      <c r="M72" s="23">
        <f>_xlfn.NORM.DIST(N72,0,1, 0)</f>
        <v>1.7528300493568599E-2</v>
      </c>
      <c r="N72" s="38">
        <f t="shared" si="1"/>
        <v>-2.4999999999999987</v>
      </c>
      <c r="P72" s="31"/>
      <c r="R72" s="39">
        <f t="shared" si="2"/>
        <v>-2.5</v>
      </c>
    </row>
    <row r="73" spans="1:18" x14ac:dyDescent="0.35">
      <c r="A73">
        <v>-2.4</v>
      </c>
      <c r="B73" s="38">
        <f t="shared" si="3"/>
        <v>2.5752000200040013</v>
      </c>
      <c r="C73" s="40">
        <f t="shared" si="4"/>
        <v>-0.93814462709890911</v>
      </c>
      <c r="D73" s="37">
        <f t="shared" si="0"/>
        <v>5.3757625308052386E-2</v>
      </c>
      <c r="H73" s="39">
        <f>_xlfn.NORM.DIST(C73,$C$61,$C$62, FALSE)</f>
        <v>6.738958228942998E-3</v>
      </c>
      <c r="M73" s="23">
        <f>_xlfn.NORM.DIST(N73,0,1, 0)</f>
        <v>2.2394530294843E-2</v>
      </c>
      <c r="N73" s="38">
        <f t="shared" si="1"/>
        <v>-2.3999999999999981</v>
      </c>
      <c r="P73" s="31"/>
      <c r="R73" s="39">
        <f t="shared" si="2"/>
        <v>-2.4</v>
      </c>
    </row>
    <row r="74" spans="1:18" x14ac:dyDescent="0.35">
      <c r="A74">
        <v>-2.2999999999999998</v>
      </c>
      <c r="B74" s="38">
        <f t="shared" si="3"/>
        <v>2.6168583525038347</v>
      </c>
      <c r="C74" s="40">
        <f t="shared" si="4"/>
        <v>-0.60583020201965665</v>
      </c>
      <c r="D74" s="37">
        <f t="shared" si="0"/>
        <v>6.7998491638412678E-2</v>
      </c>
      <c r="H74" s="39">
        <f>_xlfn.NORM.DIST(C74,$C$61,$C$62, FALSE)</f>
        <v>8.5241673559146806E-3</v>
      </c>
      <c r="M74" s="23">
        <f>_xlfn.NORM.DIST(N74,0,1, 0)</f>
        <v>2.8327037741601297E-2</v>
      </c>
      <c r="N74" s="38">
        <f t="shared" si="1"/>
        <v>-2.299999999999998</v>
      </c>
      <c r="P74" s="31"/>
      <c r="R74" s="39">
        <f t="shared" si="2"/>
        <v>-2.2999999999999998</v>
      </c>
    </row>
    <row r="75" spans="1:18" x14ac:dyDescent="0.35">
      <c r="A75">
        <v>-2.2000000000000002</v>
      </c>
      <c r="B75" s="38">
        <f t="shared" si="3"/>
        <v>2.6585166850036681</v>
      </c>
      <c r="C75" s="40">
        <f t="shared" si="4"/>
        <v>-0.27351577694040413</v>
      </c>
      <c r="D75" s="37">
        <f t="shared" si="0"/>
        <v>8.5156055745566825E-2</v>
      </c>
      <c r="H75" s="39">
        <f>_xlfn.NORM.DIST(C75,$C$61,$C$62, FALSE)</f>
        <v>1.0675008416433084E-2</v>
      </c>
      <c r="M75" s="23">
        <f>_xlfn.NORM.DIST(N75,0,1, 0)</f>
        <v>3.5474592846231626E-2</v>
      </c>
      <c r="N75" s="38">
        <f t="shared" si="1"/>
        <v>-2.1999999999999975</v>
      </c>
      <c r="P75" s="31"/>
      <c r="R75" s="39">
        <f t="shared" si="2"/>
        <v>-2.2000000000000002</v>
      </c>
    </row>
    <row r="76" spans="1:18" x14ac:dyDescent="0.35">
      <c r="A76">
        <v>-2.1</v>
      </c>
      <c r="B76" s="38">
        <f t="shared" si="3"/>
        <v>2.7001750175035015</v>
      </c>
      <c r="C76" s="40">
        <f t="shared" si="4"/>
        <v>5.8798648138848386E-2</v>
      </c>
      <c r="D76" s="37">
        <f t="shared" si="0"/>
        <v>0.10558174881484618</v>
      </c>
      <c r="H76" s="39">
        <f>_xlfn.NORM.DIST(C76,$C$61,$C$62, FALSE)</f>
        <v>1.3235536185327417E-2</v>
      </c>
      <c r="M76" s="23">
        <f>_xlfn.NORM.DIST(N76,0,1, 0)</f>
        <v>4.3983595980427427E-2</v>
      </c>
      <c r="N76" s="38">
        <f t="shared" si="1"/>
        <v>-2.0999999999999974</v>
      </c>
      <c r="P76" s="31"/>
      <c r="R76" s="39">
        <f t="shared" si="2"/>
        <v>-2.0999999999999996</v>
      </c>
    </row>
    <row r="77" spans="1:18" x14ac:dyDescent="0.35">
      <c r="A77">
        <v>-2</v>
      </c>
      <c r="B77" s="38">
        <f t="shared" si="3"/>
        <v>2.7418333500033349</v>
      </c>
      <c r="C77" s="40">
        <f t="shared" si="4"/>
        <v>0.3911130732181009</v>
      </c>
      <c r="D77" s="37">
        <f t="shared" si="0"/>
        <v>0.12960424307287005</v>
      </c>
      <c r="H77" s="39">
        <f>_xlfn.NORM.DIST(C77,$C$61,$C$62, FALSE)</f>
        <v>1.6246952415716512E-2</v>
      </c>
      <c r="M77" s="23">
        <f>_xlfn.NORM.DIST(N77,0,1, 0)</f>
        <v>5.3990966513188368E-2</v>
      </c>
      <c r="N77" s="38">
        <f t="shared" si="1"/>
        <v>-1.9999999999999971</v>
      </c>
      <c r="P77" s="31"/>
      <c r="R77" s="39">
        <f t="shared" si="2"/>
        <v>-2</v>
      </c>
    </row>
    <row r="78" spans="1:18" x14ac:dyDescent="0.35">
      <c r="A78">
        <v>-1.9</v>
      </c>
      <c r="B78" s="38">
        <f t="shared" si="3"/>
        <v>2.7834916825031684</v>
      </c>
      <c r="C78" s="40">
        <f t="shared" si="4"/>
        <v>0.72342749829735342</v>
      </c>
      <c r="D78" s="37">
        <f t="shared" si="0"/>
        <v>0.15750946050214459</v>
      </c>
      <c r="H78" s="39">
        <f>_xlfn.NORM.DIST(C78,$C$61,$C$62, FALSE)</f>
        <v>1.9745099767796148E-2</v>
      </c>
      <c r="M78" s="23">
        <f>_xlfn.NORM.DIST(N78,0,1, 0)</f>
        <v>6.5615814774676998E-2</v>
      </c>
      <c r="N78" s="38">
        <f t="shared" si="1"/>
        <v>-1.8999999999999968</v>
      </c>
      <c r="P78" s="31"/>
      <c r="R78" s="39">
        <f t="shared" si="2"/>
        <v>-1.9</v>
      </c>
    </row>
    <row r="79" spans="1:18" x14ac:dyDescent="0.35">
      <c r="A79">
        <v>-1.8</v>
      </c>
      <c r="B79" s="38">
        <f t="shared" si="3"/>
        <v>2.8251500150030018</v>
      </c>
      <c r="C79" s="40">
        <f t="shared" si="4"/>
        <v>1.0557419233766059</v>
      </c>
      <c r="D79" s="37">
        <f t="shared" si="0"/>
        <v>0.1895182873707453</v>
      </c>
      <c r="H79" s="39">
        <f>_xlfn.NORM.DIST(C79,$C$61,$C$62, FALSE)</f>
        <v>2.37576681427734E-2</v>
      </c>
      <c r="M79" s="23">
        <f>_xlfn.NORM.DIST(N79,0,1, 0)</f>
        <v>7.8950158300894663E-2</v>
      </c>
      <c r="N79" s="38">
        <f t="shared" si="1"/>
        <v>-1.7999999999999965</v>
      </c>
      <c r="P79" s="31"/>
      <c r="R79" s="39">
        <f t="shared" si="2"/>
        <v>-1.8</v>
      </c>
    </row>
    <row r="80" spans="1:18" x14ac:dyDescent="0.35">
      <c r="A80">
        <v>-1.7</v>
      </c>
      <c r="B80" s="38">
        <f t="shared" si="3"/>
        <v>2.8668083475028352</v>
      </c>
      <c r="C80" s="40">
        <f t="shared" si="4"/>
        <v>1.3880563484558583</v>
      </c>
      <c r="D80" s="37">
        <f t="shared" si="0"/>
        <v>0.22576294280925402</v>
      </c>
      <c r="H80" s="39">
        <f>_xlfn.NORM.DIST(C80,$C$61,$C$62, FALSE)</f>
        <v>2.8301232290610767E-2</v>
      </c>
      <c r="M80" s="23">
        <f>_xlfn.NORM.DIST(N80,0,1, 0)</f>
        <v>9.4049077376887544E-2</v>
      </c>
      <c r="N80" s="38">
        <f t="shared" si="1"/>
        <v>-1.6999999999999962</v>
      </c>
      <c r="P80" s="31"/>
      <c r="R80" s="39">
        <f t="shared" si="2"/>
        <v>-1.7</v>
      </c>
    </row>
    <row r="81" spans="1:18" x14ac:dyDescent="0.35">
      <c r="A81">
        <v>-1.6</v>
      </c>
      <c r="B81" s="38">
        <f t="shared" si="3"/>
        <v>2.9084666800026686</v>
      </c>
      <c r="C81" s="40">
        <f t="shared" si="4"/>
        <v>1.7203707735351108</v>
      </c>
      <c r="D81" s="37">
        <f t="shared" si="0"/>
        <v>0.26626326120926747</v>
      </c>
      <c r="H81" s="39">
        <f>_xlfn.NORM.DIST(C81,$C$61,$C$62, FALSE)</f>
        <v>3.3378278614598939E-2</v>
      </c>
      <c r="M81" s="23">
        <f>_xlfn.NORM.DIST(N81,0,1, 0)</f>
        <v>0.11092083467945629</v>
      </c>
      <c r="N81" s="38">
        <f t="shared" si="1"/>
        <v>-1.5999999999999959</v>
      </c>
      <c r="P81" s="31"/>
      <c r="R81" s="39">
        <f t="shared" si="2"/>
        <v>-1.6</v>
      </c>
    </row>
    <row r="82" spans="1:18" x14ac:dyDescent="0.35">
      <c r="A82">
        <v>-1.5</v>
      </c>
      <c r="B82" s="38">
        <f t="shared" si="3"/>
        <v>2.950125012502502</v>
      </c>
      <c r="C82" s="40">
        <f t="shared" si="4"/>
        <v>2.0526851986143635</v>
      </c>
      <c r="D82" s="37">
        <f t="shared" si="0"/>
        <v>0.31090441670081459</v>
      </c>
      <c r="H82" s="39">
        <f>_xlfn.NORM.DIST(C82,$C$61,$C$62, FALSE)</f>
        <v>3.89744127523214E-2</v>
      </c>
      <c r="M82" s="23">
        <f>_xlfn.NORM.DIST(N82,0,1, 0)</f>
        <v>0.1295175956658926</v>
      </c>
      <c r="N82" s="38">
        <f t="shared" si="1"/>
        <v>-1.4999999999999956</v>
      </c>
      <c r="P82" s="31"/>
      <c r="R82" s="39">
        <f t="shared" si="2"/>
        <v>-1.5</v>
      </c>
    </row>
    <row r="83" spans="1:18" x14ac:dyDescent="0.35">
      <c r="A83">
        <v>-1.4</v>
      </c>
      <c r="B83" s="38">
        <f t="shared" si="3"/>
        <v>2.9917833450023354</v>
      </c>
      <c r="C83" s="40">
        <f t="shared" si="4"/>
        <v>2.384999623693616</v>
      </c>
      <c r="D83" s="37">
        <f t="shared" si="0"/>
        <v>0.35941780827723946</v>
      </c>
      <c r="H83" s="39">
        <f>_xlfn.NORM.DIST(C83,$C$61,$C$62, FALSE)</f>
        <v>4.5055963369642127E-2</v>
      </c>
      <c r="M83" s="23">
        <f>_xlfn.NORM.DIST(N83,0,1, 0)</f>
        <v>0.14972746563574579</v>
      </c>
      <c r="N83" s="38">
        <f t="shared" si="1"/>
        <v>-1.3999999999999955</v>
      </c>
      <c r="P83" s="31"/>
      <c r="R83" s="39">
        <f t="shared" si="2"/>
        <v>-1.4000000000000001</v>
      </c>
    </row>
    <row r="84" spans="1:18" x14ac:dyDescent="0.35">
      <c r="A84">
        <v>-1.3</v>
      </c>
      <c r="B84" s="38">
        <f t="shared" si="3"/>
        <v>3.0334416775021689</v>
      </c>
      <c r="C84" s="40">
        <f t="shared" si="4"/>
        <v>2.7173140487728684</v>
      </c>
      <c r="D84" s="37">
        <f t="shared" si="0"/>
        <v>0.41136690252422892</v>
      </c>
      <c r="H84" s="39">
        <f>_xlfn.NORM.DIST(C84,$C$61,$C$62, FALSE)</f>
        <v>5.1568207430940823E-2</v>
      </c>
      <c r="M84" s="23">
        <f>_xlfn.NORM.DIST(N84,0,1, 0)</f>
        <v>0.17136859204780844</v>
      </c>
      <c r="N84" s="38">
        <f t="shared" si="1"/>
        <v>-1.2999999999999952</v>
      </c>
      <c r="P84" s="31"/>
      <c r="R84" s="39">
        <f t="shared" si="2"/>
        <v>-1.3</v>
      </c>
    </row>
    <row r="85" spans="1:18" x14ac:dyDescent="0.35">
      <c r="A85">
        <v>-1.2</v>
      </c>
      <c r="B85" s="38">
        <f t="shared" si="3"/>
        <v>3.0751000100020023</v>
      </c>
      <c r="C85" s="40">
        <f t="shared" si="4"/>
        <v>3.0496284738521209</v>
      </c>
      <c r="D85" s="37">
        <f t="shared" si="0"/>
        <v>0.46613976923822192</v>
      </c>
      <c r="H85" s="39">
        <f>_xlfn.NORM.DIST(C85,$C$61,$C$62, FALSE)</f>
        <v>5.8434434477799814E-2</v>
      </c>
      <c r="M85" s="23">
        <f>_xlfn.NORM.DIST(N85,0,1, 0)</f>
        <v>0.19418605498321415</v>
      </c>
      <c r="N85" s="38">
        <f t="shared" si="1"/>
        <v>-1.1999999999999948</v>
      </c>
      <c r="P85" s="31"/>
      <c r="R85" s="39">
        <f t="shared" si="2"/>
        <v>-1.2</v>
      </c>
    </row>
    <row r="86" spans="1:18" x14ac:dyDescent="0.35">
      <c r="A86">
        <v>-1.1000000000000001</v>
      </c>
      <c r="B86" s="38">
        <f t="shared" si="3"/>
        <v>3.1167583425018357</v>
      </c>
      <c r="C86" s="40">
        <f t="shared" si="4"/>
        <v>3.3819428989313733</v>
      </c>
      <c r="D86" s="37">
        <f t="shared" si="0"/>
        <v>0.52294982530427414</v>
      </c>
      <c r="H86" s="39">
        <f>_xlfn.NORM.DIST(C86,$C$61,$C$62, FALSE)</f>
        <v>6.5556039880181466E-2</v>
      </c>
      <c r="M86" s="23">
        <f>_xlfn.NORM.DIST(N86,0,1, 0)</f>
        <v>0.21785217703255186</v>
      </c>
      <c r="N86" s="38">
        <f t="shared" si="1"/>
        <v>-1.0999999999999945</v>
      </c>
      <c r="P86" s="31"/>
      <c r="R86" s="39">
        <f t="shared" si="2"/>
        <v>-1.1000000000000001</v>
      </c>
    </row>
    <row r="87" spans="1:18" x14ac:dyDescent="0.35">
      <c r="A87">
        <v>-1</v>
      </c>
      <c r="B87" s="38">
        <f t="shared" si="3"/>
        <v>3.1584166750016691</v>
      </c>
      <c r="C87" s="40">
        <f t="shared" si="4"/>
        <v>3.7142573240106258</v>
      </c>
      <c r="D87" s="37">
        <f t="shared" si="0"/>
        <v>0.58084591964911947</v>
      </c>
      <c r="H87" s="39">
        <f>_xlfn.NORM.DIST(C87,$C$61,$C$62, FALSE)</f>
        <v>7.2813789067819309E-2</v>
      </c>
      <c r="M87" s="23">
        <f>_xlfn.NORM.DIST(N87,0,1, 0)</f>
        <v>0.24197072451914478</v>
      </c>
      <c r="N87" s="38">
        <f t="shared" si="1"/>
        <v>-0.99999999999999423</v>
      </c>
      <c r="P87" s="31"/>
      <c r="R87" s="39">
        <f t="shared" si="2"/>
        <v>-1</v>
      </c>
    </row>
    <row r="88" spans="1:18" x14ac:dyDescent="0.35">
      <c r="A88">
        <v>-0.9</v>
      </c>
      <c r="B88" s="38">
        <f t="shared" si="3"/>
        <v>3.2000750075015025</v>
      </c>
      <c r="C88" s="40">
        <f t="shared" si="4"/>
        <v>4.0465717490898783</v>
      </c>
      <c r="D88" s="37">
        <f t="shared" si="0"/>
        <v>0.63873235900601877</v>
      </c>
      <c r="H88" s="39">
        <f>_xlfn.NORM.DIST(C88,$C$61,$C$62, FALSE)</f>
        <v>8.0070327923711743E-2</v>
      </c>
      <c r="M88" s="23">
        <f>_xlfn.NORM.DIST(N88,0,1, 0)</f>
        <v>0.26608524989875626</v>
      </c>
      <c r="N88" s="38">
        <f t="shared" si="1"/>
        <v>-0.89999999999999403</v>
      </c>
      <c r="P88" s="31"/>
      <c r="R88" s="39">
        <f t="shared" si="2"/>
        <v>-0.9</v>
      </c>
    </row>
    <row r="89" spans="1:18" x14ac:dyDescent="0.35">
      <c r="A89">
        <v>-0.8</v>
      </c>
      <c r="B89" s="38">
        <f t="shared" si="3"/>
        <v>3.241733340001336</v>
      </c>
      <c r="C89" s="40">
        <f t="shared" si="4"/>
        <v>4.3788861741691312</v>
      </c>
      <c r="D89" s="37">
        <f t="shared" si="0"/>
        <v>0.6953988203023812</v>
      </c>
      <c r="H89" s="39">
        <f>_xlfn.NORM.DIST(C89,$C$61,$C$62, FALSE)</f>
        <v>8.717393254668232E-2</v>
      </c>
      <c r="M89" s="23">
        <f>_xlfn.NORM.DIST(N89,0,1, 0)</f>
        <v>0.28969155276148423</v>
      </c>
      <c r="N89" s="38">
        <f t="shared" si="1"/>
        <v>-0.79999999999999372</v>
      </c>
      <c r="P89" s="31"/>
      <c r="R89" s="39">
        <f t="shared" si="2"/>
        <v>-0.79999999999999993</v>
      </c>
    </row>
    <row r="90" spans="1:18" x14ac:dyDescent="0.35">
      <c r="A90">
        <v>-0.7</v>
      </c>
      <c r="B90" s="38">
        <f t="shared" si="3"/>
        <v>3.2833916725011694</v>
      </c>
      <c r="C90" s="40">
        <f t="shared" si="4"/>
        <v>4.7112005992483841</v>
      </c>
      <c r="D90" s="37">
        <f t="shared" si="0"/>
        <v>0.74955936694780623</v>
      </c>
      <c r="H90" s="39">
        <f>_xlfn.NORM.DIST(C90,$C$61,$C$62, FALSE)</f>
        <v>9.3963400262354849E-2</v>
      </c>
      <c r="M90" s="23">
        <f>_xlfn.NORM.DIST(N90,0,1, 0)</f>
        <v>0.31225393336676271</v>
      </c>
      <c r="N90" s="38">
        <f t="shared" si="1"/>
        <v>-0.69999999999999341</v>
      </c>
      <c r="P90" s="31"/>
      <c r="R90" s="39">
        <f t="shared" si="2"/>
        <v>-0.69999999999999973</v>
      </c>
    </row>
    <row r="91" spans="1:18" x14ac:dyDescent="0.35">
      <c r="A91">
        <v>-0.6</v>
      </c>
      <c r="B91" s="38">
        <f t="shared" si="3"/>
        <v>3.3250500050010028</v>
      </c>
      <c r="C91" s="40">
        <f t="shared" si="4"/>
        <v>5.043515024327637</v>
      </c>
      <c r="D91" s="37">
        <f t="shared" si="0"/>
        <v>0.79989904275005341</v>
      </c>
      <c r="H91" s="39">
        <f>_xlfn.NORM.DIST(C91,$C$61,$C$62, FALSE)</f>
        <v>0.100273890551796</v>
      </c>
      <c r="M91" s="23">
        <f>_xlfn.NORM.DIST(N91,0,1, 0)</f>
        <v>0.333224602891801</v>
      </c>
      <c r="N91" s="38">
        <f t="shared" si="1"/>
        <v>-0.59999999999999321</v>
      </c>
      <c r="P91" s="31"/>
      <c r="R91" s="39">
        <f t="shared" si="2"/>
        <v>-0.59999999999999964</v>
      </c>
    </row>
    <row r="92" spans="1:18" x14ac:dyDescent="0.35">
      <c r="A92">
        <v>-0.5</v>
      </c>
      <c r="B92" s="38">
        <f t="shared" si="3"/>
        <v>3.3667083375008362</v>
      </c>
      <c r="C92" s="40">
        <f t="shared" si="4"/>
        <v>5.3758294494068899</v>
      </c>
      <c r="D92" s="37">
        <f t="shared" si="0"/>
        <v>0.84512582630548061</v>
      </c>
      <c r="H92" s="39">
        <f>_xlfn.NORM.DIST(C92,$C$61,$C$62, FALSE)</f>
        <v>0.10594343795949776</v>
      </c>
      <c r="M92" s="23">
        <f>_xlfn.NORM.DIST(N92,0,1, 0)</f>
        <v>0.35206532676430075</v>
      </c>
      <c r="N92" s="38">
        <f t="shared" si="1"/>
        <v>-0.49999999999999289</v>
      </c>
      <c r="P92" s="31"/>
      <c r="R92" s="39">
        <f t="shared" si="2"/>
        <v>-0.49999999999999956</v>
      </c>
    </row>
    <row r="93" spans="1:18" x14ac:dyDescent="0.35">
      <c r="A93">
        <v>-0.4</v>
      </c>
      <c r="B93" s="38">
        <f t="shared" si="3"/>
        <v>3.4083666700006696</v>
      </c>
      <c r="C93" s="40">
        <f t="shared" si="4"/>
        <v>5.7081438744861428</v>
      </c>
      <c r="D93" s="37">
        <f t="shared" si="0"/>
        <v>0.88402515944390747</v>
      </c>
      <c r="H93" s="39">
        <f>_xlfn.NORM.DIST(C93,$C$61,$C$62, FALSE)</f>
        <v>0.11081978768014539</v>
      </c>
      <c r="M93" s="23">
        <f>_xlfn.NORM.DIST(N93,0,1, 0)</f>
        <v>0.36827014030332444</v>
      </c>
      <c r="N93" s="38">
        <f t="shared" si="1"/>
        <v>-0.39999999999999258</v>
      </c>
      <c r="P93" s="31"/>
      <c r="R93" s="39">
        <f t="shared" si="2"/>
        <v>-0.39999999999999941</v>
      </c>
    </row>
    <row r="94" spans="1:18" x14ac:dyDescent="0.35">
      <c r="A94">
        <v>-0.3</v>
      </c>
      <c r="B94" s="38">
        <f t="shared" si="3"/>
        <v>3.450025002500503</v>
      </c>
      <c r="C94" s="40">
        <f t="shared" si="4"/>
        <v>6.0404582995653957</v>
      </c>
      <c r="D94" s="37">
        <f t="shared" si="0"/>
        <v>0.91551387819483931</v>
      </c>
      <c r="H94" s="39">
        <f>_xlfn.NORM.DIST(C94,$C$61,$C$62, FALSE)</f>
        <v>0.11476715624654824</v>
      </c>
      <c r="M94" s="23">
        <f>_xlfn.NORM.DIST(N94,0,1, 0)</f>
        <v>0.38138781546052497</v>
      </c>
      <c r="N94" s="38">
        <f t="shared" si="1"/>
        <v>-0.29999999999999233</v>
      </c>
      <c r="P94" s="31"/>
      <c r="R94" s="39">
        <f t="shared" si="2"/>
        <v>-0.29999999999999927</v>
      </c>
    </row>
    <row r="95" spans="1:18" x14ac:dyDescent="0.35">
      <c r="A95">
        <v>-0.2</v>
      </c>
      <c r="B95" s="38">
        <f t="shared" si="3"/>
        <v>3.4916833350003365</v>
      </c>
      <c r="C95" s="40">
        <f t="shared" si="4"/>
        <v>6.3727727246446486</v>
      </c>
      <c r="D95" s="37">
        <f t="shared" si="0"/>
        <v>0.93869022236312827</v>
      </c>
      <c r="H95" s="39">
        <f>_xlfn.NORM.DIST(C95,$C$61,$C$62, FALSE)</f>
        <v>0.11767250063917555</v>
      </c>
      <c r="M95" s="23">
        <f>_xlfn.NORM.DIST(N95,0,1, 0)</f>
        <v>0.39104269397545655</v>
      </c>
      <c r="N95" s="38">
        <f t="shared" si="1"/>
        <v>-0.19999999999999205</v>
      </c>
      <c r="P95" s="31"/>
      <c r="R95" s="39">
        <f t="shared" si="2"/>
        <v>-0.19999999999999918</v>
      </c>
    </row>
    <row r="96" spans="1:18" x14ac:dyDescent="0.35">
      <c r="A96">
        <v>-0.1</v>
      </c>
      <c r="B96" s="38">
        <f t="shared" si="3"/>
        <v>3.5333416675001699</v>
      </c>
      <c r="C96" s="40">
        <f t="shared" si="4"/>
        <v>6.7050871497239015</v>
      </c>
      <c r="D96" s="37">
        <f t="shared" si="0"/>
        <v>0.9528767083478451</v>
      </c>
      <c r="H96" s="39">
        <f>_xlfn.NORM.DIST(C96,$C$61,$C$62, FALSE)</f>
        <v>0.11945089274482863</v>
      </c>
      <c r="M96" s="23">
        <f>_xlfn.NORM.DIST(N96,0,1, 0)</f>
        <v>0.39695254747701209</v>
      </c>
      <c r="N96" s="38">
        <f t="shared" si="1"/>
        <v>-9.9999999999991748E-2</v>
      </c>
      <c r="P96" s="31"/>
      <c r="R96" s="39">
        <f t="shared" si="2"/>
        <v>-9.9999999999999048E-2</v>
      </c>
    </row>
    <row r="97" spans="1:18" x14ac:dyDescent="0.35">
      <c r="A97">
        <v>0</v>
      </c>
      <c r="B97" s="38">
        <f t="shared" si="3"/>
        <v>3.5750000000000033</v>
      </c>
      <c r="C97" s="40">
        <f t="shared" si="4"/>
        <v>7.0374015748031544</v>
      </c>
      <c r="D97" s="37">
        <f t="shared" si="0"/>
        <v>0.95765302272487518</v>
      </c>
      <c r="H97" s="39">
        <f>_xlfn.NORM.DIST(C97,$C$61,$C$62, FALSE)</f>
        <v>0.12004964283638617</v>
      </c>
      <c r="M97" s="23">
        <f>_xlfn.NORM.DIST(N97,0,1, 0)</f>
        <v>0.3989422804014327</v>
      </c>
      <c r="N97" s="38">
        <f t="shared" si="1"/>
        <v>8.5282186434483838E-15</v>
      </c>
      <c r="O97" s="30">
        <f>COUNT(N98:N127)</f>
        <v>30</v>
      </c>
      <c r="P97" s="31"/>
      <c r="R97" s="39">
        <f t="shared" si="2"/>
        <v>1.0690819930411468E-15</v>
      </c>
    </row>
    <row r="98" spans="1:18" x14ac:dyDescent="0.35">
      <c r="A98">
        <v>0.1</v>
      </c>
      <c r="B98" s="38">
        <f t="shared" si="3"/>
        <v>3.6166583324998367</v>
      </c>
      <c r="C98" s="40">
        <f t="shared" si="4"/>
        <v>7.3697159998824073</v>
      </c>
      <c r="D98" s="37">
        <f t="shared" si="0"/>
        <v>0.95287670834784344</v>
      </c>
      <c r="H98" s="39">
        <f>_xlfn.NORM.DIST(C98,$C$61,$C$62, FALSE)</f>
        <v>0.11945089274482862</v>
      </c>
      <c r="M98" s="23">
        <f>_xlfn.NORM.DIST(N98,0,1, 0)</f>
        <v>0.39695254747701142</v>
      </c>
      <c r="N98" s="38">
        <f t="shared" si="1"/>
        <v>0.1000000000000088</v>
      </c>
      <c r="P98" s="31"/>
      <c r="R98" s="39">
        <f t="shared" si="2"/>
        <v>0.10000000000000119</v>
      </c>
    </row>
    <row r="99" spans="1:18" x14ac:dyDescent="0.35">
      <c r="A99">
        <v>0.2</v>
      </c>
      <c r="B99" s="38">
        <f t="shared" si="3"/>
        <v>3.6583166649996701</v>
      </c>
      <c r="C99" s="40">
        <f t="shared" si="4"/>
        <v>7.7020304249616602</v>
      </c>
      <c r="D99" s="37">
        <f t="shared" si="0"/>
        <v>0.93869022236312505</v>
      </c>
      <c r="H99" s="39">
        <f>_xlfn.NORM.DIST(C99,$C$61,$C$62, FALSE)</f>
        <v>0.1176725006391755</v>
      </c>
      <c r="M99" s="23">
        <f>_xlfn.NORM.DIST(N99,0,1, 0)</f>
        <v>0.39104269397545516</v>
      </c>
      <c r="N99" s="38">
        <f t="shared" si="1"/>
        <v>0.20000000000000909</v>
      </c>
      <c r="P99" s="31"/>
      <c r="R99" s="39">
        <f t="shared" si="2"/>
        <v>0.20000000000000132</v>
      </c>
    </row>
    <row r="100" spans="1:18" x14ac:dyDescent="0.35">
      <c r="A100">
        <v>0.3</v>
      </c>
      <c r="B100" s="38">
        <f t="shared" si="3"/>
        <v>3.6999749974995035</v>
      </c>
      <c r="C100" s="40">
        <f t="shared" si="4"/>
        <v>8.0343448500409131</v>
      </c>
      <c r="D100" s="37">
        <f t="shared" si="0"/>
        <v>0.91551387819483454</v>
      </c>
      <c r="H100" s="39">
        <f>_xlfn.NORM.DIST(C100,$C$61,$C$62, FALSE)</f>
        <v>0.11476715624654817</v>
      </c>
      <c r="M100" s="23">
        <f>_xlfn.NORM.DIST(N100,0,1, 0)</f>
        <v>0.38138781546052303</v>
      </c>
      <c r="N100" s="38">
        <f t="shared" si="1"/>
        <v>0.30000000000000937</v>
      </c>
      <c r="P100" s="31"/>
      <c r="R100" s="39">
        <f t="shared" si="2"/>
        <v>0.30000000000000143</v>
      </c>
    </row>
    <row r="101" spans="1:18" x14ac:dyDescent="0.35">
      <c r="A101">
        <v>0.4</v>
      </c>
      <c r="B101" s="38">
        <f t="shared" si="3"/>
        <v>3.741633329999337</v>
      </c>
      <c r="C101" s="40">
        <f t="shared" si="4"/>
        <v>8.3666592751201652</v>
      </c>
      <c r="D101" s="37">
        <f t="shared" si="0"/>
        <v>0.88402515944390136</v>
      </c>
      <c r="H101" s="39">
        <f>_xlfn.NORM.DIST(C101,$C$61,$C$62, FALSE)</f>
        <v>0.11081978768014529</v>
      </c>
      <c r="M101" s="23">
        <f>_xlfn.NORM.DIST(N101,0,1, 0)</f>
        <v>0.36827014030332189</v>
      </c>
      <c r="N101" s="38">
        <f t="shared" si="1"/>
        <v>0.40000000000000963</v>
      </c>
      <c r="P101" s="31"/>
      <c r="R101" s="39">
        <f t="shared" si="2"/>
        <v>0.4000000000000013</v>
      </c>
    </row>
    <row r="102" spans="1:18" x14ac:dyDescent="0.35">
      <c r="A102">
        <v>0.5</v>
      </c>
      <c r="B102" s="38">
        <f t="shared" si="3"/>
        <v>3.7832916624991704</v>
      </c>
      <c r="C102" s="40">
        <f t="shared" si="4"/>
        <v>8.6989737001994172</v>
      </c>
      <c r="D102" s="37">
        <f t="shared" si="0"/>
        <v>0.84512582630547339</v>
      </c>
      <c r="H102" s="39">
        <f>_xlfn.NORM.DIST(C102,$C$61,$C$62, FALSE)</f>
        <v>0.10594343795949769</v>
      </c>
      <c r="M102" s="23">
        <f>_xlfn.NORM.DIST(N102,0,1, 0)</f>
        <v>0.35206532676429775</v>
      </c>
      <c r="N102" s="38">
        <f t="shared" si="1"/>
        <v>0.50000000000000988</v>
      </c>
      <c r="P102" s="31"/>
      <c r="R102" s="39">
        <f t="shared" si="2"/>
        <v>0.50000000000000111</v>
      </c>
    </row>
    <row r="103" spans="1:18" x14ac:dyDescent="0.35">
      <c r="A103">
        <v>0.6</v>
      </c>
      <c r="B103" s="38">
        <f t="shared" si="3"/>
        <v>3.8249499949990038</v>
      </c>
      <c r="C103" s="40">
        <f t="shared" si="4"/>
        <v>9.0312881252786692</v>
      </c>
      <c r="D103" s="37">
        <f t="shared" si="0"/>
        <v>0.79989904275004531</v>
      </c>
      <c r="H103" s="39">
        <f>_xlfn.NORM.DIST(C103,$C$61,$C$62, FALSE)</f>
        <v>0.10027389055179591</v>
      </c>
      <c r="M103" s="23">
        <f>_xlfn.NORM.DIST(N103,0,1, 0)</f>
        <v>0.33322460289179762</v>
      </c>
      <c r="N103" s="38">
        <f t="shared" si="1"/>
        <v>0.60000000000001019</v>
      </c>
      <c r="P103" s="31"/>
      <c r="R103" s="39">
        <f t="shared" si="2"/>
        <v>0.60000000000000098</v>
      </c>
    </row>
    <row r="104" spans="1:18" x14ac:dyDescent="0.35">
      <c r="A104">
        <v>0.7</v>
      </c>
      <c r="B104" s="38">
        <f t="shared" si="3"/>
        <v>3.8666083274988372</v>
      </c>
      <c r="C104" s="40">
        <f t="shared" si="4"/>
        <v>9.3636025503579212</v>
      </c>
      <c r="D104" s="37">
        <f t="shared" si="0"/>
        <v>0.74955936694779723</v>
      </c>
      <c r="H104" s="39">
        <f>_xlfn.NORM.DIST(C104,$C$61,$C$62, FALSE)</f>
        <v>9.3963400262354765E-2</v>
      </c>
      <c r="M104" s="23">
        <f>_xlfn.NORM.DIST(N104,0,1, 0)</f>
        <v>0.31225393336675894</v>
      </c>
      <c r="N104" s="38">
        <f t="shared" si="1"/>
        <v>0.7000000000000105</v>
      </c>
      <c r="P104" s="31"/>
      <c r="R104" s="39">
        <f t="shared" si="2"/>
        <v>0.70000000000000084</v>
      </c>
    </row>
    <row r="105" spans="1:18" x14ac:dyDescent="0.35">
      <c r="A105">
        <v>0.8</v>
      </c>
      <c r="B105" s="38">
        <f t="shared" si="3"/>
        <v>3.9082666599986706</v>
      </c>
      <c r="C105" s="40">
        <f t="shared" si="4"/>
        <v>9.6959169754371732</v>
      </c>
      <c r="D105" s="37">
        <f t="shared" si="0"/>
        <v>0.69539882030237166</v>
      </c>
      <c r="H105" s="39">
        <f>_xlfn.NORM.DIST(C105,$C$61,$C$62, FALSE)</f>
        <v>8.7173932546682278E-2</v>
      </c>
      <c r="M105" s="23">
        <f>_xlfn.NORM.DIST(N105,0,1, 0)</f>
        <v>0.28969155276148023</v>
      </c>
      <c r="N105" s="38">
        <f t="shared" si="1"/>
        <v>0.80000000000001081</v>
      </c>
      <c r="P105" s="31"/>
      <c r="R105" s="39">
        <f t="shared" si="2"/>
        <v>0.80000000000000071</v>
      </c>
    </row>
    <row r="106" spans="1:18" x14ac:dyDescent="0.35">
      <c r="A106">
        <v>0.9</v>
      </c>
      <c r="B106" s="38">
        <f t="shared" si="3"/>
        <v>3.949924992498504</v>
      </c>
      <c r="C106" s="40">
        <f t="shared" si="4"/>
        <v>10.028231400516425</v>
      </c>
      <c r="D106" s="37">
        <f t="shared" si="0"/>
        <v>0.63873235900600911</v>
      </c>
      <c r="H106" s="39">
        <f>_xlfn.NORM.DIST(C106,$C$61,$C$62, FALSE)</f>
        <v>8.0070327923711701E-2</v>
      </c>
      <c r="M106" s="23">
        <f>_xlfn.NORM.DIST(N106,0,1, 0)</f>
        <v>0.26608524989875221</v>
      </c>
      <c r="N106" s="38">
        <f t="shared" si="1"/>
        <v>0.90000000000001101</v>
      </c>
      <c r="P106" s="31"/>
      <c r="R106" s="39">
        <f t="shared" si="2"/>
        <v>0.90000000000000058</v>
      </c>
    </row>
    <row r="107" spans="1:18" x14ac:dyDescent="0.35">
      <c r="A107">
        <v>1</v>
      </c>
      <c r="B107" s="38">
        <f t="shared" si="3"/>
        <v>3.9915833249983375</v>
      </c>
      <c r="C107" s="40">
        <f t="shared" si="4"/>
        <v>10.360545825595677</v>
      </c>
      <c r="D107" s="37">
        <f t="shared" si="0"/>
        <v>0.58084591964910959</v>
      </c>
      <c r="H107" s="39">
        <f>_xlfn.NORM.DIST(C107,$C$61,$C$62, FALSE)</f>
        <v>7.2813789067819282E-2</v>
      </c>
      <c r="M107" s="23">
        <f>_xlfn.NORM.DIST(N107,0,1, 0)</f>
        <v>0.24197072451914062</v>
      </c>
      <c r="N107" s="38">
        <f t="shared" si="1"/>
        <v>1.0000000000000113</v>
      </c>
      <c r="P107" s="31"/>
      <c r="R107" s="39">
        <f t="shared" si="2"/>
        <v>1.0000000000000004</v>
      </c>
    </row>
    <row r="108" spans="1:18" x14ac:dyDescent="0.35">
      <c r="A108">
        <v>1.1000000000000001</v>
      </c>
      <c r="B108" s="38">
        <f t="shared" si="3"/>
        <v>4.0332416574981709</v>
      </c>
      <c r="C108" s="40">
        <f t="shared" si="4"/>
        <v>10.692860250674929</v>
      </c>
      <c r="D108" s="37">
        <f t="shared" si="0"/>
        <v>0.52294982530426415</v>
      </c>
      <c r="H108" s="39">
        <f>_xlfn.NORM.DIST(C108,$C$61,$C$62, FALSE)</f>
        <v>6.5556039880181452E-2</v>
      </c>
      <c r="M108" s="23">
        <f>_xlfn.NORM.DIST(N108,0,1, 0)</f>
        <v>0.21785217703254775</v>
      </c>
      <c r="N108" s="38">
        <f t="shared" si="1"/>
        <v>1.1000000000000116</v>
      </c>
      <c r="P108" s="31"/>
      <c r="R108" s="39">
        <f t="shared" si="2"/>
        <v>1.1000000000000003</v>
      </c>
    </row>
    <row r="109" spans="1:18" x14ac:dyDescent="0.35">
      <c r="A109">
        <v>1.2</v>
      </c>
      <c r="B109" s="38">
        <f t="shared" si="3"/>
        <v>4.0748999899980038</v>
      </c>
      <c r="C109" s="40">
        <f t="shared" si="4"/>
        <v>11.025174675754181</v>
      </c>
      <c r="D109" s="37">
        <f t="shared" si="0"/>
        <v>0.46613976923821299</v>
      </c>
      <c r="H109" s="39">
        <f>_xlfn.NORM.DIST(C109,$C$61,$C$62, FALSE)</f>
        <v>5.8434434477799807E-2</v>
      </c>
      <c r="M109" s="23">
        <f>_xlfn.NORM.DIST(N109,0,1, 0)</f>
        <v>0.19418605498321043</v>
      </c>
      <c r="N109" s="38">
        <f t="shared" si="1"/>
        <v>1.2000000000000108</v>
      </c>
      <c r="P109" s="31"/>
      <c r="R109" s="39">
        <f t="shared" si="2"/>
        <v>1.2000000000000002</v>
      </c>
    </row>
    <row r="110" spans="1:18" x14ac:dyDescent="0.35">
      <c r="A110">
        <v>1.3</v>
      </c>
      <c r="B110" s="38">
        <f t="shared" si="3"/>
        <v>4.1165583224978368</v>
      </c>
      <c r="C110" s="40">
        <f t="shared" si="4"/>
        <v>11.357489100833433</v>
      </c>
      <c r="D110" s="37">
        <f t="shared" si="0"/>
        <v>0.41136690252422103</v>
      </c>
      <c r="H110" s="39">
        <f>_xlfn.NORM.DIST(C110,$C$61,$C$62, FALSE)</f>
        <v>5.1568207430940823E-2</v>
      </c>
      <c r="M110" s="23">
        <f>_xlfn.NORM.DIST(N110,0,1, 0)</f>
        <v>0.17136859204780513</v>
      </c>
      <c r="N110" s="38">
        <f t="shared" si="1"/>
        <v>1.30000000000001</v>
      </c>
      <c r="P110" s="31"/>
      <c r="R110" s="39">
        <f t="shared" si="2"/>
        <v>1.3</v>
      </c>
    </row>
    <row r="111" spans="1:18" x14ac:dyDescent="0.35">
      <c r="A111">
        <v>1.4</v>
      </c>
      <c r="B111" s="38">
        <f t="shared" si="3"/>
        <v>4.1582166549976698</v>
      </c>
      <c r="C111" s="40">
        <f t="shared" si="4"/>
        <v>11.689803525912685</v>
      </c>
      <c r="D111" s="37">
        <f t="shared" si="0"/>
        <v>0.35941780827723258</v>
      </c>
      <c r="H111" s="39">
        <f>_xlfn.NORM.DIST(C111,$C$61,$C$62, FALSE)</f>
        <v>4.5055963369642134E-2</v>
      </c>
      <c r="M111" s="23">
        <f>_xlfn.NORM.DIST(N111,0,1, 0)</f>
        <v>0.14972746563574293</v>
      </c>
      <c r="N111" s="38">
        <f t="shared" si="1"/>
        <v>1.4000000000000092</v>
      </c>
      <c r="P111" s="31"/>
      <c r="R111" s="39">
        <f t="shared" si="2"/>
        <v>1.4</v>
      </c>
    </row>
    <row r="112" spans="1:18" x14ac:dyDescent="0.35">
      <c r="A112">
        <v>1.5</v>
      </c>
      <c r="B112" s="38">
        <f t="shared" si="3"/>
        <v>4.1998749874975028</v>
      </c>
      <c r="C112" s="40">
        <f t="shared" si="4"/>
        <v>12.022117950991937</v>
      </c>
      <c r="D112" s="37">
        <f t="shared" si="0"/>
        <v>0.31090441670080859</v>
      </c>
      <c r="H112" s="39">
        <f>_xlfn.NORM.DIST(C112,$C$61,$C$62, FALSE)</f>
        <v>3.8974412752321427E-2</v>
      </c>
      <c r="M112" s="23">
        <f>_xlfn.NORM.DIST(N112,0,1, 0)</f>
        <v>0.12951759566589011</v>
      </c>
      <c r="N112" s="38">
        <f t="shared" si="1"/>
        <v>1.5000000000000084</v>
      </c>
      <c r="P112" s="31"/>
      <c r="R112" s="39">
        <f t="shared" si="2"/>
        <v>1.4999999999999996</v>
      </c>
    </row>
    <row r="113" spans="1:18" x14ac:dyDescent="0.35">
      <c r="A113">
        <v>1.6</v>
      </c>
      <c r="B113" s="38">
        <f t="shared" si="3"/>
        <v>4.2415333199973357</v>
      </c>
      <c r="C113" s="40">
        <f t="shared" si="4"/>
        <v>12.354432376071189</v>
      </c>
      <c r="D113" s="37">
        <f t="shared" si="0"/>
        <v>0.26626326120926247</v>
      </c>
      <c r="H113" s="39">
        <f>_xlfn.NORM.DIST(C113,$C$61,$C$62, FALSE)</f>
        <v>3.3378278614598973E-2</v>
      </c>
      <c r="M113" s="23">
        <f>_xlfn.NORM.DIST(N113,0,1, 0)</f>
        <v>0.11092083467945421</v>
      </c>
      <c r="N113" s="38">
        <f t="shared" si="1"/>
        <v>1.6000000000000076</v>
      </c>
      <c r="P113" s="31"/>
      <c r="R113" s="39">
        <f t="shared" si="2"/>
        <v>1.5999999999999994</v>
      </c>
    </row>
    <row r="114" spans="1:18" x14ac:dyDescent="0.35">
      <c r="A114">
        <v>1.7</v>
      </c>
      <c r="B114" s="38">
        <f t="shared" si="3"/>
        <v>4.2831916524971687</v>
      </c>
      <c r="C114" s="40">
        <f t="shared" si="4"/>
        <v>12.686746801150441</v>
      </c>
      <c r="D114" s="37">
        <f t="shared" si="0"/>
        <v>0.22576294280924994</v>
      </c>
      <c r="H114" s="39">
        <f>_xlfn.NORM.DIST(C114,$C$61,$C$62, FALSE)</f>
        <v>2.8301232290610802E-2</v>
      </c>
      <c r="M114" s="23">
        <f>_xlfn.NORM.DIST(N114,0,1, 0)</f>
        <v>9.4049077376885837E-2</v>
      </c>
      <c r="N114" s="38">
        <f t="shared" si="1"/>
        <v>1.7000000000000068</v>
      </c>
      <c r="P114" s="31"/>
      <c r="R114" s="39">
        <f t="shared" si="2"/>
        <v>1.6999999999999993</v>
      </c>
    </row>
    <row r="115" spans="1:18" x14ac:dyDescent="0.35">
      <c r="A115">
        <v>1.8</v>
      </c>
      <c r="B115" s="38">
        <f t="shared" si="3"/>
        <v>4.3248499849970017</v>
      </c>
      <c r="C115" s="40">
        <f t="shared" si="4"/>
        <v>13.019061226229693</v>
      </c>
      <c r="D115" s="37">
        <f t="shared" si="0"/>
        <v>0.18951828737074206</v>
      </c>
      <c r="H115" s="39">
        <f>_xlfn.NORM.DIST(C115,$C$61,$C$62, FALSE)</f>
        <v>2.3757668142773438E-2</v>
      </c>
      <c r="M115" s="23">
        <f>_xlfn.NORM.DIST(N115,0,1, 0)</f>
        <v>7.8950158300893303E-2</v>
      </c>
      <c r="N115" s="38">
        <f t="shared" si="1"/>
        <v>1.800000000000006</v>
      </c>
      <c r="P115" s="31"/>
      <c r="R115" s="39">
        <f t="shared" si="2"/>
        <v>1.7999999999999992</v>
      </c>
    </row>
    <row r="116" spans="1:18" x14ac:dyDescent="0.35">
      <c r="A116">
        <v>1.9</v>
      </c>
      <c r="B116" s="38">
        <f t="shared" si="3"/>
        <v>4.3665083174968347</v>
      </c>
      <c r="C116" s="40">
        <f t="shared" si="4"/>
        <v>13.351375651308945</v>
      </c>
      <c r="D116" s="37">
        <f t="shared" si="0"/>
        <v>0.15750946050214207</v>
      </c>
      <c r="H116" s="39">
        <f>_xlfn.NORM.DIST(C116,$C$61,$C$62, FALSE)</f>
        <v>1.9745099767796186E-2</v>
      </c>
      <c r="M116" s="23">
        <f>_xlfn.NORM.DIST(N116,0,1, 0)</f>
        <v>6.5615814774675943E-2</v>
      </c>
      <c r="N116" s="38">
        <f t="shared" si="1"/>
        <v>1.9000000000000052</v>
      </c>
      <c r="P116" s="31"/>
      <c r="R116" s="39">
        <f t="shared" si="2"/>
        <v>1.899999999999999</v>
      </c>
    </row>
    <row r="117" spans="1:18" x14ac:dyDescent="0.35">
      <c r="A117">
        <v>2</v>
      </c>
      <c r="B117" s="38">
        <f t="shared" si="3"/>
        <v>4.4081666499966676</v>
      </c>
      <c r="C117" s="40">
        <f t="shared" si="4"/>
        <v>13.683690076388197</v>
      </c>
      <c r="D117" s="37">
        <f t="shared" si="0"/>
        <v>0.12960424307286811</v>
      </c>
      <c r="H117" s="39">
        <f>_xlfn.NORM.DIST(C117,$C$61,$C$62, FALSE)</f>
        <v>1.6246952415716547E-2</v>
      </c>
      <c r="M117" s="23">
        <f>_xlfn.NORM.DIST(N117,0,1, 0)</f>
        <v>5.399096651318757E-2</v>
      </c>
      <c r="N117" s="38">
        <f t="shared" si="1"/>
        <v>2.0000000000000044</v>
      </c>
      <c r="P117" s="31"/>
      <c r="R117" s="39">
        <f t="shared" si="2"/>
        <v>1.9999999999999989</v>
      </c>
    </row>
    <row r="118" spans="1:18" x14ac:dyDescent="0.35">
      <c r="A118">
        <v>2.1</v>
      </c>
      <c r="B118" s="38">
        <f t="shared" si="3"/>
        <v>4.4498249824965006</v>
      </c>
      <c r="C118" s="40">
        <f t="shared" si="4"/>
        <v>14.016004501467449</v>
      </c>
      <c r="D118" s="37">
        <f t="shared" si="0"/>
        <v>0.10558174881484483</v>
      </c>
      <c r="H118" s="39">
        <f>_xlfn.NORM.DIST(C118,$C$61,$C$62, FALSE)</f>
        <v>1.323553618532744E-2</v>
      </c>
      <c r="M118" s="23">
        <f>_xlfn.NORM.DIST(N118,0,1, 0)</f>
        <v>4.3983595980426858E-2</v>
      </c>
      <c r="N118" s="38">
        <f t="shared" si="1"/>
        <v>2.1000000000000036</v>
      </c>
      <c r="P118" s="31"/>
      <c r="R118" s="39">
        <f t="shared" si="2"/>
        <v>2.0999999999999988</v>
      </c>
    </row>
    <row r="119" spans="1:18" x14ac:dyDescent="0.35">
      <c r="A119">
        <v>2.2000000000000002</v>
      </c>
      <c r="B119" s="38">
        <f t="shared" si="3"/>
        <v>4.4914833149963336</v>
      </c>
      <c r="C119" s="40">
        <f t="shared" si="4"/>
        <v>14.348318926546701</v>
      </c>
      <c r="D119" s="37">
        <f t="shared" si="0"/>
        <v>8.5156055745565853E-2</v>
      </c>
      <c r="H119" s="39">
        <f>_xlfn.NORM.DIST(C119,$C$61,$C$62, FALSE)</f>
        <v>1.0675008416433119E-2</v>
      </c>
      <c r="M119" s="23">
        <f>_xlfn.NORM.DIST(N119,0,1, 0)</f>
        <v>3.5474592846231216E-2</v>
      </c>
      <c r="N119" s="38">
        <f t="shared" si="1"/>
        <v>2.2000000000000028</v>
      </c>
      <c r="P119" s="31"/>
      <c r="R119" s="39">
        <f t="shared" si="2"/>
        <v>2.1999999999999988</v>
      </c>
    </row>
    <row r="120" spans="1:18" x14ac:dyDescent="0.35">
      <c r="A120">
        <v>2.2999999999999998</v>
      </c>
      <c r="B120" s="38">
        <f t="shared" si="3"/>
        <v>4.5331416474961665</v>
      </c>
      <c r="C120" s="40">
        <f t="shared" si="4"/>
        <v>14.680633351625954</v>
      </c>
      <c r="D120" s="37">
        <f t="shared" si="0"/>
        <v>6.7998491638412054E-2</v>
      </c>
      <c r="H120" s="39">
        <f>_xlfn.NORM.DIST(C120,$C$61,$C$62, FALSE)</f>
        <v>8.5241673559147066E-3</v>
      </c>
      <c r="M120" s="23">
        <f>_xlfn.NORM.DIST(N120,0,1, 0)</f>
        <v>2.8327037741601037E-2</v>
      </c>
      <c r="N120" s="38">
        <f t="shared" si="1"/>
        <v>2.300000000000002</v>
      </c>
      <c r="P120" s="31"/>
      <c r="R120" s="39">
        <f t="shared" si="2"/>
        <v>2.2999999999999985</v>
      </c>
    </row>
    <row r="121" spans="1:18" x14ac:dyDescent="0.35">
      <c r="A121">
        <v>2.4</v>
      </c>
      <c r="B121" s="38">
        <f t="shared" si="3"/>
        <v>4.5747999799959995</v>
      </c>
      <c r="C121" s="40">
        <f t="shared" si="4"/>
        <v>15.012947776705206</v>
      </c>
      <c r="D121" s="37">
        <f t="shared" si="0"/>
        <v>5.3757625308051983E-2</v>
      </c>
      <c r="H121" s="39">
        <f>_xlfn.NORM.DIST(C121,$C$61,$C$62, FALSE)</f>
        <v>6.7389582289430284E-3</v>
      </c>
      <c r="M121" s="23">
        <f>_xlfn.NORM.DIST(N121,0,1, 0)</f>
        <v>2.239453029484283E-2</v>
      </c>
      <c r="N121" s="38">
        <f t="shared" si="1"/>
        <v>2.4000000000000012</v>
      </c>
      <c r="P121" s="31"/>
      <c r="R121" s="39">
        <f t="shared" si="2"/>
        <v>2.3999999999999981</v>
      </c>
    </row>
    <row r="122" spans="1:18" x14ac:dyDescent="0.35">
      <c r="A122">
        <v>2.5000000000000102</v>
      </c>
      <c r="B122" s="38">
        <f t="shared" si="3"/>
        <v>4.6164583124958325</v>
      </c>
      <c r="C122" s="40">
        <f t="shared" si="4"/>
        <v>15.345262201784458</v>
      </c>
      <c r="D122" s="37">
        <f t="shared" si="0"/>
        <v>4.2076337293718284E-2</v>
      </c>
      <c r="H122" s="39">
        <f>_xlfn.NORM.DIST(C122,$C$61,$C$62, FALSE)</f>
        <v>5.2746131888160947E-3</v>
      </c>
      <c r="M122" s="23">
        <f>_xlfn.NORM.DIST(N122,0,1, 0)</f>
        <v>1.7528300493568523E-2</v>
      </c>
      <c r="N122" s="38">
        <f t="shared" si="1"/>
        <v>2.5000000000000004</v>
      </c>
      <c r="P122" s="31"/>
      <c r="R122" s="39">
        <f t="shared" si="2"/>
        <v>2.4999999999999978</v>
      </c>
    </row>
    <row r="123" spans="1:18" x14ac:dyDescent="0.35">
      <c r="A123">
        <v>2.6</v>
      </c>
      <c r="B123" s="38">
        <f t="shared" si="3"/>
        <v>4.6581166449956655</v>
      </c>
      <c r="C123" s="40">
        <f t="shared" si="4"/>
        <v>15.67757662686371</v>
      </c>
      <c r="D123" s="37">
        <f t="shared" si="0"/>
        <v>3.2605647942677458E-2</v>
      </c>
      <c r="H123" s="39">
        <f>_xlfn.NORM.DIST(C123,$C$61,$C$62, FALSE)</f>
        <v>4.0873847803766942E-3</v>
      </c>
      <c r="M123" s="23">
        <f>_xlfn.NORM.DIST(N123,0,1, 0)</f>
        <v>1.3582969233685634E-2</v>
      </c>
      <c r="N123" s="38">
        <f t="shared" si="1"/>
        <v>2.5999999999999996</v>
      </c>
      <c r="P123" s="31"/>
      <c r="R123" s="39">
        <f t="shared" si="2"/>
        <v>2.5999999999999983</v>
      </c>
    </row>
    <row r="124" spans="1:18" x14ac:dyDescent="0.35">
      <c r="A124">
        <v>2.7</v>
      </c>
      <c r="B124" s="38">
        <f t="shared" si="3"/>
        <v>4.6997749774954984</v>
      </c>
      <c r="C124" s="40">
        <f t="shared" si="4"/>
        <v>16.009891051942962</v>
      </c>
      <c r="D124" s="37">
        <f t="shared" si="0"/>
        <v>2.5015247104440218E-2</v>
      </c>
      <c r="H124" s="39">
        <f>_xlfn.NORM.DIST(C124,$C$61,$C$62, FALSE)</f>
        <v>3.135865923345763E-3</v>
      </c>
      <c r="M124" s="23">
        <f>_xlfn.NORM.DIST(N124,0,1, 0)</f>
        <v>1.0420934814422628E-2</v>
      </c>
      <c r="N124" s="38">
        <f t="shared" si="1"/>
        <v>2.6999999999999988</v>
      </c>
      <c r="P124" s="31"/>
      <c r="R124" s="39">
        <f t="shared" si="2"/>
        <v>2.6999999999999975</v>
      </c>
    </row>
    <row r="125" spans="1:18" x14ac:dyDescent="0.35">
      <c r="A125">
        <v>2.80000000000001</v>
      </c>
      <c r="B125" s="38">
        <f t="shared" si="3"/>
        <v>4.7414333099953314</v>
      </c>
      <c r="C125" s="40">
        <f t="shared" si="4"/>
        <v>16.342205477022215</v>
      </c>
      <c r="D125" s="37">
        <f t="shared" si="0"/>
        <v>1.9000884356116944E-2</v>
      </c>
      <c r="H125" s="39">
        <f>_xlfn.NORM.DIST(C125,$C$61,$C$62, FALSE)</f>
        <v>2.3819163375445643E-3</v>
      </c>
      <c r="M125" s="23">
        <f>_xlfn.NORM.DIST(N125,0,1, 0)</f>
        <v>7.9154515829800067E-3</v>
      </c>
      <c r="N125" s="38">
        <f t="shared" si="1"/>
        <v>2.799999999999998</v>
      </c>
      <c r="P125" s="31"/>
      <c r="R125" s="39">
        <f t="shared" si="2"/>
        <v>2.799999999999998</v>
      </c>
    </row>
    <row r="126" spans="1:18" x14ac:dyDescent="0.35">
      <c r="A126">
        <v>2.9000000000000101</v>
      </c>
      <c r="B126" s="38">
        <f t="shared" si="3"/>
        <v>4.7830916424951644</v>
      </c>
      <c r="C126" s="40">
        <f t="shared" si="4"/>
        <v>16.674519902101469</v>
      </c>
      <c r="D126" s="37">
        <f t="shared" si="0"/>
        <v>1.4288935880474142E-2</v>
      </c>
      <c r="H126" s="39">
        <f>_xlfn.NORM.DIST(C126,$C$61,$C$62, FALSE)</f>
        <v>1.7912350384297285E-3</v>
      </c>
      <c r="M126" s="23">
        <f>_xlfn.NORM.DIST(N126,0,1, 0)</f>
        <v>5.9525324197759015E-3</v>
      </c>
      <c r="N126" s="38">
        <f t="shared" si="1"/>
        <v>2.8999999999999972</v>
      </c>
      <c r="P126" s="31"/>
      <c r="R126" s="39">
        <f t="shared" si="2"/>
        <v>2.8999999999999986</v>
      </c>
    </row>
    <row r="127" spans="1:18" x14ac:dyDescent="0.35">
      <c r="A127">
        <v>3.0000000000000102</v>
      </c>
      <c r="B127" s="38">
        <f t="shared" si="3"/>
        <v>4.8247499749949974</v>
      </c>
      <c r="C127" s="40">
        <f t="shared" si="4"/>
        <v>17.006834327180723</v>
      </c>
      <c r="D127" s="37">
        <f>_xlfn.NORM.DIST(B127,$B$61,$B$62, FALSE)</f>
        <v>1.0638564114288034E-2</v>
      </c>
      <c r="H127" s="39">
        <f>_xlfn.NORM.DIST(C127,$C$61,$C$62, FALSE)</f>
        <v>1.3336310666866439E-3</v>
      </c>
      <c r="M127" s="23">
        <f>_xlfn.NORM.DIST(N127,0,1, 0)</f>
        <v>4.4318484119380544E-3</v>
      </c>
      <c r="N127" s="38">
        <f t="shared" si="1"/>
        <v>2.9999999999999964</v>
      </c>
      <c r="P127" s="31"/>
      <c r="R127" s="39">
        <f t="shared" si="2"/>
        <v>2.9999999999999987</v>
      </c>
    </row>
    <row r="128" spans="1:18" x14ac:dyDescent="0.35">
      <c r="A128" t="s">
        <v>33</v>
      </c>
      <c r="B128" s="22">
        <f>B61</f>
        <v>3.5749999999999997</v>
      </c>
      <c r="C128">
        <v>1</v>
      </c>
      <c r="D128" s="23"/>
      <c r="M128" s="29"/>
    </row>
    <row r="129" spans="1:13" x14ac:dyDescent="0.35">
      <c r="A129" t="s">
        <v>34</v>
      </c>
      <c r="B129" s="22">
        <f>C61</f>
        <v>7.0374015748031509</v>
      </c>
      <c r="C129">
        <v>1</v>
      </c>
      <c r="M129" s="29"/>
    </row>
    <row r="130" spans="1:13" x14ac:dyDescent="0.35">
      <c r="M130" s="29"/>
    </row>
  </sheetData>
  <mergeCells count="3">
    <mergeCell ref="A44:C44"/>
    <mergeCell ref="N63:T63"/>
    <mergeCell ref="Q16:AA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9EBE5-0310-C848-B2D5-24C533C74289}">
  <dimension ref="A1:N17"/>
  <sheetViews>
    <sheetView topLeftCell="A4" zoomScale="150" zoomScaleNormal="150" workbookViewId="0">
      <selection activeCell="A14" sqref="A14:C17"/>
    </sheetView>
  </sheetViews>
  <sheetFormatPr defaultColWidth="8.81640625" defaultRowHeight="14.5" x14ac:dyDescent="0.35"/>
  <cols>
    <col min="1" max="1" width="22.6328125" bestFit="1" customWidth="1"/>
    <col min="2" max="2" width="31" bestFit="1" customWidth="1"/>
    <col min="3" max="3" width="30.36328125" bestFit="1" customWidth="1"/>
    <col min="4" max="13" width="5.6328125" customWidth="1"/>
    <col min="14" max="14" width="4.81640625" customWidth="1"/>
  </cols>
  <sheetData>
    <row r="1" spans="1:14" ht="15" thickBot="1" x14ac:dyDescent="0.4">
      <c r="A1" s="5" t="s">
        <v>0</v>
      </c>
      <c r="B1" s="5" t="s">
        <v>13</v>
      </c>
      <c r="C1" s="5" t="s">
        <v>16</v>
      </c>
      <c r="D1" s="1"/>
      <c r="E1" s="1"/>
      <c r="F1" s="1"/>
      <c r="G1" s="1"/>
      <c r="H1" s="1"/>
      <c r="I1" s="1"/>
      <c r="L1" s="1"/>
      <c r="M1" s="1"/>
    </row>
    <row r="2" spans="1:14" ht="15" thickTop="1" x14ac:dyDescent="0.35">
      <c r="A2" s="1" t="s">
        <v>1</v>
      </c>
      <c r="B2" s="4">
        <v>3</v>
      </c>
      <c r="C2" s="4">
        <v>10.511811023622048</v>
      </c>
      <c r="D2" s="3"/>
      <c r="E2" s="3"/>
      <c r="F2" s="3"/>
      <c r="G2" s="3"/>
      <c r="H2" s="3"/>
      <c r="I2" s="3"/>
      <c r="L2" s="3"/>
      <c r="M2" s="3"/>
      <c r="N2" s="3"/>
    </row>
    <row r="3" spans="1:14" x14ac:dyDescent="0.35">
      <c r="A3" t="s">
        <v>2</v>
      </c>
      <c r="B3" s="2">
        <v>2.9</v>
      </c>
      <c r="C3" s="4">
        <v>10.275590551181102</v>
      </c>
      <c r="D3" s="3"/>
    </row>
    <row r="4" spans="1:14" x14ac:dyDescent="0.35">
      <c r="A4" t="s">
        <v>3</v>
      </c>
      <c r="B4" s="2">
        <v>3.7</v>
      </c>
      <c r="C4" s="4">
        <v>11.614173228346457</v>
      </c>
      <c r="D4" s="3"/>
    </row>
    <row r="5" spans="1:14" x14ac:dyDescent="0.35">
      <c r="A5" t="s">
        <v>4</v>
      </c>
      <c r="B5" s="2">
        <v>3.4</v>
      </c>
      <c r="C5" s="4">
        <v>11.102362204724409</v>
      </c>
      <c r="D5" s="3"/>
    </row>
    <row r="6" spans="1:14" x14ac:dyDescent="0.35">
      <c r="A6" t="s">
        <v>5</v>
      </c>
      <c r="B6" s="4">
        <v>4</v>
      </c>
      <c r="C6" s="4">
        <v>8.2677165354330704</v>
      </c>
      <c r="D6" s="3"/>
    </row>
    <row r="7" spans="1:14" x14ac:dyDescent="0.35">
      <c r="A7" t="s">
        <v>6</v>
      </c>
      <c r="B7" s="2">
        <v>3.9</v>
      </c>
      <c r="C7" s="4">
        <v>4.2913385826771657</v>
      </c>
      <c r="D7" s="3"/>
    </row>
    <row r="8" spans="1:14" x14ac:dyDescent="0.35">
      <c r="A8" t="s">
        <v>7</v>
      </c>
      <c r="B8" s="2">
        <v>4.0999999999999996</v>
      </c>
      <c r="C8" s="4">
        <v>2.9921259842519685</v>
      </c>
      <c r="D8" s="3"/>
    </row>
    <row r="9" spans="1:14" x14ac:dyDescent="0.35">
      <c r="A9" t="s">
        <v>8</v>
      </c>
      <c r="B9" s="2">
        <v>4.2</v>
      </c>
      <c r="C9" s="4">
        <v>2.204724409448819</v>
      </c>
      <c r="D9" s="3"/>
    </row>
    <row r="10" spans="1:14" x14ac:dyDescent="0.35">
      <c r="A10" t="s">
        <v>9</v>
      </c>
      <c r="B10" s="2">
        <v>3.8</v>
      </c>
      <c r="C10" s="4">
        <v>3.0314960629921264</v>
      </c>
      <c r="D10" s="3"/>
    </row>
    <row r="11" spans="1:14" x14ac:dyDescent="0.35">
      <c r="A11" t="s">
        <v>10</v>
      </c>
      <c r="B11" s="2">
        <v>3.4</v>
      </c>
      <c r="C11" s="4">
        <v>4.9212598425196852</v>
      </c>
      <c r="D11" s="3"/>
    </row>
    <row r="12" spans="1:14" x14ac:dyDescent="0.35">
      <c r="A12" t="s">
        <v>11</v>
      </c>
      <c r="B12" s="2">
        <v>3.2</v>
      </c>
      <c r="C12" s="4">
        <v>6.4960629921259843</v>
      </c>
      <c r="D12" s="3"/>
    </row>
    <row r="13" spans="1:14" x14ac:dyDescent="0.35">
      <c r="A13" s="6" t="s">
        <v>12</v>
      </c>
      <c r="B13" s="7">
        <v>3.3</v>
      </c>
      <c r="C13" s="8">
        <v>8.7401574803149611</v>
      </c>
      <c r="D13" s="3"/>
    </row>
    <row r="14" spans="1:14" x14ac:dyDescent="0.35">
      <c r="A14" s="34" t="s">
        <v>14</v>
      </c>
      <c r="B14" s="35">
        <f>AVERAGE(B2:B13)</f>
        <v>3.5749999999999997</v>
      </c>
      <c r="C14" s="35">
        <f>AVERAGE(C2:C13)</f>
        <v>7.0374015748031509</v>
      </c>
    </row>
    <row r="15" spans="1:14" x14ac:dyDescent="0.35">
      <c r="A15" s="34" t="s">
        <v>15</v>
      </c>
      <c r="B15" s="36">
        <f>_xlfn.VAR.P(B2:B13)</f>
        <v>0.17354166666666673</v>
      </c>
      <c r="C15" s="36">
        <f>_xlfn.VAR.P(C2:C13)</f>
        <v>11.043287711575411</v>
      </c>
    </row>
    <row r="16" spans="1:14" x14ac:dyDescent="0.35">
      <c r="A16" s="34" t="s">
        <v>17</v>
      </c>
      <c r="B16" s="36">
        <f>_xlfn.STDEV.P(B2:B13)</f>
        <v>0.416583324998333</v>
      </c>
      <c r="C16" s="36">
        <f>_xlfn.STDEV.P(C2:C13)</f>
        <v>3.3231442507925251</v>
      </c>
    </row>
    <row r="17" spans="1:3" x14ac:dyDescent="0.35">
      <c r="A17" s="34" t="s">
        <v>18</v>
      </c>
      <c r="B17" s="36">
        <f>SQRT(B15)</f>
        <v>0.416583324998333</v>
      </c>
      <c r="C17" s="36">
        <f>SQRT(C15)</f>
        <v>3.3231442507925251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6B052-8719-5B49-B651-F0C0E6F0D800}">
  <dimension ref="A1:E108"/>
  <sheetViews>
    <sheetView zoomScale="70" zoomScaleNormal="70" workbookViewId="0">
      <selection activeCell="C18" sqref="C18"/>
    </sheetView>
  </sheetViews>
  <sheetFormatPr defaultColWidth="10.90625" defaultRowHeight="14.5" x14ac:dyDescent="0.35"/>
  <cols>
    <col min="1" max="1" width="24.6328125" bestFit="1" customWidth="1"/>
    <col min="2" max="2" width="31" bestFit="1" customWidth="1"/>
    <col min="3" max="3" width="30.36328125" bestFit="1" customWidth="1"/>
  </cols>
  <sheetData>
    <row r="1" spans="1:5" ht="15" thickBot="1" x14ac:dyDescent="0.4">
      <c r="A1" s="5" t="s">
        <v>0</v>
      </c>
      <c r="B1" s="5" t="s">
        <v>13</v>
      </c>
      <c r="C1" s="5" t="s">
        <v>16</v>
      </c>
    </row>
    <row r="2" spans="1:5" ht="15" thickTop="1" x14ac:dyDescent="0.35">
      <c r="A2" s="1" t="s">
        <v>1</v>
      </c>
      <c r="B2" s="4">
        <v>3</v>
      </c>
      <c r="C2" s="4">
        <v>10.511811023622048</v>
      </c>
    </row>
    <row r="3" spans="1:5" ht="15.5" x14ac:dyDescent="0.35">
      <c r="A3" t="s">
        <v>2</v>
      </c>
      <c r="B3" s="2">
        <v>2.9</v>
      </c>
      <c r="C3" s="17">
        <v>10.275590551181102</v>
      </c>
    </row>
    <row r="4" spans="1:5" ht="15.5" x14ac:dyDescent="0.35">
      <c r="A4" t="s">
        <v>3</v>
      </c>
      <c r="B4" s="15">
        <v>3.7</v>
      </c>
      <c r="C4" s="4">
        <v>11.614173228346457</v>
      </c>
    </row>
    <row r="5" spans="1:5" ht="15.5" x14ac:dyDescent="0.35">
      <c r="A5" t="s">
        <v>4</v>
      </c>
      <c r="B5" s="15">
        <v>3.4</v>
      </c>
      <c r="C5" s="4">
        <v>11.102362204724409</v>
      </c>
    </row>
    <row r="6" spans="1:5" ht="15.5" x14ac:dyDescent="0.35">
      <c r="A6" t="s">
        <v>5</v>
      </c>
      <c r="B6" s="18">
        <v>4</v>
      </c>
      <c r="C6" s="17">
        <v>8.2677165354330704</v>
      </c>
    </row>
    <row r="7" spans="1:5" ht="15.5" x14ac:dyDescent="0.35">
      <c r="A7" t="s">
        <v>6</v>
      </c>
      <c r="B7" s="15">
        <v>3.9</v>
      </c>
      <c r="C7" s="17">
        <v>4.2913385826771657</v>
      </c>
    </row>
    <row r="8" spans="1:5" x14ac:dyDescent="0.35">
      <c r="A8" t="s">
        <v>7</v>
      </c>
      <c r="B8" s="2">
        <v>4.0999999999999996</v>
      </c>
      <c r="C8" s="4">
        <v>2.9921259842519685</v>
      </c>
    </row>
    <row r="9" spans="1:5" x14ac:dyDescent="0.35">
      <c r="A9" t="s">
        <v>8</v>
      </c>
      <c r="B9" s="2">
        <v>4.2</v>
      </c>
      <c r="C9" s="4">
        <v>2.204724409448819</v>
      </c>
    </row>
    <row r="10" spans="1:5" ht="15.5" x14ac:dyDescent="0.35">
      <c r="A10" t="s">
        <v>9</v>
      </c>
      <c r="B10" s="15">
        <v>3.8</v>
      </c>
      <c r="C10" s="4">
        <v>3.0314960629921264</v>
      </c>
    </row>
    <row r="11" spans="1:5" ht="15.5" x14ac:dyDescent="0.35">
      <c r="A11" t="s">
        <v>10</v>
      </c>
      <c r="B11" s="15">
        <v>3.4</v>
      </c>
      <c r="C11" s="17">
        <v>4.9212598425196852</v>
      </c>
    </row>
    <row r="12" spans="1:5" ht="15.5" x14ac:dyDescent="0.35">
      <c r="A12" t="s">
        <v>11</v>
      </c>
      <c r="B12" s="15">
        <v>3.2</v>
      </c>
      <c r="C12" s="17">
        <v>6.4960629921259843</v>
      </c>
    </row>
    <row r="13" spans="1:5" ht="15.5" x14ac:dyDescent="0.35">
      <c r="A13" s="6" t="s">
        <v>12</v>
      </c>
      <c r="B13" s="14">
        <v>3.3</v>
      </c>
      <c r="C13" s="16">
        <v>8.7401574803149611</v>
      </c>
    </row>
    <row r="14" spans="1:5" x14ac:dyDescent="0.35">
      <c r="A14" s="9" t="s">
        <v>14</v>
      </c>
      <c r="B14" s="12">
        <f>AVERAGE(B2:B13)</f>
        <v>3.5749999999999997</v>
      </c>
      <c r="C14" s="12">
        <f>AVERAGE(C2:C13)</f>
        <v>7.0374015748031509</v>
      </c>
      <c r="D14" s="9"/>
      <c r="E14" s="9"/>
    </row>
    <row r="15" spans="1:5" x14ac:dyDescent="0.35">
      <c r="A15" s="9" t="s">
        <v>19</v>
      </c>
      <c r="B15" s="12">
        <f>_xlfn.STDEV.P(B2:B13)</f>
        <v>0.416583324998333</v>
      </c>
      <c r="C15" s="12">
        <f>_xlfn.STDEV.P(C2:C13)</f>
        <v>3.3231442507925251</v>
      </c>
      <c r="D15" s="9"/>
      <c r="E15" s="9"/>
    </row>
    <row r="16" spans="1:5" x14ac:dyDescent="0.35">
      <c r="A16" s="9"/>
      <c r="B16" s="12"/>
      <c r="C16" s="12"/>
      <c r="D16" s="9"/>
      <c r="E16" s="9"/>
    </row>
    <row r="17" spans="1:5" x14ac:dyDescent="0.35">
      <c r="A17" s="9" t="s">
        <v>20</v>
      </c>
      <c r="B17" s="12">
        <f>B14+B15</f>
        <v>3.9915833249983326</v>
      </c>
      <c r="C17" s="12">
        <f>C14+C15</f>
        <v>10.360545825595675</v>
      </c>
      <c r="D17" s="9"/>
      <c r="E17" s="9"/>
    </row>
    <row r="18" spans="1:5" x14ac:dyDescent="0.35">
      <c r="A18" s="9" t="s">
        <v>21</v>
      </c>
      <c r="B18" s="12">
        <f>B14-B15</f>
        <v>3.1584166750016669</v>
      </c>
      <c r="C18" s="12">
        <f>C14-C15</f>
        <v>3.7142573240106258</v>
      </c>
      <c r="D18" s="9"/>
      <c r="E18" s="9"/>
    </row>
    <row r="19" spans="1:5" x14ac:dyDescent="0.35">
      <c r="A19" s="9"/>
      <c r="B19" s="13"/>
      <c r="C19" s="13"/>
      <c r="D19" s="9"/>
      <c r="E19" s="9"/>
    </row>
    <row r="20" spans="1:5" x14ac:dyDescent="0.35">
      <c r="A20" s="9"/>
      <c r="B20" s="13"/>
      <c r="C20" s="13"/>
      <c r="D20" s="9"/>
      <c r="E20" s="9"/>
    </row>
    <row r="21" spans="1:5" x14ac:dyDescent="0.35">
      <c r="A21" s="9"/>
      <c r="B21" s="13"/>
      <c r="C21" s="13"/>
      <c r="D21" s="9"/>
      <c r="E21" s="9"/>
    </row>
    <row r="22" spans="1:5" x14ac:dyDescent="0.35">
      <c r="A22" s="9"/>
      <c r="B22" s="13"/>
      <c r="C22" s="13"/>
      <c r="D22" s="9"/>
      <c r="E22" s="9"/>
    </row>
    <row r="23" spans="1:5" x14ac:dyDescent="0.35">
      <c r="A23" s="9"/>
      <c r="B23" s="13"/>
      <c r="C23" s="13"/>
      <c r="D23" s="9"/>
      <c r="E23" s="9"/>
    </row>
    <row r="24" spans="1:5" x14ac:dyDescent="0.35">
      <c r="A24" s="9"/>
      <c r="B24" s="13"/>
      <c r="C24" s="13"/>
      <c r="D24" s="9"/>
      <c r="E24" s="9"/>
    </row>
    <row r="25" spans="1:5" x14ac:dyDescent="0.35">
      <c r="A25" s="9"/>
      <c r="B25" s="13"/>
      <c r="C25" s="13"/>
      <c r="D25" s="9"/>
      <c r="E25" s="9"/>
    </row>
    <row r="26" spans="1:5" x14ac:dyDescent="0.35">
      <c r="A26" s="9"/>
      <c r="B26" s="13"/>
      <c r="C26" s="13"/>
      <c r="D26" s="9"/>
      <c r="E26" s="9"/>
    </row>
    <row r="27" spans="1:5" x14ac:dyDescent="0.35">
      <c r="A27" s="9"/>
      <c r="B27" s="13"/>
      <c r="C27" s="13"/>
      <c r="D27" s="9"/>
      <c r="E27" s="9"/>
    </row>
    <row r="28" spans="1:5" x14ac:dyDescent="0.35">
      <c r="A28" s="9"/>
      <c r="B28" s="13"/>
      <c r="C28" s="13"/>
      <c r="D28" s="9"/>
      <c r="E28" s="9"/>
    </row>
    <row r="29" spans="1:5" x14ac:dyDescent="0.35">
      <c r="A29" s="9"/>
      <c r="B29" s="13"/>
      <c r="C29" s="13"/>
      <c r="D29" s="9"/>
      <c r="E29" s="9"/>
    </row>
    <row r="30" spans="1:5" x14ac:dyDescent="0.35">
      <c r="A30" s="9"/>
      <c r="B30" s="13"/>
      <c r="C30" s="13"/>
      <c r="D30" s="9"/>
      <c r="E30" s="9"/>
    </row>
    <row r="31" spans="1:5" x14ac:dyDescent="0.35">
      <c r="A31" s="9"/>
      <c r="B31" s="13"/>
      <c r="C31" s="13"/>
      <c r="D31" s="9"/>
      <c r="E31" s="9"/>
    </row>
    <row r="32" spans="1:5" x14ac:dyDescent="0.35">
      <c r="A32" s="9"/>
      <c r="B32" s="13"/>
      <c r="C32" s="13"/>
      <c r="D32" s="9"/>
      <c r="E32" s="9"/>
    </row>
    <row r="33" spans="1:5" x14ac:dyDescent="0.35">
      <c r="A33" s="9"/>
      <c r="B33" s="13"/>
      <c r="C33" s="13"/>
      <c r="D33" s="9"/>
      <c r="E33" s="9"/>
    </row>
    <row r="34" spans="1:5" x14ac:dyDescent="0.35">
      <c r="A34" s="9"/>
      <c r="B34" s="13"/>
      <c r="C34" s="13"/>
      <c r="D34" s="9"/>
      <c r="E34" s="9"/>
    </row>
    <row r="35" spans="1:5" x14ac:dyDescent="0.35">
      <c r="A35" s="9"/>
      <c r="B35" s="13"/>
      <c r="C35" s="13"/>
      <c r="D35" s="9"/>
      <c r="E35" s="9"/>
    </row>
    <row r="36" spans="1:5" x14ac:dyDescent="0.35">
      <c r="A36" s="9"/>
      <c r="B36" s="13"/>
      <c r="C36" s="13"/>
      <c r="D36" s="9"/>
      <c r="E36" s="9"/>
    </row>
    <row r="37" spans="1:5" x14ac:dyDescent="0.35">
      <c r="A37" s="9"/>
      <c r="B37" s="13"/>
      <c r="C37" s="13"/>
      <c r="D37" s="9"/>
      <c r="E37" s="9"/>
    </row>
    <row r="38" spans="1:5" x14ac:dyDescent="0.35">
      <c r="A38" s="9"/>
      <c r="B38" s="13"/>
      <c r="C38" s="13"/>
      <c r="D38" s="9"/>
      <c r="E38" s="9"/>
    </row>
    <row r="39" spans="1:5" x14ac:dyDescent="0.35">
      <c r="A39" s="9"/>
      <c r="B39" s="13"/>
      <c r="C39" s="13"/>
      <c r="D39" s="9"/>
      <c r="E39" s="9"/>
    </row>
    <row r="40" spans="1:5" x14ac:dyDescent="0.35">
      <c r="A40" s="9"/>
      <c r="B40" s="13"/>
      <c r="C40" s="13"/>
      <c r="D40" s="9"/>
      <c r="E40" s="9"/>
    </row>
    <row r="41" spans="1:5" x14ac:dyDescent="0.35">
      <c r="A41" s="9"/>
      <c r="B41" s="13"/>
      <c r="C41" s="13"/>
      <c r="D41" s="9"/>
      <c r="E41" s="9"/>
    </row>
    <row r="42" spans="1:5" x14ac:dyDescent="0.35">
      <c r="A42" s="9"/>
      <c r="B42" s="13"/>
      <c r="C42" s="13"/>
      <c r="D42" s="9"/>
      <c r="E42" s="9"/>
    </row>
    <row r="43" spans="1:5" x14ac:dyDescent="0.35">
      <c r="A43" s="9"/>
      <c r="B43" s="13"/>
      <c r="C43" s="13"/>
      <c r="D43" s="9"/>
      <c r="E43" s="9"/>
    </row>
    <row r="44" spans="1:5" x14ac:dyDescent="0.35">
      <c r="A44" s="9"/>
      <c r="B44" s="13"/>
      <c r="C44" s="13"/>
      <c r="D44" s="9"/>
      <c r="E44" s="9"/>
    </row>
    <row r="45" spans="1:5" x14ac:dyDescent="0.35">
      <c r="A45" s="9"/>
      <c r="B45" s="13"/>
      <c r="C45" s="13"/>
      <c r="D45" s="9"/>
      <c r="E45" s="9"/>
    </row>
    <row r="46" spans="1:5" x14ac:dyDescent="0.35">
      <c r="A46" s="9"/>
      <c r="B46" s="13"/>
      <c r="C46" s="13"/>
      <c r="D46" s="9"/>
      <c r="E46" s="9"/>
    </row>
    <row r="47" spans="1:5" x14ac:dyDescent="0.35">
      <c r="A47" s="9"/>
      <c r="B47" s="13"/>
      <c r="C47" s="13"/>
      <c r="D47" s="9"/>
      <c r="E47" s="9"/>
    </row>
    <row r="48" spans="1:5" x14ac:dyDescent="0.35">
      <c r="A48" s="9"/>
      <c r="B48" s="13"/>
      <c r="C48" s="13"/>
      <c r="D48" s="9"/>
      <c r="E48" s="9"/>
    </row>
    <row r="49" spans="1:5" x14ac:dyDescent="0.35">
      <c r="A49" s="9"/>
      <c r="B49" s="13"/>
      <c r="C49" s="13"/>
      <c r="D49" s="9"/>
      <c r="E49" s="9"/>
    </row>
    <row r="50" spans="1:5" x14ac:dyDescent="0.35">
      <c r="A50" s="9"/>
      <c r="B50" s="13"/>
      <c r="C50" s="13"/>
      <c r="D50" s="9"/>
      <c r="E50" s="9"/>
    </row>
    <row r="51" spans="1:5" x14ac:dyDescent="0.35">
      <c r="A51" s="9"/>
      <c r="B51" s="13"/>
      <c r="C51" s="13"/>
      <c r="D51" s="9"/>
      <c r="E51" s="9"/>
    </row>
    <row r="52" spans="1:5" x14ac:dyDescent="0.35">
      <c r="A52" s="9"/>
      <c r="B52" s="9"/>
      <c r="C52" s="9"/>
      <c r="D52" s="9"/>
      <c r="E52" s="9"/>
    </row>
    <row r="53" spans="1:5" x14ac:dyDescent="0.35">
      <c r="A53" s="9"/>
      <c r="B53" s="9"/>
      <c r="C53" s="9"/>
      <c r="D53" s="9"/>
      <c r="E53" s="9"/>
    </row>
    <row r="54" spans="1:5" x14ac:dyDescent="0.35">
      <c r="A54" s="9"/>
      <c r="B54" s="9"/>
      <c r="C54" s="9"/>
      <c r="D54" s="9"/>
      <c r="E54" s="9"/>
    </row>
    <row r="55" spans="1:5" x14ac:dyDescent="0.35">
      <c r="A55" s="9"/>
      <c r="B55" s="9"/>
      <c r="C55" s="9"/>
      <c r="D55" s="9"/>
      <c r="E55" s="9"/>
    </row>
    <row r="56" spans="1:5" x14ac:dyDescent="0.35">
      <c r="A56" s="9"/>
      <c r="B56" s="9"/>
      <c r="C56" s="9"/>
      <c r="D56" s="9"/>
      <c r="E56" s="9"/>
    </row>
    <row r="57" spans="1:5" x14ac:dyDescent="0.35">
      <c r="A57" s="9"/>
      <c r="B57" s="9"/>
      <c r="C57" s="9"/>
      <c r="D57" s="9"/>
      <c r="E57" s="9"/>
    </row>
    <row r="58" spans="1:5" x14ac:dyDescent="0.35">
      <c r="A58" s="9"/>
      <c r="B58" s="9"/>
      <c r="C58" s="9"/>
      <c r="D58" s="9"/>
      <c r="E58" s="9"/>
    </row>
    <row r="59" spans="1:5" x14ac:dyDescent="0.35">
      <c r="A59" s="9"/>
      <c r="B59" s="9"/>
      <c r="C59" s="9"/>
      <c r="D59" s="9"/>
      <c r="E59" s="9"/>
    </row>
    <row r="60" spans="1:5" x14ac:dyDescent="0.35">
      <c r="A60" s="9"/>
      <c r="B60" s="9"/>
      <c r="C60" s="9"/>
      <c r="D60" s="9"/>
      <c r="E60" s="9"/>
    </row>
    <row r="61" spans="1:5" x14ac:dyDescent="0.35">
      <c r="A61" s="9"/>
      <c r="B61" s="9"/>
      <c r="C61" s="9"/>
      <c r="D61" s="9"/>
      <c r="E61" s="9"/>
    </row>
    <row r="62" spans="1:5" x14ac:dyDescent="0.35">
      <c r="A62" s="9"/>
      <c r="B62" s="9"/>
      <c r="C62" s="9"/>
      <c r="D62" s="9"/>
      <c r="E62" s="9"/>
    </row>
    <row r="63" spans="1:5" x14ac:dyDescent="0.35">
      <c r="A63" s="9"/>
      <c r="B63" s="9"/>
      <c r="C63" s="9"/>
      <c r="D63" s="9"/>
      <c r="E63" s="9"/>
    </row>
    <row r="64" spans="1:5" x14ac:dyDescent="0.35">
      <c r="A64" s="9"/>
      <c r="B64" s="9"/>
      <c r="C64" s="9"/>
      <c r="D64" s="9"/>
      <c r="E64" s="9"/>
    </row>
    <row r="65" spans="1:5" x14ac:dyDescent="0.35">
      <c r="A65" s="9"/>
      <c r="B65" s="9"/>
      <c r="C65" s="9"/>
      <c r="D65" s="9"/>
      <c r="E65" s="9"/>
    </row>
    <row r="66" spans="1:5" x14ac:dyDescent="0.35">
      <c r="A66" s="9"/>
      <c r="B66" s="9"/>
      <c r="C66" s="9"/>
      <c r="D66" s="9"/>
      <c r="E66" s="9"/>
    </row>
    <row r="67" spans="1:5" x14ac:dyDescent="0.35">
      <c r="A67" s="9"/>
      <c r="B67" s="9"/>
      <c r="C67" s="9"/>
      <c r="D67" s="9"/>
      <c r="E67" s="9"/>
    </row>
    <row r="68" spans="1:5" x14ac:dyDescent="0.35">
      <c r="A68" s="9"/>
      <c r="B68" s="9"/>
      <c r="C68" s="9"/>
      <c r="D68" s="9"/>
      <c r="E68" s="9"/>
    </row>
    <row r="69" spans="1:5" x14ac:dyDescent="0.35">
      <c r="A69" s="9"/>
      <c r="B69" s="9"/>
      <c r="C69" s="9"/>
      <c r="D69" s="9"/>
      <c r="E69" s="9"/>
    </row>
    <row r="70" spans="1:5" x14ac:dyDescent="0.35">
      <c r="A70" s="9"/>
      <c r="B70" s="9"/>
      <c r="C70" s="9"/>
      <c r="D70" s="9"/>
      <c r="E70" s="9"/>
    </row>
    <row r="71" spans="1:5" x14ac:dyDescent="0.35">
      <c r="A71" s="9"/>
      <c r="B71" s="9"/>
      <c r="C71" s="9"/>
      <c r="D71" s="9"/>
      <c r="E71" s="9"/>
    </row>
    <row r="72" spans="1:5" x14ac:dyDescent="0.35">
      <c r="A72" s="9"/>
      <c r="B72" s="9"/>
      <c r="C72" s="9"/>
      <c r="D72" s="9"/>
      <c r="E72" s="9"/>
    </row>
    <row r="73" spans="1:5" x14ac:dyDescent="0.35">
      <c r="A73" s="9"/>
      <c r="B73" s="9"/>
      <c r="C73" s="9"/>
      <c r="D73" s="9"/>
      <c r="E73" s="9"/>
    </row>
    <row r="74" spans="1:5" x14ac:dyDescent="0.35">
      <c r="A74" s="9"/>
      <c r="B74" s="9"/>
      <c r="C74" s="9"/>
      <c r="D74" s="9"/>
      <c r="E74" s="9"/>
    </row>
    <row r="75" spans="1:5" x14ac:dyDescent="0.35">
      <c r="A75" s="9"/>
      <c r="B75" s="9"/>
      <c r="C75" s="9"/>
      <c r="D75" s="9"/>
      <c r="E75" s="9"/>
    </row>
    <row r="76" spans="1:5" x14ac:dyDescent="0.35">
      <c r="A76" s="9"/>
      <c r="B76" s="9"/>
      <c r="C76" s="9"/>
      <c r="D76" s="9"/>
      <c r="E76" s="9"/>
    </row>
    <row r="77" spans="1:5" x14ac:dyDescent="0.35">
      <c r="A77" s="9"/>
      <c r="B77" s="9"/>
      <c r="C77" s="9"/>
      <c r="D77" s="9"/>
      <c r="E77" s="9"/>
    </row>
    <row r="78" spans="1:5" x14ac:dyDescent="0.35">
      <c r="A78" s="9"/>
      <c r="B78" s="9"/>
      <c r="C78" s="9"/>
      <c r="D78" s="9"/>
      <c r="E78" s="9"/>
    </row>
    <row r="79" spans="1:5" x14ac:dyDescent="0.35">
      <c r="A79" s="9"/>
      <c r="B79" s="9"/>
      <c r="C79" s="9"/>
      <c r="D79" s="9"/>
      <c r="E79" s="9"/>
    </row>
    <row r="80" spans="1:5" x14ac:dyDescent="0.35">
      <c r="A80" s="9"/>
      <c r="B80" s="9"/>
      <c r="C80" s="9"/>
      <c r="D80" s="9"/>
      <c r="E80" s="9"/>
    </row>
    <row r="81" spans="1:5" x14ac:dyDescent="0.35">
      <c r="A81" s="9"/>
      <c r="B81" s="9"/>
      <c r="C81" s="9"/>
      <c r="D81" s="9"/>
      <c r="E81" s="9"/>
    </row>
    <row r="82" spans="1:5" x14ac:dyDescent="0.35">
      <c r="A82" s="9"/>
      <c r="B82" s="9"/>
      <c r="C82" s="9"/>
      <c r="D82" s="9"/>
      <c r="E82" s="9"/>
    </row>
    <row r="83" spans="1:5" x14ac:dyDescent="0.35">
      <c r="A83" s="9"/>
      <c r="B83" s="9"/>
      <c r="C83" s="9"/>
      <c r="D83" s="9"/>
      <c r="E83" s="9"/>
    </row>
    <row r="84" spans="1:5" x14ac:dyDescent="0.35">
      <c r="A84" s="9"/>
      <c r="B84" s="9"/>
      <c r="C84" s="9"/>
      <c r="D84" s="9"/>
      <c r="E84" s="9"/>
    </row>
    <row r="85" spans="1:5" x14ac:dyDescent="0.35">
      <c r="A85" s="9"/>
      <c r="B85" s="9"/>
      <c r="C85" s="9"/>
      <c r="D85" s="9"/>
      <c r="E85" s="9"/>
    </row>
    <row r="86" spans="1:5" x14ac:dyDescent="0.35">
      <c r="A86" s="9"/>
      <c r="B86" s="9"/>
      <c r="C86" s="9"/>
      <c r="D86" s="9"/>
      <c r="E86" s="9"/>
    </row>
    <row r="87" spans="1:5" x14ac:dyDescent="0.35">
      <c r="A87" s="9"/>
      <c r="B87" s="9"/>
      <c r="C87" s="9"/>
      <c r="D87" s="9"/>
      <c r="E87" s="9"/>
    </row>
    <row r="88" spans="1:5" x14ac:dyDescent="0.35">
      <c r="A88" s="9"/>
      <c r="B88" s="9"/>
      <c r="C88" s="9"/>
      <c r="D88" s="9"/>
      <c r="E88" s="9"/>
    </row>
    <row r="89" spans="1:5" x14ac:dyDescent="0.35">
      <c r="A89" s="9"/>
      <c r="B89" s="9"/>
      <c r="C89" s="9"/>
      <c r="D89" s="9"/>
      <c r="E89" s="9"/>
    </row>
    <row r="90" spans="1:5" x14ac:dyDescent="0.35">
      <c r="A90" s="9"/>
      <c r="B90" s="9"/>
      <c r="C90" s="9"/>
      <c r="D90" s="9"/>
      <c r="E90" s="9"/>
    </row>
    <row r="91" spans="1:5" x14ac:dyDescent="0.35">
      <c r="A91" s="9"/>
      <c r="B91" s="9"/>
      <c r="C91" s="9"/>
      <c r="D91" s="9"/>
      <c r="E91" s="9"/>
    </row>
    <row r="92" spans="1:5" x14ac:dyDescent="0.35">
      <c r="A92" s="9"/>
      <c r="B92" s="9"/>
      <c r="C92" s="9"/>
      <c r="D92" s="9"/>
      <c r="E92" s="9"/>
    </row>
    <row r="93" spans="1:5" x14ac:dyDescent="0.35">
      <c r="A93" s="9"/>
      <c r="B93" s="9"/>
      <c r="C93" s="9"/>
      <c r="D93" s="9"/>
      <c r="E93" s="9"/>
    </row>
    <row r="94" spans="1:5" x14ac:dyDescent="0.35">
      <c r="A94" s="9"/>
      <c r="B94" s="9"/>
      <c r="C94" s="9"/>
      <c r="D94" s="9"/>
      <c r="E94" s="9"/>
    </row>
    <row r="95" spans="1:5" x14ac:dyDescent="0.35">
      <c r="A95" s="9"/>
      <c r="B95" s="9"/>
      <c r="C95" s="9"/>
      <c r="D95" s="9"/>
      <c r="E95" s="9"/>
    </row>
    <row r="96" spans="1:5" x14ac:dyDescent="0.35">
      <c r="A96" s="9"/>
      <c r="B96" s="9"/>
      <c r="C96" s="9"/>
      <c r="D96" s="9"/>
      <c r="E96" s="9"/>
    </row>
    <row r="97" spans="1:5" x14ac:dyDescent="0.35">
      <c r="A97" s="9"/>
      <c r="B97" s="9"/>
      <c r="C97" s="9"/>
      <c r="D97" s="9"/>
      <c r="E97" s="9"/>
    </row>
    <row r="98" spans="1:5" x14ac:dyDescent="0.35">
      <c r="A98" s="9"/>
      <c r="B98" s="9"/>
      <c r="C98" s="9"/>
      <c r="D98" s="9"/>
      <c r="E98" s="9"/>
    </row>
    <row r="99" spans="1:5" x14ac:dyDescent="0.35">
      <c r="A99" s="9"/>
      <c r="B99" s="9"/>
      <c r="C99" s="9"/>
      <c r="D99" s="9"/>
      <c r="E99" s="9"/>
    </row>
    <row r="100" spans="1:5" x14ac:dyDescent="0.35">
      <c r="A100" s="9"/>
      <c r="B100" s="9"/>
      <c r="C100" s="9"/>
      <c r="D100" s="9"/>
      <c r="E100" s="9"/>
    </row>
    <row r="101" spans="1:5" x14ac:dyDescent="0.35">
      <c r="A101" s="9"/>
      <c r="B101" s="9"/>
      <c r="C101" s="9"/>
      <c r="D101" s="9"/>
      <c r="E101" s="9"/>
    </row>
    <row r="102" spans="1:5" x14ac:dyDescent="0.35">
      <c r="A102" s="9"/>
      <c r="B102" s="9"/>
      <c r="C102" s="9"/>
      <c r="D102" s="9"/>
      <c r="E102" s="9"/>
    </row>
    <row r="103" spans="1:5" x14ac:dyDescent="0.35">
      <c r="A103" s="9"/>
      <c r="B103" s="9"/>
      <c r="C103" s="9"/>
      <c r="D103" s="9"/>
      <c r="E103" s="9"/>
    </row>
    <row r="104" spans="1:5" x14ac:dyDescent="0.35">
      <c r="A104" s="9"/>
      <c r="B104" s="9"/>
      <c r="C104" s="9"/>
      <c r="D104" s="9"/>
      <c r="E104" s="9"/>
    </row>
    <row r="105" spans="1:5" x14ac:dyDescent="0.35">
      <c r="A105" s="9"/>
      <c r="B105" s="9"/>
      <c r="C105" s="9"/>
      <c r="D105" s="9"/>
      <c r="E105" s="9"/>
    </row>
    <row r="106" spans="1:5" x14ac:dyDescent="0.35">
      <c r="A106" s="9"/>
      <c r="B106" s="9"/>
      <c r="C106" s="9"/>
      <c r="D106" s="9"/>
      <c r="E106" s="9"/>
    </row>
    <row r="107" spans="1:5" x14ac:dyDescent="0.35">
      <c r="A107" s="9"/>
      <c r="B107" s="9"/>
      <c r="C107" s="9"/>
      <c r="D107" s="9"/>
      <c r="E107" s="9"/>
    </row>
    <row r="108" spans="1:5" x14ac:dyDescent="0.35">
      <c r="A108" s="9"/>
      <c r="B108" s="9"/>
      <c r="C108" s="9"/>
      <c r="D108" s="9"/>
      <c r="E10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82B8-EBB9-F84F-B4C6-BC6A69F8B770}">
  <dimension ref="A1:F108"/>
  <sheetViews>
    <sheetView tabSelected="1" zoomScale="69" zoomScaleNormal="69" workbookViewId="0">
      <selection activeCell="C20" sqref="C20:C21"/>
    </sheetView>
  </sheetViews>
  <sheetFormatPr defaultColWidth="10.90625" defaultRowHeight="14.5" x14ac:dyDescent="0.35"/>
  <cols>
    <col min="1" max="1" width="24.6328125" bestFit="1" customWidth="1"/>
    <col min="2" max="2" width="31" bestFit="1" customWidth="1"/>
    <col min="3" max="3" width="23.6328125" bestFit="1" customWidth="1"/>
    <col min="4" max="4" width="30.36328125" bestFit="1" customWidth="1"/>
    <col min="5" max="5" width="20.36328125" bestFit="1" customWidth="1"/>
  </cols>
  <sheetData>
    <row r="1" spans="1:6" ht="15" thickBot="1" x14ac:dyDescent="0.4">
      <c r="A1" s="5" t="s">
        <v>0</v>
      </c>
      <c r="B1" s="5" t="s">
        <v>13</v>
      </c>
      <c r="C1" s="5" t="s">
        <v>22</v>
      </c>
      <c r="D1" s="5" t="s">
        <v>16</v>
      </c>
      <c r="E1" s="20" t="s">
        <v>23</v>
      </c>
    </row>
    <row r="2" spans="1:6" ht="15" thickTop="1" x14ac:dyDescent="0.35">
      <c r="A2" s="1" t="s">
        <v>1</v>
      </c>
      <c r="B2" s="4">
        <v>3</v>
      </c>
      <c r="C2" s="46">
        <f>(B2-$B$14)/$B$15</f>
        <v>-1.3802760828276088</v>
      </c>
      <c r="D2" s="4">
        <v>10.511811023622048</v>
      </c>
      <c r="E2" s="44">
        <f>(D2-$D$14)/$D$15</f>
        <v>1.0455186975378206</v>
      </c>
    </row>
    <row r="3" spans="1:6" x14ac:dyDescent="0.35">
      <c r="A3" t="s">
        <v>2</v>
      </c>
      <c r="B3" s="4">
        <v>2.9</v>
      </c>
      <c r="C3" s="46">
        <f t="shared" ref="C3:C13" si="0">(B3-$B$14)/$B$15</f>
        <v>-1.6203240972324107</v>
      </c>
      <c r="D3" s="4">
        <v>10.275590551181102</v>
      </c>
      <c r="E3" s="44">
        <f t="shared" ref="E3:E13" si="1">(D3-$D$14)/$D$15</f>
        <v>0.97443527334261415</v>
      </c>
    </row>
    <row r="4" spans="1:6" x14ac:dyDescent="0.35">
      <c r="A4" t="s">
        <v>3</v>
      </c>
      <c r="B4" s="4">
        <v>3.7</v>
      </c>
      <c r="C4" s="46">
        <f t="shared" si="0"/>
        <v>0.30006001800600313</v>
      </c>
      <c r="D4" s="4">
        <v>11.614173228346457</v>
      </c>
      <c r="E4" s="44">
        <f t="shared" si="1"/>
        <v>1.3772413437821149</v>
      </c>
    </row>
    <row r="5" spans="1:6" x14ac:dyDescent="0.35">
      <c r="A5" t="s">
        <v>4</v>
      </c>
      <c r="B5" s="4">
        <v>3.4</v>
      </c>
      <c r="C5" s="46">
        <f t="shared" si="0"/>
        <v>-0.42008402520840243</v>
      </c>
      <c r="D5" s="4">
        <v>11.102362204724409</v>
      </c>
      <c r="E5" s="44">
        <f t="shared" si="1"/>
        <v>1.223227258025835</v>
      </c>
    </row>
    <row r="6" spans="1:6" x14ac:dyDescent="0.35">
      <c r="A6" t="s">
        <v>5</v>
      </c>
      <c r="B6" s="4">
        <v>4</v>
      </c>
      <c r="C6" s="46">
        <f t="shared" si="0"/>
        <v>1.0202040612204075</v>
      </c>
      <c r="D6" s="4">
        <v>8.2677165354330704</v>
      </c>
      <c r="E6" s="44">
        <f t="shared" si="1"/>
        <v>0.37022616768336375</v>
      </c>
    </row>
    <row r="7" spans="1:6" x14ac:dyDescent="0.35">
      <c r="A7" t="s">
        <v>6</v>
      </c>
      <c r="B7" s="4">
        <v>3.9</v>
      </c>
      <c r="C7" s="46">
        <f t="shared" si="0"/>
        <v>0.78015604681560569</v>
      </c>
      <c r="D7" s="4">
        <v>4.2913385826771657</v>
      </c>
      <c r="E7" s="44">
        <f t="shared" si="1"/>
        <v>-0.82634480626926932</v>
      </c>
    </row>
    <row r="8" spans="1:6" x14ac:dyDescent="0.35">
      <c r="A8" t="s">
        <v>7</v>
      </c>
      <c r="B8" s="4">
        <v>4.0999999999999996</v>
      </c>
      <c r="C8" s="46">
        <f t="shared" si="0"/>
        <v>1.2602520756252082</v>
      </c>
      <c r="D8" s="4">
        <v>2.9921259842519685</v>
      </c>
      <c r="E8" s="44">
        <f t="shared" si="1"/>
        <v>-1.217303639342902</v>
      </c>
    </row>
    <row r="9" spans="1:6" x14ac:dyDescent="0.35">
      <c r="A9" t="s">
        <v>8</v>
      </c>
      <c r="B9" s="4">
        <v>4.2</v>
      </c>
      <c r="C9" s="46">
        <f t="shared" si="0"/>
        <v>1.5003000900300112</v>
      </c>
      <c r="D9" s="4">
        <v>2.204724409448819</v>
      </c>
      <c r="E9" s="44">
        <f t="shared" si="1"/>
        <v>-1.4542483866602549</v>
      </c>
    </row>
    <row r="10" spans="1:6" x14ac:dyDescent="0.35">
      <c r="A10" t="s">
        <v>9</v>
      </c>
      <c r="B10" s="4">
        <v>3.8</v>
      </c>
      <c r="C10" s="46">
        <f t="shared" si="0"/>
        <v>0.54010803241080385</v>
      </c>
      <c r="D10" s="4">
        <v>3.0314960629921264</v>
      </c>
      <c r="E10" s="44">
        <f t="shared" si="1"/>
        <v>-1.2054564019770342</v>
      </c>
    </row>
    <row r="11" spans="1:6" x14ac:dyDescent="0.35">
      <c r="A11" t="s">
        <v>10</v>
      </c>
      <c r="B11" s="4">
        <v>3.4</v>
      </c>
      <c r="C11" s="46">
        <f t="shared" si="0"/>
        <v>-0.42008402520840243</v>
      </c>
      <c r="D11" s="4">
        <v>4.9212598425196852</v>
      </c>
      <c r="E11" s="44">
        <f t="shared" si="1"/>
        <v>-0.63678900841538688</v>
      </c>
    </row>
    <row r="12" spans="1:6" x14ac:dyDescent="0.35">
      <c r="A12" s="19" t="s">
        <v>11</v>
      </c>
      <c r="B12" s="12">
        <v>3.2</v>
      </c>
      <c r="C12" s="47">
        <f t="shared" si="0"/>
        <v>-0.90018005401800505</v>
      </c>
      <c r="D12" s="12">
        <v>6.4960629921259843</v>
      </c>
      <c r="E12" s="44">
        <f t="shared" si="1"/>
        <v>-0.16289951378068065</v>
      </c>
    </row>
    <row r="13" spans="1:6" x14ac:dyDescent="0.35">
      <c r="A13" s="6" t="s">
        <v>12</v>
      </c>
      <c r="B13" s="8">
        <v>3.3</v>
      </c>
      <c r="C13" s="48">
        <f t="shared" si="0"/>
        <v>-0.66013203961320432</v>
      </c>
      <c r="D13" s="8">
        <v>8.7401574803149611</v>
      </c>
      <c r="E13" s="45">
        <f t="shared" si="1"/>
        <v>0.51239301607377585</v>
      </c>
    </row>
    <row r="14" spans="1:6" x14ac:dyDescent="0.35">
      <c r="A14" s="9" t="s">
        <v>14</v>
      </c>
      <c r="B14" s="12">
        <f>AVERAGE(B2:B13)</f>
        <v>3.5749999999999997</v>
      </c>
      <c r="C14" s="12"/>
      <c r="D14" s="12">
        <f>AVERAGE(D2:D13)</f>
        <v>7.0374015748031509</v>
      </c>
      <c r="E14" s="9"/>
      <c r="F14" s="9"/>
    </row>
    <row r="15" spans="1:6" x14ac:dyDescent="0.35">
      <c r="A15" s="9" t="s">
        <v>19</v>
      </c>
      <c r="B15" s="12">
        <f>_xlfn.STDEV.P(B2:B13)</f>
        <v>0.416583324998333</v>
      </c>
      <c r="C15" s="12"/>
      <c r="D15" s="12">
        <f>_xlfn.STDEV.P(D2:D13)</f>
        <v>3.3231442507925251</v>
      </c>
      <c r="E15" s="9"/>
      <c r="F15" s="9"/>
    </row>
    <row r="16" spans="1:6" x14ac:dyDescent="0.35">
      <c r="A16" s="9"/>
      <c r="B16" s="12"/>
      <c r="C16" s="12"/>
      <c r="D16" s="12"/>
      <c r="E16" s="9"/>
      <c r="F16" s="9"/>
    </row>
    <row r="17" spans="1:6" x14ac:dyDescent="0.35">
      <c r="A17" s="9"/>
      <c r="B17" s="12"/>
      <c r="C17" s="23"/>
      <c r="D17" s="12"/>
      <c r="E17" s="9"/>
      <c r="F17" s="9"/>
    </row>
    <row r="18" spans="1:6" x14ac:dyDescent="0.35">
      <c r="A18" s="9"/>
      <c r="B18" s="12"/>
      <c r="C18" s="23"/>
      <c r="D18" s="12"/>
      <c r="E18" s="9"/>
      <c r="F18" s="9"/>
    </row>
    <row r="19" spans="1:6" x14ac:dyDescent="0.35">
      <c r="A19" s="9"/>
      <c r="B19" s="13"/>
      <c r="C19" s="23"/>
      <c r="D19" s="13"/>
      <c r="E19" s="9"/>
      <c r="F19" s="9"/>
    </row>
    <row r="20" spans="1:6" x14ac:dyDescent="0.35">
      <c r="A20" s="9"/>
      <c r="B20" s="13"/>
      <c r="C20" s="23"/>
      <c r="D20" s="13"/>
      <c r="E20" s="9"/>
      <c r="F20" s="9"/>
    </row>
    <row r="21" spans="1:6" x14ac:dyDescent="0.35">
      <c r="A21" s="9"/>
      <c r="B21" s="13"/>
      <c r="C21" s="23"/>
      <c r="D21" s="13"/>
      <c r="E21" s="9"/>
      <c r="F21" s="9"/>
    </row>
    <row r="22" spans="1:6" x14ac:dyDescent="0.35">
      <c r="A22" s="9"/>
      <c r="B22" s="13"/>
      <c r="C22" s="23"/>
      <c r="D22" s="13"/>
      <c r="E22" s="9"/>
      <c r="F22" s="9"/>
    </row>
    <row r="23" spans="1:6" x14ac:dyDescent="0.35">
      <c r="A23" s="9"/>
      <c r="B23" s="13"/>
      <c r="C23" s="23"/>
      <c r="D23" s="13"/>
      <c r="E23" s="9"/>
      <c r="F23" s="9"/>
    </row>
    <row r="24" spans="1:6" x14ac:dyDescent="0.35">
      <c r="A24" s="9"/>
      <c r="B24" s="13"/>
      <c r="C24" s="23"/>
      <c r="D24" s="13"/>
      <c r="E24" s="9"/>
      <c r="F24" s="9"/>
    </row>
    <row r="25" spans="1:6" x14ac:dyDescent="0.35">
      <c r="A25" s="9"/>
      <c r="B25" s="13"/>
      <c r="C25" s="23"/>
      <c r="D25" s="13"/>
      <c r="E25" s="9"/>
      <c r="F25" s="9"/>
    </row>
    <row r="26" spans="1:6" x14ac:dyDescent="0.35">
      <c r="A26" s="9"/>
      <c r="B26" s="13"/>
      <c r="C26" s="23"/>
      <c r="D26" s="13"/>
      <c r="E26" s="9"/>
      <c r="F26" s="9"/>
    </row>
    <row r="27" spans="1:6" x14ac:dyDescent="0.35">
      <c r="A27" s="9"/>
      <c r="B27" s="13"/>
      <c r="C27" s="23"/>
      <c r="D27" s="13"/>
      <c r="E27" s="9"/>
      <c r="F27" s="9"/>
    </row>
    <row r="28" spans="1:6" x14ac:dyDescent="0.35">
      <c r="A28" s="9"/>
      <c r="B28" s="13"/>
      <c r="C28" s="23"/>
      <c r="D28" s="13"/>
      <c r="E28" s="9"/>
      <c r="F28" s="9"/>
    </row>
    <row r="29" spans="1:6" x14ac:dyDescent="0.35">
      <c r="A29" s="9"/>
      <c r="B29" s="13"/>
      <c r="C29" s="23"/>
      <c r="D29" s="13"/>
      <c r="E29" s="9"/>
      <c r="F29" s="9"/>
    </row>
    <row r="30" spans="1:6" x14ac:dyDescent="0.35">
      <c r="A30" s="9"/>
      <c r="B30" s="13"/>
      <c r="C30" s="23"/>
      <c r="D30" s="13"/>
      <c r="E30" s="9"/>
      <c r="F30" s="9"/>
    </row>
    <row r="31" spans="1:6" x14ac:dyDescent="0.35">
      <c r="A31" s="9"/>
      <c r="B31" s="13"/>
      <c r="C31" s="23"/>
      <c r="D31" s="13"/>
      <c r="E31" s="9"/>
      <c r="F31" s="9"/>
    </row>
    <row r="32" spans="1:6" x14ac:dyDescent="0.35">
      <c r="A32" s="9"/>
      <c r="B32" s="13"/>
      <c r="C32" s="43"/>
      <c r="D32" s="13"/>
      <c r="E32" s="9"/>
      <c r="F32" s="9"/>
    </row>
    <row r="33" spans="1:6" x14ac:dyDescent="0.35">
      <c r="A33" s="9"/>
      <c r="B33" s="13"/>
      <c r="C33" s="43"/>
      <c r="D33" s="13"/>
      <c r="E33" s="9"/>
      <c r="F33" s="9"/>
    </row>
    <row r="34" spans="1:6" x14ac:dyDescent="0.35">
      <c r="A34" s="9"/>
      <c r="B34" s="13"/>
      <c r="C34" s="13"/>
      <c r="D34" s="13"/>
      <c r="E34" s="9"/>
      <c r="F34" s="9"/>
    </row>
    <row r="35" spans="1:6" x14ac:dyDescent="0.35">
      <c r="A35" s="9"/>
      <c r="B35" s="13"/>
      <c r="C35" s="13"/>
      <c r="D35" s="13"/>
      <c r="E35" s="9"/>
      <c r="F35" s="9"/>
    </row>
    <row r="36" spans="1:6" x14ac:dyDescent="0.35">
      <c r="A36" s="9"/>
      <c r="B36" s="13"/>
      <c r="C36" s="13"/>
      <c r="D36" s="13"/>
      <c r="E36" s="9"/>
      <c r="F36" s="9"/>
    </row>
    <row r="37" spans="1:6" x14ac:dyDescent="0.35">
      <c r="A37" s="9"/>
      <c r="B37" s="13"/>
      <c r="C37" s="13"/>
      <c r="D37" s="13"/>
      <c r="E37" s="9"/>
      <c r="F37" s="9"/>
    </row>
    <row r="38" spans="1:6" x14ac:dyDescent="0.35">
      <c r="A38" s="9"/>
      <c r="B38" s="13"/>
      <c r="C38" s="13"/>
      <c r="D38" s="13"/>
      <c r="E38" s="9"/>
      <c r="F38" s="9"/>
    </row>
    <row r="39" spans="1:6" x14ac:dyDescent="0.35">
      <c r="A39" s="9"/>
      <c r="B39" s="13"/>
      <c r="C39" s="13"/>
      <c r="D39" s="13"/>
      <c r="E39" s="9"/>
      <c r="F39" s="9"/>
    </row>
    <row r="40" spans="1:6" x14ac:dyDescent="0.35">
      <c r="A40" s="9"/>
      <c r="B40" s="13"/>
      <c r="C40" s="13"/>
      <c r="D40" s="13"/>
      <c r="E40" s="9"/>
      <c r="F40" s="9"/>
    </row>
    <row r="41" spans="1:6" x14ac:dyDescent="0.35">
      <c r="A41" s="9"/>
      <c r="B41" s="13"/>
      <c r="C41" s="13"/>
      <c r="D41" s="13"/>
      <c r="E41" s="9"/>
      <c r="F41" s="9"/>
    </row>
    <row r="42" spans="1:6" x14ac:dyDescent="0.35">
      <c r="A42" s="9"/>
      <c r="B42" s="13"/>
      <c r="C42" s="13"/>
      <c r="D42" s="13"/>
      <c r="E42" s="9"/>
      <c r="F42" s="9"/>
    </row>
    <row r="43" spans="1:6" x14ac:dyDescent="0.35">
      <c r="A43" s="9"/>
      <c r="B43" s="13"/>
      <c r="C43" s="13"/>
      <c r="D43" s="13"/>
      <c r="E43" s="9"/>
      <c r="F43" s="9"/>
    </row>
    <row r="44" spans="1:6" x14ac:dyDescent="0.35">
      <c r="A44" s="9"/>
      <c r="B44" s="13"/>
      <c r="C44" s="13"/>
      <c r="D44" s="13"/>
      <c r="E44" s="9"/>
      <c r="F44" s="9"/>
    </row>
    <row r="45" spans="1:6" x14ac:dyDescent="0.35">
      <c r="A45" s="9"/>
      <c r="B45" s="13"/>
      <c r="C45" s="13"/>
      <c r="D45" s="13"/>
      <c r="E45" s="9"/>
      <c r="F45" s="9"/>
    </row>
    <row r="46" spans="1:6" x14ac:dyDescent="0.35">
      <c r="A46" s="9"/>
      <c r="B46" s="13"/>
      <c r="C46" s="13"/>
      <c r="D46" s="13"/>
      <c r="E46" s="9"/>
      <c r="F46" s="9"/>
    </row>
    <row r="47" spans="1:6" x14ac:dyDescent="0.35">
      <c r="A47" s="9"/>
      <c r="B47" s="13"/>
      <c r="C47" s="13"/>
      <c r="D47" s="13"/>
      <c r="E47" s="9"/>
      <c r="F47" s="9"/>
    </row>
    <row r="48" spans="1:6" x14ac:dyDescent="0.35">
      <c r="A48" s="9"/>
      <c r="B48" s="13"/>
      <c r="C48" s="13"/>
      <c r="D48" s="13"/>
      <c r="E48" s="9"/>
      <c r="F48" s="9"/>
    </row>
    <row r="49" spans="1:6" x14ac:dyDescent="0.35">
      <c r="A49" s="9"/>
      <c r="B49" s="13"/>
      <c r="C49" s="13"/>
      <c r="D49" s="13"/>
      <c r="E49" s="9"/>
      <c r="F49" s="9"/>
    </row>
    <row r="50" spans="1:6" x14ac:dyDescent="0.35">
      <c r="A50" s="9"/>
      <c r="B50" s="13"/>
      <c r="C50" s="13"/>
      <c r="D50" s="13"/>
      <c r="E50" s="9"/>
      <c r="F50" s="9"/>
    </row>
    <row r="51" spans="1:6" x14ac:dyDescent="0.35">
      <c r="A51" s="9"/>
      <c r="B51" s="13"/>
      <c r="C51" s="13"/>
      <c r="D51" s="13"/>
      <c r="E51" s="9"/>
      <c r="F51" s="9"/>
    </row>
    <row r="52" spans="1:6" x14ac:dyDescent="0.35">
      <c r="A52" s="9"/>
      <c r="B52" s="9"/>
      <c r="C52" s="9"/>
      <c r="D52" s="9"/>
      <c r="E52" s="9"/>
      <c r="F52" s="9"/>
    </row>
    <row r="53" spans="1:6" x14ac:dyDescent="0.35">
      <c r="A53" s="9"/>
      <c r="B53" s="9"/>
      <c r="C53" s="9"/>
      <c r="D53" s="9"/>
      <c r="E53" s="9"/>
      <c r="F53" s="9"/>
    </row>
    <row r="54" spans="1:6" x14ac:dyDescent="0.35">
      <c r="A54" s="9"/>
      <c r="B54" s="9"/>
      <c r="C54" s="9"/>
      <c r="D54" s="9"/>
      <c r="E54" s="9"/>
      <c r="F54" s="9"/>
    </row>
    <row r="55" spans="1:6" x14ac:dyDescent="0.35">
      <c r="A55" s="9"/>
      <c r="B55" s="9"/>
      <c r="C55" s="9"/>
      <c r="D55" s="9"/>
      <c r="E55" s="9"/>
      <c r="F55" s="9"/>
    </row>
    <row r="56" spans="1:6" x14ac:dyDescent="0.35">
      <c r="A56" s="9"/>
      <c r="B56" s="9"/>
      <c r="C56" s="9"/>
      <c r="D56" s="9"/>
      <c r="E56" s="9"/>
      <c r="F56" s="9"/>
    </row>
    <row r="57" spans="1:6" x14ac:dyDescent="0.35">
      <c r="A57" s="9"/>
      <c r="B57" s="9"/>
      <c r="C57" s="9"/>
      <c r="D57" s="9"/>
      <c r="E57" s="9"/>
      <c r="F57" s="9"/>
    </row>
    <row r="58" spans="1:6" x14ac:dyDescent="0.35">
      <c r="A58" s="9"/>
      <c r="B58" s="9"/>
      <c r="C58" s="9"/>
      <c r="D58" s="9"/>
      <c r="E58" s="9"/>
      <c r="F58" s="9"/>
    </row>
    <row r="59" spans="1:6" x14ac:dyDescent="0.35">
      <c r="A59" s="9"/>
      <c r="B59" s="9"/>
      <c r="C59" s="9"/>
      <c r="D59" s="9"/>
      <c r="E59" s="9"/>
      <c r="F59" s="9"/>
    </row>
    <row r="60" spans="1:6" x14ac:dyDescent="0.35">
      <c r="A60" s="9"/>
      <c r="B60" s="9"/>
      <c r="C60" s="9"/>
      <c r="D60" s="9"/>
      <c r="E60" s="9"/>
      <c r="F60" s="9"/>
    </row>
    <row r="61" spans="1:6" x14ac:dyDescent="0.35">
      <c r="A61" s="9"/>
      <c r="B61" s="9"/>
      <c r="C61" s="9"/>
      <c r="D61" s="9"/>
      <c r="E61" s="9"/>
      <c r="F61" s="9"/>
    </row>
    <row r="62" spans="1:6" x14ac:dyDescent="0.35">
      <c r="A62" s="9"/>
      <c r="B62" s="9"/>
      <c r="C62" s="9"/>
      <c r="D62" s="9"/>
      <c r="E62" s="9"/>
      <c r="F62" s="9"/>
    </row>
    <row r="63" spans="1:6" x14ac:dyDescent="0.35">
      <c r="A63" s="9"/>
      <c r="B63" s="9"/>
      <c r="C63" s="9"/>
      <c r="D63" s="9"/>
      <c r="E63" s="9"/>
      <c r="F63" s="9"/>
    </row>
    <row r="64" spans="1:6" x14ac:dyDescent="0.35">
      <c r="A64" s="9"/>
      <c r="B64" s="9"/>
      <c r="C64" s="9"/>
      <c r="D64" s="9"/>
      <c r="E64" s="9"/>
      <c r="F64" s="9"/>
    </row>
    <row r="65" spans="1:6" x14ac:dyDescent="0.35">
      <c r="A65" s="9"/>
      <c r="B65" s="9"/>
      <c r="C65" s="9"/>
      <c r="D65" s="9"/>
      <c r="E65" s="9"/>
      <c r="F65" s="9"/>
    </row>
    <row r="66" spans="1:6" x14ac:dyDescent="0.35">
      <c r="A66" s="9"/>
      <c r="B66" s="9"/>
      <c r="C66" s="9"/>
      <c r="D66" s="9"/>
      <c r="E66" s="9"/>
      <c r="F66" s="9"/>
    </row>
    <row r="67" spans="1:6" x14ac:dyDescent="0.35">
      <c r="A67" s="9"/>
      <c r="B67" s="9"/>
      <c r="C67" s="9"/>
      <c r="D67" s="9"/>
      <c r="E67" s="9"/>
      <c r="F67" s="9"/>
    </row>
    <row r="68" spans="1:6" x14ac:dyDescent="0.35">
      <c r="A68" s="9"/>
      <c r="B68" s="9"/>
      <c r="C68" s="9"/>
      <c r="D68" s="9"/>
      <c r="E68" s="9"/>
      <c r="F68" s="9"/>
    </row>
    <row r="69" spans="1:6" x14ac:dyDescent="0.35">
      <c r="A69" s="9"/>
      <c r="B69" s="9"/>
      <c r="C69" s="9"/>
      <c r="D69" s="9"/>
      <c r="E69" s="9"/>
      <c r="F69" s="9"/>
    </row>
    <row r="70" spans="1:6" x14ac:dyDescent="0.35">
      <c r="A70" s="9"/>
      <c r="B70" s="9"/>
      <c r="C70" s="9"/>
      <c r="D70" s="9"/>
      <c r="E70" s="9"/>
      <c r="F70" s="9"/>
    </row>
    <row r="71" spans="1:6" x14ac:dyDescent="0.35">
      <c r="A71" s="9"/>
      <c r="B71" s="9"/>
      <c r="C71" s="9"/>
      <c r="D71" s="9"/>
      <c r="E71" s="9"/>
      <c r="F71" s="9"/>
    </row>
    <row r="72" spans="1:6" x14ac:dyDescent="0.35">
      <c r="A72" s="9"/>
      <c r="B72" s="9"/>
      <c r="C72" s="9"/>
      <c r="D72" s="9"/>
      <c r="E72" s="9"/>
      <c r="F72" s="9"/>
    </row>
    <row r="73" spans="1:6" x14ac:dyDescent="0.35">
      <c r="A73" s="9"/>
      <c r="B73" s="9"/>
      <c r="C73" s="9"/>
      <c r="D73" s="9"/>
      <c r="E73" s="9"/>
      <c r="F73" s="9"/>
    </row>
    <row r="74" spans="1:6" x14ac:dyDescent="0.35">
      <c r="A74" s="9"/>
      <c r="B74" s="9"/>
      <c r="C74" s="9"/>
      <c r="D74" s="9"/>
      <c r="E74" s="9"/>
      <c r="F74" s="9"/>
    </row>
    <row r="75" spans="1:6" x14ac:dyDescent="0.35">
      <c r="A75" s="9"/>
      <c r="B75" s="9"/>
      <c r="C75" s="9"/>
      <c r="D75" s="9"/>
      <c r="E75" s="9"/>
      <c r="F75" s="9"/>
    </row>
    <row r="76" spans="1:6" x14ac:dyDescent="0.35">
      <c r="A76" s="9"/>
      <c r="B76" s="9"/>
      <c r="C76" s="9"/>
      <c r="D76" s="9"/>
      <c r="E76" s="9"/>
      <c r="F76" s="9"/>
    </row>
    <row r="77" spans="1:6" x14ac:dyDescent="0.35">
      <c r="A77" s="9"/>
      <c r="B77" s="9"/>
      <c r="C77" s="9"/>
      <c r="D77" s="9"/>
      <c r="E77" s="9"/>
      <c r="F77" s="9"/>
    </row>
    <row r="78" spans="1:6" x14ac:dyDescent="0.35">
      <c r="A78" s="9"/>
      <c r="B78" s="9"/>
      <c r="C78" s="9"/>
      <c r="D78" s="9"/>
      <c r="E78" s="9"/>
      <c r="F78" s="9"/>
    </row>
    <row r="79" spans="1:6" x14ac:dyDescent="0.35">
      <c r="A79" s="9"/>
      <c r="B79" s="9"/>
      <c r="C79" s="9"/>
      <c r="D79" s="9"/>
      <c r="E79" s="9"/>
      <c r="F79" s="9"/>
    </row>
    <row r="80" spans="1:6" x14ac:dyDescent="0.35">
      <c r="A80" s="9"/>
      <c r="B80" s="9"/>
      <c r="C80" s="9"/>
      <c r="D80" s="9"/>
      <c r="E80" s="9"/>
      <c r="F80" s="9"/>
    </row>
    <row r="81" spans="1:6" x14ac:dyDescent="0.35">
      <c r="A81" s="9"/>
      <c r="B81" s="9"/>
      <c r="C81" s="9"/>
      <c r="D81" s="9"/>
      <c r="E81" s="9"/>
      <c r="F81" s="9"/>
    </row>
    <row r="82" spans="1:6" x14ac:dyDescent="0.35">
      <c r="A82" s="9"/>
      <c r="B82" s="9"/>
      <c r="C82" s="9"/>
      <c r="D82" s="9"/>
      <c r="E82" s="9"/>
      <c r="F82" s="9"/>
    </row>
    <row r="83" spans="1:6" x14ac:dyDescent="0.35">
      <c r="A83" s="9"/>
      <c r="B83" s="9"/>
      <c r="C83" s="9"/>
      <c r="D83" s="9"/>
      <c r="E83" s="9"/>
      <c r="F83" s="9"/>
    </row>
    <row r="84" spans="1:6" x14ac:dyDescent="0.35">
      <c r="A84" s="9"/>
      <c r="B84" s="9"/>
      <c r="C84" s="9"/>
      <c r="D84" s="9"/>
      <c r="E84" s="9"/>
      <c r="F84" s="9"/>
    </row>
    <row r="85" spans="1:6" x14ac:dyDescent="0.35">
      <c r="A85" s="9"/>
      <c r="B85" s="9"/>
      <c r="C85" s="9"/>
      <c r="D85" s="9"/>
      <c r="E85" s="9"/>
      <c r="F85" s="9"/>
    </row>
    <row r="86" spans="1:6" x14ac:dyDescent="0.35">
      <c r="A86" s="9"/>
      <c r="B86" s="9"/>
      <c r="C86" s="9"/>
      <c r="D86" s="9"/>
      <c r="E86" s="9"/>
      <c r="F86" s="9"/>
    </row>
    <row r="87" spans="1:6" x14ac:dyDescent="0.35">
      <c r="A87" s="9"/>
      <c r="B87" s="9"/>
      <c r="C87" s="9"/>
      <c r="D87" s="9"/>
      <c r="E87" s="9"/>
      <c r="F87" s="9"/>
    </row>
    <row r="88" spans="1:6" x14ac:dyDescent="0.35">
      <c r="A88" s="9"/>
      <c r="B88" s="9"/>
      <c r="C88" s="9"/>
      <c r="D88" s="9"/>
      <c r="E88" s="9"/>
      <c r="F88" s="9"/>
    </row>
    <row r="89" spans="1:6" x14ac:dyDescent="0.35">
      <c r="A89" s="9"/>
      <c r="B89" s="9"/>
      <c r="C89" s="9"/>
      <c r="D89" s="9"/>
      <c r="E89" s="9"/>
      <c r="F89" s="9"/>
    </row>
    <row r="90" spans="1:6" x14ac:dyDescent="0.35">
      <c r="A90" s="9"/>
      <c r="B90" s="9"/>
      <c r="C90" s="9"/>
      <c r="D90" s="9"/>
      <c r="E90" s="9"/>
      <c r="F90" s="9"/>
    </row>
    <row r="91" spans="1:6" x14ac:dyDescent="0.35">
      <c r="A91" s="9"/>
      <c r="B91" s="9"/>
      <c r="C91" s="9"/>
      <c r="D91" s="9"/>
      <c r="E91" s="9"/>
      <c r="F91" s="9"/>
    </row>
    <row r="92" spans="1:6" x14ac:dyDescent="0.35">
      <c r="A92" s="9"/>
      <c r="B92" s="9"/>
      <c r="C92" s="9"/>
      <c r="D92" s="9"/>
      <c r="E92" s="9"/>
      <c r="F92" s="9"/>
    </row>
    <row r="93" spans="1:6" x14ac:dyDescent="0.35">
      <c r="A93" s="9"/>
      <c r="B93" s="9"/>
      <c r="C93" s="9"/>
      <c r="D93" s="9"/>
      <c r="E93" s="9"/>
      <c r="F93" s="9"/>
    </row>
    <row r="94" spans="1:6" x14ac:dyDescent="0.35">
      <c r="A94" s="9"/>
      <c r="B94" s="9"/>
      <c r="C94" s="9"/>
      <c r="D94" s="9"/>
      <c r="E94" s="9"/>
      <c r="F94" s="9"/>
    </row>
    <row r="95" spans="1:6" x14ac:dyDescent="0.35">
      <c r="A95" s="9"/>
      <c r="B95" s="9"/>
      <c r="C95" s="9"/>
      <c r="D95" s="9"/>
      <c r="E95" s="9"/>
      <c r="F95" s="9"/>
    </row>
    <row r="96" spans="1:6" x14ac:dyDescent="0.35">
      <c r="A96" s="9"/>
      <c r="B96" s="9"/>
      <c r="C96" s="9"/>
      <c r="D96" s="9"/>
      <c r="E96" s="9"/>
      <c r="F96" s="9"/>
    </row>
    <row r="97" spans="1:6" x14ac:dyDescent="0.35">
      <c r="A97" s="9"/>
      <c r="B97" s="9"/>
      <c r="C97" s="9"/>
      <c r="D97" s="9"/>
      <c r="E97" s="9"/>
      <c r="F97" s="9"/>
    </row>
    <row r="98" spans="1:6" x14ac:dyDescent="0.35">
      <c r="A98" s="9"/>
      <c r="B98" s="9"/>
      <c r="C98" s="9"/>
      <c r="D98" s="9"/>
      <c r="E98" s="9"/>
      <c r="F98" s="9"/>
    </row>
    <row r="99" spans="1:6" x14ac:dyDescent="0.35">
      <c r="A99" s="9"/>
      <c r="B99" s="9"/>
      <c r="C99" s="9"/>
      <c r="D99" s="9"/>
      <c r="E99" s="9"/>
      <c r="F99" s="9"/>
    </row>
    <row r="100" spans="1:6" x14ac:dyDescent="0.35">
      <c r="A100" s="9"/>
      <c r="B100" s="9"/>
      <c r="C100" s="9"/>
      <c r="D100" s="9"/>
      <c r="E100" s="9"/>
      <c r="F100" s="9"/>
    </row>
    <row r="101" spans="1:6" x14ac:dyDescent="0.35">
      <c r="A101" s="9"/>
      <c r="B101" s="9"/>
      <c r="C101" s="9"/>
      <c r="D101" s="9"/>
      <c r="E101" s="9"/>
      <c r="F101" s="9"/>
    </row>
    <row r="102" spans="1:6" x14ac:dyDescent="0.35">
      <c r="A102" s="9"/>
      <c r="B102" s="9"/>
      <c r="C102" s="9"/>
      <c r="D102" s="9"/>
      <c r="E102" s="9"/>
      <c r="F102" s="9"/>
    </row>
    <row r="103" spans="1:6" x14ac:dyDescent="0.35">
      <c r="A103" s="9"/>
      <c r="B103" s="9"/>
      <c r="C103" s="9"/>
      <c r="D103" s="9"/>
      <c r="E103" s="9"/>
      <c r="F103" s="9"/>
    </row>
    <row r="104" spans="1:6" x14ac:dyDescent="0.35">
      <c r="A104" s="9"/>
      <c r="B104" s="9"/>
      <c r="C104" s="9"/>
      <c r="D104" s="9"/>
      <c r="E104" s="9"/>
      <c r="F104" s="9"/>
    </row>
    <row r="105" spans="1:6" x14ac:dyDescent="0.35">
      <c r="A105" s="9"/>
      <c r="B105" s="9"/>
      <c r="C105" s="9"/>
      <c r="D105" s="9"/>
      <c r="E105" s="9"/>
      <c r="F105" s="9"/>
    </row>
    <row r="106" spans="1:6" x14ac:dyDescent="0.35">
      <c r="A106" s="9"/>
      <c r="B106" s="9"/>
      <c r="C106" s="9"/>
      <c r="D106" s="9"/>
      <c r="E106" s="9"/>
      <c r="F106" s="9"/>
    </row>
    <row r="107" spans="1:6" x14ac:dyDescent="0.35">
      <c r="A107" s="9"/>
      <c r="B107" s="9"/>
      <c r="C107" s="9"/>
      <c r="D107" s="9"/>
      <c r="E107" s="9"/>
      <c r="F107" s="9"/>
    </row>
    <row r="108" spans="1:6" x14ac:dyDescent="0.35">
      <c r="A108" s="9"/>
      <c r="B108" s="9"/>
      <c r="C108" s="9"/>
      <c r="D108" s="9"/>
      <c r="E108" s="9"/>
      <c r="F10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Variance Example</vt:lpstr>
      <vt:lpstr>Standard Deviation</vt:lpstr>
      <vt:lpstr>Normal Distribution 68%</vt:lpstr>
      <vt:lpstr>Z-Score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Diego's Box</cp:lastModifiedBy>
  <dcterms:created xsi:type="dcterms:W3CDTF">2013-06-21T22:51:33Z</dcterms:created>
  <dcterms:modified xsi:type="dcterms:W3CDTF">2020-10-03T16:35:29Z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5c4d9f2d-c87e-446d-a955-0fe1bda537ad</vt:lpwstr>
  </property>
</Properties>
</file>