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GitHub\4123-DatabaseManagement\"/>
    </mc:Choice>
  </mc:AlternateContent>
  <bookViews>
    <workbookView xWindow="0" yWindow="0" windowWidth="19200" windowHeight="6585"/>
  </bookViews>
  <sheets>
    <sheet name="Project Timeline" sheetId="1" r:id="rId1"/>
    <sheet name="calcs" sheetId="2" state="hidden" r:id="rId2"/>
  </sheets>
  <definedNames>
    <definedName name="DayRails">StartDateWindow+ROW('Project Timeline'!$1:$14)-1</definedName>
    <definedName name="GridCalc">IFERROR(calcs!$A1/SUMPRODUCT( (Activities[Id]=calcs!$C1)*(Activities[START]&lt;=calcs!A$31)*((Activities[END]&gt;=calcs!A$31)+(LEN(Activities[END])=0)*(Activities[START]=calcs!A$31)) ),NA())</definedName>
    <definedName name="_xlnm.Print_Titles" localSheetId="0">'Project Timeline'!$5:$5</definedName>
    <definedName name="StartDate">calcs!$D$28</definedName>
    <definedName name="StartDateWindow">calcs!$D$25</definedName>
    <definedName name="WindowDays">calcs!$D$29</definedName>
    <definedName name="WindowOffset">calcs!$D$26</definedName>
  </definedNames>
  <calcPr calcId="162913"/>
</workbook>
</file>

<file path=xl/calcChain.xml><?xml version="1.0" encoding="utf-8"?>
<calcChain xmlns="http://schemas.openxmlformats.org/spreadsheetml/2006/main">
  <c r="D30" i="1" l="1"/>
  <c r="D5" i="2" l="1"/>
  <c r="B24" i="1" l="1"/>
  <c r="B23" i="1"/>
  <c r="B22" i="1"/>
  <c r="B28" i="1"/>
  <c r="B8" i="1"/>
  <c r="B10" i="1"/>
  <c r="B11" i="1"/>
  <c r="B12" i="1"/>
  <c r="B13" i="1"/>
  <c r="B26" i="1"/>
  <c r="B27" i="1"/>
  <c r="B20" i="1"/>
  <c r="B21" i="1"/>
  <c r="B16" i="1"/>
  <c r="B17" i="1"/>
  <c r="B15" i="1"/>
  <c r="B6" i="1"/>
  <c r="B7" i="1"/>
  <c r="B19" i="1"/>
  <c r="B9" i="1"/>
  <c r="B25" i="1"/>
  <c r="B18" i="1"/>
  <c r="B14" i="1"/>
  <c r="B29" i="1"/>
  <c r="B30" i="1"/>
  <c r="E7" i="1" l="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AH72" i="2" l="1"/>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AH66" i="2" l="1"/>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9" i="2" l="1"/>
  <c r="D11" i="2" s="1"/>
  <c r="E15" i="2" a="1"/>
  <c r="E15" i="2" s="1"/>
  <c r="E16" i="2" s="1" a="1"/>
  <c r="E16" i="2" s="1"/>
  <c r="E17" i="2" s="1" a="1"/>
  <c r="E17" i="2" s="1"/>
  <c r="E18" i="2" s="1" a="1"/>
  <c r="E18" i="2" s="1"/>
  <c r="E19" i="2" s="1" a="1"/>
  <c r="E19" i="2" s="1"/>
  <c r="E20" i="2" s="1" a="1"/>
  <c r="E20" i="2" s="1"/>
  <c r="E21" i="2" s="1" a="1"/>
  <c r="E21" i="2" s="1"/>
  <c r="E22" i="2" s="1" a="1"/>
  <c r="E22" i="2" s="1"/>
  <c r="E23" i="2" s="1" a="1"/>
  <c r="E23" i="2" s="1"/>
  <c r="F20" i="2" l="1"/>
  <c r="C37" i="2" s="1"/>
  <c r="AB37" i="2" s="1"/>
  <c r="F19" i="2"/>
  <c r="C36" i="2" s="1"/>
  <c r="E36" i="2" s="1"/>
  <c r="F17" i="2"/>
  <c r="C34" i="2" s="1"/>
  <c r="E34" i="2" s="1"/>
  <c r="F18" i="2"/>
  <c r="C35" i="2" s="1"/>
  <c r="AB35" i="2" s="1"/>
  <c r="F22" i="2"/>
  <c r="C39" i="2" s="1"/>
  <c r="C51" i="2" s="1"/>
  <c r="D51" i="2" s="1"/>
  <c r="F16" i="2"/>
  <c r="C33" i="2" s="1"/>
  <c r="M33" i="2" s="1"/>
  <c r="F15" i="2"/>
  <c r="C32" i="2" s="1"/>
  <c r="C44" i="2" s="1"/>
  <c r="D44" i="2" s="1"/>
  <c r="F21" i="2"/>
  <c r="C38" i="2" s="1"/>
  <c r="D38" i="2" s="1"/>
  <c r="F23" i="2"/>
  <c r="C40" i="2" s="1"/>
  <c r="V40" i="2" s="1"/>
  <c r="AA37" i="2"/>
  <c r="N37" i="2" l="1"/>
  <c r="O37" i="2"/>
  <c r="P37" i="2"/>
  <c r="Z37" i="2"/>
  <c r="AI37" i="2"/>
  <c r="C49" i="2"/>
  <c r="D49" i="2" s="1"/>
  <c r="V37" i="2"/>
  <c r="R37" i="2"/>
  <c r="AE37" i="2"/>
  <c r="AG37" i="2"/>
  <c r="D37" i="2"/>
  <c r="K37" i="2"/>
  <c r="W37" i="2"/>
  <c r="H37" i="2"/>
  <c r="X37" i="2"/>
  <c r="E37" i="2"/>
  <c r="I37" i="2"/>
  <c r="J34" i="2"/>
  <c r="D33" i="2"/>
  <c r="AD37" i="2"/>
  <c r="J37" i="2"/>
  <c r="I49" i="2" s="1"/>
  <c r="Q37" i="2"/>
  <c r="M37" i="2"/>
  <c r="U37" i="2"/>
  <c r="S37" i="2"/>
  <c r="AH37" i="2"/>
  <c r="AH49" i="2" s="1"/>
  <c r="M36" i="2"/>
  <c r="J36" i="2"/>
  <c r="AI36" i="2"/>
  <c r="F36" i="2"/>
  <c r="S36" i="2"/>
  <c r="Y36" i="2"/>
  <c r="N36" i="2"/>
  <c r="W36" i="2"/>
  <c r="C48" i="2"/>
  <c r="D48" i="2" s="1"/>
  <c r="F37" i="2"/>
  <c r="AF37" i="2"/>
  <c r="AE49" i="2" s="1"/>
  <c r="T37" i="2"/>
  <c r="AC37" i="2"/>
  <c r="AB49" i="2" s="1"/>
  <c r="L37" i="2"/>
  <c r="G37" i="2"/>
  <c r="Y37" i="2"/>
  <c r="L36" i="2"/>
  <c r="P36" i="2"/>
  <c r="T36" i="2"/>
  <c r="AE36" i="2"/>
  <c r="O36" i="2"/>
  <c r="X36" i="2"/>
  <c r="AC36" i="2"/>
  <c r="Z36" i="2"/>
  <c r="T32" i="2"/>
  <c r="Y34" i="2"/>
  <c r="AF34" i="2"/>
  <c r="Z32" i="2"/>
  <c r="G35" i="2"/>
  <c r="AE34" i="2"/>
  <c r="AI32" i="2"/>
  <c r="V34" i="2"/>
  <c r="AI34" i="2"/>
  <c r="L34" i="2"/>
  <c r="U36" i="2"/>
  <c r="AD36" i="2"/>
  <c r="G36" i="2"/>
  <c r="AH36" i="2"/>
  <c r="I36" i="2"/>
  <c r="K36" i="2"/>
  <c r="R36" i="2"/>
  <c r="D36" i="2"/>
  <c r="N32" i="2"/>
  <c r="P32" i="2"/>
  <c r="U34" i="2"/>
  <c r="N34" i="2"/>
  <c r="O34" i="2"/>
  <c r="R34" i="2"/>
  <c r="Q36" i="2"/>
  <c r="AG36" i="2"/>
  <c r="V36" i="2"/>
  <c r="AA36" i="2"/>
  <c r="H36" i="2"/>
  <c r="AF36" i="2"/>
  <c r="AB36" i="2"/>
  <c r="AH32" i="2"/>
  <c r="R32" i="2"/>
  <c r="AG34" i="2"/>
  <c r="X34" i="2"/>
  <c r="P34" i="2"/>
  <c r="C46" i="2"/>
  <c r="D46" i="2" s="1"/>
  <c r="F35" i="2"/>
  <c r="AE32" i="2"/>
  <c r="D32" i="2"/>
  <c r="W35" i="2"/>
  <c r="G34" i="2"/>
  <c r="Q34" i="2"/>
  <c r="S34" i="2"/>
  <c r="R46" i="2" s="1"/>
  <c r="T34" i="2"/>
  <c r="R39" i="2"/>
  <c r="AH39" i="2"/>
  <c r="N39" i="2"/>
  <c r="S39" i="2"/>
  <c r="U33" i="2"/>
  <c r="H35" i="2"/>
  <c r="V35" i="2"/>
  <c r="X35" i="2"/>
  <c r="M32" i="2"/>
  <c r="F32" i="2"/>
  <c r="L32" i="2"/>
  <c r="T35" i="2"/>
  <c r="O35" i="2"/>
  <c r="AF35" i="2"/>
  <c r="Z34" i="2"/>
  <c r="H34" i="2"/>
  <c r="F34" i="2"/>
  <c r="E46" i="2" s="1"/>
  <c r="AB34" i="2"/>
  <c r="AC34" i="2"/>
  <c r="D34" i="2"/>
  <c r="J35" i="2"/>
  <c r="M35" i="2"/>
  <c r="Q35" i="2"/>
  <c r="I33" i="2"/>
  <c r="J39" i="2"/>
  <c r="X39" i="2"/>
  <c r="AB33" i="2"/>
  <c r="J33" i="2"/>
  <c r="I45" i="2" s="1"/>
  <c r="U39" i="2"/>
  <c r="T39" i="2"/>
  <c r="E39" i="2"/>
  <c r="AA35" i="2"/>
  <c r="AA47" i="2" s="1"/>
  <c r="P35" i="2"/>
  <c r="O47" i="2" s="1"/>
  <c r="C47" i="2"/>
  <c r="D47" i="2" s="1"/>
  <c r="Y35" i="2"/>
  <c r="O33" i="2"/>
  <c r="H33" i="2"/>
  <c r="F39" i="2"/>
  <c r="AB39" i="2"/>
  <c r="AD39" i="2"/>
  <c r="O39" i="2"/>
  <c r="G39" i="2"/>
  <c r="H39" i="2"/>
  <c r="AI39" i="2"/>
  <c r="AG39" i="2"/>
  <c r="AA39" i="2"/>
  <c r="K39" i="2"/>
  <c r="W39" i="2"/>
  <c r="V39" i="2"/>
  <c r="U51" i="2" s="1"/>
  <c r="D39" i="2"/>
  <c r="AC32" i="2"/>
  <c r="Q32" i="2"/>
  <c r="AB32" i="2"/>
  <c r="AA32" i="2"/>
  <c r="Z35" i="2"/>
  <c r="Y47" i="2" s="1"/>
  <c r="S35" i="2"/>
  <c r="S47" i="2" s="1"/>
  <c r="I35" i="2"/>
  <c r="AI35" i="2"/>
  <c r="AC35" i="2"/>
  <c r="AB47" i="2" s="1"/>
  <c r="U35" i="2"/>
  <c r="N35" i="2"/>
  <c r="N47" i="2" s="1"/>
  <c r="AE35" i="2"/>
  <c r="D35" i="2"/>
  <c r="AD34" i="2"/>
  <c r="I34" i="2"/>
  <c r="AA34" i="2"/>
  <c r="M34" i="2"/>
  <c r="AH34" i="2"/>
  <c r="K34" i="2"/>
  <c r="W34" i="2"/>
  <c r="P39" i="2"/>
  <c r="L39" i="2"/>
  <c r="AC39" i="2"/>
  <c r="Y39" i="2"/>
  <c r="X51" i="2" s="1"/>
  <c r="I39" i="2"/>
  <c r="M39" i="2"/>
  <c r="AE39" i="2"/>
  <c r="Z39" i="2"/>
  <c r="Y51" i="2" s="1"/>
  <c r="AF39" i="2"/>
  <c r="Q39" i="2"/>
  <c r="P38" i="2"/>
  <c r="AG35" i="2"/>
  <c r="E35" i="2"/>
  <c r="R35" i="2"/>
  <c r="AD35" i="2"/>
  <c r="AH35" i="2"/>
  <c r="K35" i="2"/>
  <c r="L35" i="2"/>
  <c r="AH33" i="2"/>
  <c r="V33" i="2"/>
  <c r="K33" i="2"/>
  <c r="L33" i="2"/>
  <c r="Y33" i="2"/>
  <c r="E33" i="2"/>
  <c r="Z33" i="2"/>
  <c r="AE33" i="2"/>
  <c r="T33" i="2"/>
  <c r="AI33" i="2"/>
  <c r="AC33" i="2"/>
  <c r="AB45" i="2" s="1"/>
  <c r="C45" i="2"/>
  <c r="D45" i="2" s="1"/>
  <c r="L38" i="2"/>
  <c r="AA33" i="2"/>
  <c r="F33" i="2"/>
  <c r="AG33" i="2"/>
  <c r="N33" i="2"/>
  <c r="AF33" i="2"/>
  <c r="S33" i="2"/>
  <c r="I38" i="2"/>
  <c r="V38" i="2"/>
  <c r="AC38" i="2"/>
  <c r="AB38" i="2"/>
  <c r="AF40" i="2"/>
  <c r="R49" i="2"/>
  <c r="N38" i="2"/>
  <c r="H38" i="2"/>
  <c r="C50" i="2"/>
  <c r="D50" i="2" s="1"/>
  <c r="Y40" i="2"/>
  <c r="S38" i="2"/>
  <c r="Y38" i="2"/>
  <c r="M38" i="2"/>
  <c r="T38" i="2"/>
  <c r="R40" i="2"/>
  <c r="Q38" i="2"/>
  <c r="R38" i="2"/>
  <c r="AF38" i="2"/>
  <c r="AD38" i="2"/>
  <c r="AC50" i="2" s="1"/>
  <c r="AD40" i="2"/>
  <c r="Z38" i="2"/>
  <c r="AH38" i="2"/>
  <c r="X38" i="2"/>
  <c r="AI38" i="2"/>
  <c r="J38" i="2"/>
  <c r="I50" i="2" s="1"/>
  <c r="K38" i="2"/>
  <c r="AG38" i="2"/>
  <c r="G38" i="2"/>
  <c r="N40" i="2"/>
  <c r="G40" i="2"/>
  <c r="AI40" i="2"/>
  <c r="K40" i="2"/>
  <c r="L40" i="2"/>
  <c r="J40" i="2"/>
  <c r="M40" i="2"/>
  <c r="P40" i="2"/>
  <c r="AE38" i="2"/>
  <c r="W38" i="2"/>
  <c r="F38" i="2"/>
  <c r="AA38" i="2"/>
  <c r="O38" i="2"/>
  <c r="U38" i="2"/>
  <c r="U50" i="2" s="1"/>
  <c r="E38" i="2"/>
  <c r="W40" i="2"/>
  <c r="V52" i="2" s="1"/>
  <c r="O40" i="2"/>
  <c r="AE40" i="2"/>
  <c r="C52" i="2"/>
  <c r="D52" i="2" s="1"/>
  <c r="AD32" i="2"/>
  <c r="I32" i="2"/>
  <c r="Y32" i="2"/>
  <c r="V32" i="2"/>
  <c r="G32" i="2"/>
  <c r="H32" i="2"/>
  <c r="U32" i="2"/>
  <c r="J32" i="2"/>
  <c r="Q40" i="2"/>
  <c r="I40" i="2"/>
  <c r="X40" i="2"/>
  <c r="AA40" i="2"/>
  <c r="AB40" i="2"/>
  <c r="AG40" i="2"/>
  <c r="H40" i="2"/>
  <c r="E40" i="2"/>
  <c r="D40" i="2"/>
  <c r="Q33" i="2"/>
  <c r="AD33" i="2"/>
  <c r="G33" i="2"/>
  <c r="X33" i="2"/>
  <c r="W33" i="2"/>
  <c r="P33" i="2"/>
  <c r="R33" i="2"/>
  <c r="AG32" i="2"/>
  <c r="K32" i="2"/>
  <c r="AF32" i="2"/>
  <c r="S32" i="2"/>
  <c r="X32" i="2"/>
  <c r="W32" i="2"/>
  <c r="E32" i="2"/>
  <c r="O32" i="2"/>
  <c r="T40" i="2"/>
  <c r="S40" i="2"/>
  <c r="Z40" i="2"/>
  <c r="F40" i="2"/>
  <c r="AC40" i="2"/>
  <c r="AH40" i="2"/>
  <c r="U40" i="2"/>
  <c r="U52" i="2" s="1"/>
  <c r="Q49" i="2"/>
  <c r="M49" i="2"/>
  <c r="U49" i="2"/>
  <c r="Z49" i="2"/>
  <c r="O49" i="2"/>
  <c r="AA49" i="2"/>
  <c r="AD49" i="2"/>
  <c r="H49" i="2"/>
  <c r="E48" i="2"/>
  <c r="J49" i="2"/>
  <c r="W49" i="2"/>
  <c r="G49" i="2" l="1"/>
  <c r="G50" i="2"/>
  <c r="V49" i="2"/>
  <c r="N49" i="2"/>
  <c r="P49" i="2"/>
  <c r="AF49" i="2"/>
  <c r="AG49" i="2"/>
  <c r="J46" i="2"/>
  <c r="I46" i="2"/>
  <c r="F48" i="2"/>
  <c r="X49" i="2"/>
  <c r="J48" i="2"/>
  <c r="T49" i="2"/>
  <c r="L49" i="2"/>
  <c r="N48" i="2"/>
  <c r="I48" i="2"/>
  <c r="S48" i="2"/>
  <c r="Y49" i="2"/>
  <c r="S49" i="2"/>
  <c r="K49" i="2"/>
  <c r="AE48" i="2"/>
  <c r="M48" i="2"/>
  <c r="L48" i="2"/>
  <c r="X46" i="2"/>
  <c r="AH48" i="2"/>
  <c r="T48" i="2"/>
  <c r="X48" i="2"/>
  <c r="Y48" i="2"/>
  <c r="R48" i="2"/>
  <c r="O48" i="2"/>
  <c r="W48" i="2"/>
  <c r="V48" i="2"/>
  <c r="T44" i="2"/>
  <c r="Y44" i="2"/>
  <c r="Z44" i="2"/>
  <c r="F49" i="2"/>
  <c r="AC49" i="2"/>
  <c r="E49" i="2"/>
  <c r="P48" i="2"/>
  <c r="Y46" i="2"/>
  <c r="Z48" i="2"/>
  <c r="G48" i="2"/>
  <c r="AC48" i="2"/>
  <c r="G47" i="2"/>
  <c r="P46" i="2"/>
  <c r="K48" i="2"/>
  <c r="F47" i="2"/>
  <c r="L51" i="2"/>
  <c r="AG47" i="2"/>
  <c r="AA48" i="2"/>
  <c r="AB48" i="2"/>
  <c r="U48" i="2"/>
  <c r="AD44" i="2"/>
  <c r="AH51" i="2"/>
  <c r="R51" i="2"/>
  <c r="N44" i="2"/>
  <c r="E47" i="2"/>
  <c r="M46" i="2"/>
  <c r="N45" i="2"/>
  <c r="AD51" i="2"/>
  <c r="H47" i="2"/>
  <c r="AG51" i="2"/>
  <c r="H45" i="2"/>
  <c r="M44" i="2"/>
  <c r="Q51" i="2"/>
  <c r="AF46" i="2"/>
  <c r="N46" i="2"/>
  <c r="AE46" i="2"/>
  <c r="R44" i="2"/>
  <c r="X47" i="2"/>
  <c r="V47" i="2"/>
  <c r="O46" i="2"/>
  <c r="AH44" i="2"/>
  <c r="Q46" i="2"/>
  <c r="AG48" i="2"/>
  <c r="U46" i="2"/>
  <c r="Q48" i="2"/>
  <c r="K44" i="2"/>
  <c r="H48" i="2"/>
  <c r="AH46" i="2"/>
  <c r="AD46" i="2"/>
  <c r="AF48" i="2"/>
  <c r="AE44" i="2"/>
  <c r="AA45" i="2"/>
  <c r="W46" i="2"/>
  <c r="Z46" i="2"/>
  <c r="S51" i="2"/>
  <c r="S46" i="2"/>
  <c r="W47" i="2"/>
  <c r="AD48" i="2"/>
  <c r="P44" i="2"/>
  <c r="T46" i="2"/>
  <c r="F51" i="2"/>
  <c r="M51" i="2"/>
  <c r="AG45" i="2"/>
  <c r="I47" i="2"/>
  <c r="F46" i="2"/>
  <c r="AF47" i="2"/>
  <c r="N51" i="2"/>
  <c r="X45" i="2"/>
  <c r="U47" i="2"/>
  <c r="Q44" i="2"/>
  <c r="M47" i="2"/>
  <c r="G45" i="2"/>
  <c r="P50" i="2"/>
  <c r="H50" i="2"/>
  <c r="S45" i="2"/>
  <c r="Y45" i="2"/>
  <c r="J45" i="2"/>
  <c r="J47" i="2"/>
  <c r="AE51" i="2"/>
  <c r="I51" i="2"/>
  <c r="O51" i="2"/>
  <c r="AB44" i="2"/>
  <c r="J51" i="2"/>
  <c r="G51" i="2"/>
  <c r="AA51" i="2"/>
  <c r="H46" i="2"/>
  <c r="T45" i="2"/>
  <c r="K46" i="2"/>
  <c r="F44" i="2"/>
  <c r="AG46" i="2"/>
  <c r="E44" i="2"/>
  <c r="O45" i="2"/>
  <c r="AF50" i="2"/>
  <c r="S50" i="2"/>
  <c r="AF45" i="2"/>
  <c r="AH45" i="2"/>
  <c r="AE47" i="2"/>
  <c r="P47" i="2"/>
  <c r="AB46" i="2"/>
  <c r="L44" i="2"/>
  <c r="U45" i="2"/>
  <c r="P51" i="2"/>
  <c r="M45" i="2"/>
  <c r="F52" i="2"/>
  <c r="Z52" i="2"/>
  <c r="T50" i="2"/>
  <c r="G46" i="2"/>
  <c r="AF51" i="2"/>
  <c r="K50" i="2"/>
  <c r="AH47" i="2"/>
  <c r="Z51" i="2"/>
  <c r="E51" i="2"/>
  <c r="V46" i="2"/>
  <c r="AD47" i="2"/>
  <c r="K52" i="2"/>
  <c r="Q47" i="2"/>
  <c r="AC46" i="2"/>
  <c r="V51" i="2"/>
  <c r="AA44" i="2"/>
  <c r="T51" i="2"/>
  <c r="Q52" i="2"/>
  <c r="AB51" i="2"/>
  <c r="Z47" i="2"/>
  <c r="Y52" i="2"/>
  <c r="AA46" i="2"/>
  <c r="AC47" i="2"/>
  <c r="L46" i="2"/>
  <c r="V45" i="2"/>
  <c r="AH50" i="2"/>
  <c r="X50" i="2"/>
  <c r="E45" i="2"/>
  <c r="K45" i="2"/>
  <c r="K47" i="2"/>
  <c r="K51" i="2"/>
  <c r="R47" i="2"/>
  <c r="AC51" i="2"/>
  <c r="L47" i="2"/>
  <c r="T47" i="2"/>
  <c r="W50" i="2"/>
  <c r="AE45" i="2"/>
  <c r="H51" i="2"/>
  <c r="AC45" i="2"/>
  <c r="G52" i="2"/>
  <c r="W52" i="2"/>
  <c r="N50" i="2"/>
  <c r="AD50" i="2"/>
  <c r="L50" i="2"/>
  <c r="AA50" i="2"/>
  <c r="L45" i="2"/>
  <c r="W51" i="2"/>
  <c r="R45" i="2"/>
  <c r="J44" i="2"/>
  <c r="AD52" i="2"/>
  <c r="Z45" i="2"/>
  <c r="P52" i="2"/>
  <c r="J50" i="2"/>
  <c r="R52" i="2"/>
  <c r="M52" i="2"/>
  <c r="Z50" i="2"/>
  <c r="X44" i="2"/>
  <c r="N52" i="2"/>
  <c r="L52" i="2"/>
  <c r="AH52" i="2"/>
  <c r="AB50" i="2"/>
  <c r="AC44" i="2"/>
  <c r="O44" i="2"/>
  <c r="AF52" i="2"/>
  <c r="M50" i="2"/>
  <c r="O52" i="2"/>
  <c r="AD45" i="2"/>
  <c r="O50" i="2"/>
  <c r="V44" i="2"/>
  <c r="R50" i="2"/>
  <c r="Q50" i="2"/>
  <c r="F50" i="2"/>
  <c r="X52" i="2"/>
  <c r="AA52" i="2"/>
  <c r="Y50" i="2"/>
  <c r="AE50" i="2"/>
  <c r="AC52" i="2"/>
  <c r="J52" i="2"/>
  <c r="V50" i="2"/>
  <c r="AE52" i="2"/>
  <c r="F45" i="2"/>
  <c r="S52" i="2"/>
  <c r="W44" i="2"/>
  <c r="AF44" i="2"/>
  <c r="P45" i="2"/>
  <c r="H52" i="2"/>
  <c r="G44" i="2"/>
  <c r="H44" i="2"/>
  <c r="AG50" i="2"/>
  <c r="E52" i="2"/>
  <c r="E50" i="2"/>
  <c r="T52" i="2"/>
  <c r="AB52" i="2"/>
  <c r="S44" i="2"/>
  <c r="U44" i="2"/>
  <c r="I44" i="2"/>
  <c r="AG44" i="2"/>
  <c r="AG52" i="2"/>
  <c r="W45" i="2"/>
  <c r="Q45" i="2"/>
  <c r="I52" i="2"/>
</calcChain>
</file>

<file path=xl/sharedStrings.xml><?xml version="1.0" encoding="utf-8"?>
<sst xmlns="http://schemas.openxmlformats.org/spreadsheetml/2006/main" count="73" uniqueCount="62">
  <si>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</si>
  <si>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</si>
  <si>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</si>
  <si>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</si>
  <si>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</si>
  <si>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</si>
  <si>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</si>
  <si>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</si>
  <si>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</si>
  <si>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</si>
  <si>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</si>
  <si>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</si>
  <si>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</si>
  <si>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</si>
  <si>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</si>
  <si>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</si>
  <si>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</si>
  <si>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TIMELINE</t>
  </si>
  <si>
    <t>Project Start</t>
  </si>
  <si>
    <t>Project End</t>
  </si>
  <si>
    <t xml:space="preserve">ENTER START DATE: </t>
  </si>
  <si>
    <t># of rows</t>
  </si>
  <si>
    <t>Testing</t>
  </si>
  <si>
    <t>GitHub repository created</t>
  </si>
  <si>
    <t>FundTableModel</t>
  </si>
  <si>
    <t>DonorTableModel</t>
  </si>
  <si>
    <t>ContributionTableModel</t>
  </si>
  <si>
    <t>Column1</t>
  </si>
  <si>
    <t>TestingDB created</t>
  </si>
  <si>
    <t>11/3/2017  Include all funds.  Change all dates to 1/1/2017 or later.  Make most amounts less than $300.00 and make most a whole number of dollars.  Notes are rare.  Delete most notes.</t>
  </si>
  <si>
    <t>Cavaughn</t>
  </si>
  <si>
    <t>KDT</t>
  </si>
  <si>
    <t xml:space="preserve">MZ </t>
  </si>
  <si>
    <t>Schenkl</t>
  </si>
  <si>
    <t>VCJ</t>
  </si>
  <si>
    <t>CK</t>
  </si>
  <si>
    <t>TJ</t>
  </si>
  <si>
    <t>Silva</t>
  </si>
  <si>
    <t>Abdullah</t>
  </si>
  <si>
    <t>Chris Cook</t>
  </si>
  <si>
    <t>Zac</t>
  </si>
  <si>
    <t>KDT &amp; Schenk</t>
  </si>
  <si>
    <t>DB created</t>
  </si>
  <si>
    <t>DB populated</t>
  </si>
  <si>
    <t>MainFrame ver 1</t>
  </si>
  <si>
    <t>DonorFrame ver 1</t>
  </si>
  <si>
    <t>FundFrame ver 1</t>
  </si>
  <si>
    <t>ContributionFrame ver 1</t>
  </si>
  <si>
    <t>DAO files</t>
  </si>
  <si>
    <t>Add Buttons</t>
  </si>
  <si>
    <t>Delete Buttons</t>
  </si>
  <si>
    <t>Update Buttons</t>
  </si>
  <si>
    <t>Travis</t>
  </si>
  <si>
    <t>TDK</t>
  </si>
  <si>
    <t>Core-Fund</t>
  </si>
  <si>
    <t>Core-Donor</t>
  </si>
  <si>
    <t>Core-Contribution</t>
  </si>
  <si>
    <t>Report Frame ver1</t>
  </si>
  <si>
    <t>Tables, labels, text fields, buttons in place</t>
  </si>
  <si>
    <t>Report Buttons</t>
  </si>
  <si>
    <t>Splash Screen</t>
  </si>
  <si>
    <t>Login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</si>
</sst>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8"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s>
  <borders count="3">
    <border>
      <left/>
      <right/>
      <top/>
      <bottom/>
      <diagonal/>
    </border>
    <border>
      <left/>
      <right/>
      <top/>
      <bottom style="thick">
        <color theme="4"/>
      </bottom>
      <diagonal/>
    </border>
    <border>
      <left/>
      <right/>
      <top/>
      <bottom style="thick">
        <color theme="4" tint="0.39994506668294322"/>
      </bottom>
      <diagonal/>
    </border>
  </borders>
  <cellStyleXfs count="14">
    <xf numFmtId="0" fontId="0" fillId="0" borderId="0">
      <alignment vertical="center"/>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cellStyleXfs>
  <cellXfs count="19">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2" borderId="0" xfId="0" applyFill="1" applyProtection="1">
      <alignment vertical="center"/>
    </xf>
    <xf numFmtId="0" fontId="0" fillId="0" borderId="0" xfId="0" applyProtection="1">
      <alignment vertical="center"/>
    </xf>
    <xf numFmtId="0" fontId="0" fillId="0" borderId="0" xfId="0" applyFont="1" applyFill="1" applyBorder="1" applyProtection="1">
      <alignment vertical="center"/>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Font="1" applyFill="1" applyBorder="1" applyAlignment="1" applyProtection="1">
      <alignment horizontal="left" vertical="center" wrapText="1" indent="1"/>
    </xf>
    <xf numFmtId="0" fontId="5" fillId="3" borderId="1" xfId="1">
      <alignment horizontal="left" vertical="center"/>
    </xf>
    <xf numFmtId="0" fontId="5" fillId="3" borderId="1" xfId="1" applyProtection="1">
      <alignment horizontal="left" vertical="center"/>
    </xf>
    <xf numFmtId="0" fontId="0" fillId="0" borderId="0" xfId="0" applyAlignment="1" applyProtection="1">
      <alignment vertical="center"/>
    </xf>
    <xf numFmtId="0" fontId="0" fillId="0" borderId="0" xfId="0" applyFill="1" applyAlignment="1" applyProtection="1">
      <alignment vertical="center"/>
    </xf>
    <xf numFmtId="0" fontId="6" fillId="0" borderId="0" xfId="2" applyFill="1" applyBorder="1" applyAlignment="1" applyProtection="1">
      <alignment horizontal="right" vertical="center"/>
    </xf>
    <xf numFmtId="14" fontId="7" fillId="11" borderId="0" xfId="13" applyNumberFormat="1" applyAlignment="1" applyProtection="1">
      <alignment horizontal="center" vertical="center"/>
    </xf>
    <xf numFmtId="0" fontId="0" fillId="0" borderId="0" xfId="3" applyFont="1" applyFill="1" applyBorder="1" applyAlignment="1" applyProtection="1">
      <alignment horizontal="left" vertical="center" indent="1"/>
    </xf>
    <xf numFmtId="0" fontId="3" fillId="0" borderId="2" xfId="3" applyAlignment="1" applyProtection="1">
      <alignment vertical="center"/>
    </xf>
    <xf numFmtId="14" fontId="0" fillId="0" borderId="0" xfId="0" applyNumberFormat="1" applyFont="1" applyFill="1" applyBorder="1" applyAlignment="1" applyProtection="1">
      <alignment horizontal="left" vertical="center"/>
    </xf>
  </cellXfs>
  <cellStyles count="14">
    <cellStyle name="20% - Accent3" xfId="6" builtinId="38" customBuiltin="1"/>
    <cellStyle name="20% - Accent4" xfId="10" builtinId="42" customBuiltin="1"/>
    <cellStyle name="40% - Accent3" xfId="7" builtinId="39" customBuiltin="1"/>
    <cellStyle name="40% - Accent4" xfId="11" builtinId="43" customBuiltin="1"/>
    <cellStyle name="60% - Accent3" xfId="8" builtinId="40" customBuiltin="1"/>
    <cellStyle name="60% - Accent4" xfId="12" builtinId="44" customBuiltin="1"/>
    <cellStyle name="Accent3" xfId="5" builtinId="37" customBuiltin="1"/>
    <cellStyle name="Accent4" xfId="9" builtinId="41" customBuiltin="1"/>
    <cellStyle name="Heading 1" xfId="2" builtinId="16" customBuiltin="1"/>
    <cellStyle name="Heading 2" xfId="13" builtinId="17" customBuiltin="1"/>
    <cellStyle name="Heading 3" xfId="3" builtinId="18" customBuiltin="1"/>
    <cellStyle name="Heading 4" xfId="4" builtinId="19" customBuiltin="1"/>
    <cellStyle name="Normal" xfId="0" builtinId="0" customBuiltin="1"/>
    <cellStyle name="Title" xfId="1" builtinId="15" customBuiltin="1"/>
  </cellStyles>
  <dxfs count="7">
    <dxf>
      <protection locked="1" hidden="0"/>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8">
    <tableStyle name="MySqlDefault" pivot="0" table="0" count="2">
      <tableStyleElement type="wholeTable" dxfId="6"/>
      <tableStyleElement type="headerRow" dxfId="5"/>
    </tableStyle>
    <tableStyle name="Project Timeline" pivot="0" count="4">
      <tableStyleElement type="wholeTable" dxfId="4"/>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43045</c:v>
                </c:pt>
                <c:pt idx="1">
                  <c:v>43046</c:v>
                </c:pt>
                <c:pt idx="2">
                  <c:v>43047</c:v>
                </c:pt>
                <c:pt idx="3">
                  <c:v>43048</c:v>
                </c:pt>
                <c:pt idx="4">
                  <c:v>43049</c:v>
                </c:pt>
                <c:pt idx="5">
                  <c:v>43050</c:v>
                </c:pt>
                <c:pt idx="6">
                  <c:v>43051</c:v>
                </c:pt>
                <c:pt idx="7">
                  <c:v>43052</c:v>
                </c:pt>
                <c:pt idx="8">
                  <c:v>43053</c:v>
                </c:pt>
                <c:pt idx="9">
                  <c:v>43054</c:v>
                </c:pt>
                <c:pt idx="10">
                  <c:v>43055</c:v>
                </c:pt>
                <c:pt idx="11">
                  <c:v>43056</c:v>
                </c:pt>
                <c:pt idx="12">
                  <c:v>43057</c:v>
                </c:pt>
                <c:pt idx="13">
                  <c:v>43058</c:v>
                </c:pt>
                <c:pt idx="14">
                  <c:v>43059</c:v>
                </c:pt>
                <c:pt idx="15">
                  <c:v>43060</c:v>
                </c:pt>
                <c:pt idx="16">
                  <c:v>43061</c:v>
                </c:pt>
                <c:pt idx="17">
                  <c:v>43062</c:v>
                </c:pt>
                <c:pt idx="18">
                  <c:v>43063</c:v>
                </c:pt>
                <c:pt idx="19">
                  <c:v>43064</c:v>
                </c:pt>
                <c:pt idx="20">
                  <c:v>43065</c:v>
                </c:pt>
                <c:pt idx="21">
                  <c:v>43066</c:v>
                </c:pt>
                <c:pt idx="22">
                  <c:v>43067</c:v>
                </c:pt>
                <c:pt idx="23">
                  <c:v>43068</c:v>
                </c:pt>
                <c:pt idx="24">
                  <c:v>43069</c:v>
                </c:pt>
                <c:pt idx="25">
                  <c:v>43070</c:v>
                </c:pt>
                <c:pt idx="26">
                  <c:v>43071</c:v>
                </c:pt>
                <c:pt idx="27">
                  <c:v>43072</c:v>
                </c:pt>
                <c:pt idx="28">
                  <c:v>43073</c:v>
                </c:pt>
                <c:pt idx="29">
                  <c:v>43074</c:v>
                </c:pt>
              </c:numCache>
            </c:numRef>
          </c:cat>
          <c:val>
            <c:numRef>
              <c:f>calcs!$E$32:$AH$32</c:f>
              <c:numCache>
                <c:formatCode>General</c:formatCode>
                <c:ptCount val="30"/>
                <c:pt idx="0">
                  <c:v>11.3</c:v>
                </c:pt>
                <c:pt idx="1">
                  <c:v>11.3</c:v>
                </c:pt>
                <c:pt idx="2">
                  <c:v>11.3</c:v>
                </c:pt>
                <c:pt idx="3">
                  <c:v>11.3</c:v>
                </c:pt>
                <c:pt idx="4">
                  <c:v>11.3</c:v>
                </c:pt>
                <c:pt idx="5">
                  <c:v>11.3</c:v>
                </c:pt>
                <c:pt idx="6">
                  <c:v>11.3</c:v>
                </c:pt>
                <c:pt idx="7">
                  <c:v>11.3</c:v>
                </c:pt>
                <c:pt idx="8">
                  <c:v>11.3</c:v>
                </c:pt>
                <c:pt idx="9">
                  <c:v>11.3</c:v>
                </c:pt>
                <c:pt idx="10">
                  <c:v>11.3</c:v>
                </c:pt>
                <c:pt idx="11">
                  <c:v>11.3</c:v>
                </c:pt>
                <c:pt idx="12">
                  <c:v>11.3</c:v>
                </c:pt>
                <c:pt idx="13">
                  <c:v>11.3</c:v>
                </c:pt>
                <c:pt idx="14">
                  <c:v>11.3</c:v>
                </c:pt>
                <c:pt idx="15">
                  <c:v>11.3</c:v>
                </c:pt>
                <c:pt idx="16">
                  <c:v>11.3</c:v>
                </c:pt>
                <c:pt idx="17">
                  <c:v>11.3</c:v>
                </c:pt>
                <c:pt idx="18">
                  <c:v>11.3</c:v>
                </c:pt>
                <c:pt idx="19">
                  <c:v>11.3</c:v>
                </c:pt>
                <c:pt idx="20">
                  <c:v>11.3</c:v>
                </c:pt>
                <c:pt idx="21">
                  <c:v>11.3</c:v>
                </c:pt>
                <c:pt idx="22">
                  <c:v>11.3</c:v>
                </c:pt>
                <c:pt idx="23">
                  <c:v>11.3</c:v>
                </c:pt>
                <c:pt idx="24">
                  <c:v>11.3</c:v>
                </c:pt>
                <c:pt idx="25">
                  <c:v>11.3</c:v>
                </c:pt>
                <c:pt idx="26">
                  <c:v>11.3</c:v>
                </c:pt>
                <c:pt idx="27">
                  <c:v>11.3</c:v>
                </c:pt>
                <c:pt idx="28">
                  <c:v>11.3</c:v>
                </c:pt>
                <c:pt idx="29">
                  <c:v>11.3</c:v>
                </c:pt>
              </c:numCache>
            </c:numRef>
          </c:val>
          <c:smooth val="0"/>
          <c:extLst>
            <c:ext xmlns:c16="http://schemas.microsoft.com/office/drawing/2014/chart" uri="{C3380CC4-5D6E-409C-BE32-E72D297353CC}">
              <c16:uniqueId val="{00000000-D9F5-4A80-B45A-1EC1F78D8AA5}"/>
            </c:ext>
          </c:extLst>
        </c:ser>
        <c:ser>
          <c:idx val="5"/>
          <c:order val="1"/>
          <c:tx>
            <c:strRef>
              <c:f>calcs!$D$44</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1-D9F5-4A80-B45A-1EC1F78D8AA5}"/>
            </c:ext>
          </c:extLst>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43045</c:v>
                </c:pt>
                <c:pt idx="1">
                  <c:v>43046</c:v>
                </c:pt>
                <c:pt idx="2">
                  <c:v>43047</c:v>
                </c:pt>
                <c:pt idx="3">
                  <c:v>43048</c:v>
                </c:pt>
                <c:pt idx="4">
                  <c:v>43049</c:v>
                </c:pt>
                <c:pt idx="5">
                  <c:v>43050</c:v>
                </c:pt>
                <c:pt idx="6">
                  <c:v>43051</c:v>
                </c:pt>
                <c:pt idx="7">
                  <c:v>43052</c:v>
                </c:pt>
                <c:pt idx="8">
                  <c:v>43053</c:v>
                </c:pt>
                <c:pt idx="9">
                  <c:v>43054</c:v>
                </c:pt>
                <c:pt idx="10">
                  <c:v>43055</c:v>
                </c:pt>
                <c:pt idx="11">
                  <c:v>43056</c:v>
                </c:pt>
                <c:pt idx="12">
                  <c:v>43057</c:v>
                </c:pt>
                <c:pt idx="13">
                  <c:v>43058</c:v>
                </c:pt>
                <c:pt idx="14">
                  <c:v>43059</c:v>
                </c:pt>
                <c:pt idx="15">
                  <c:v>43060</c:v>
                </c:pt>
                <c:pt idx="16">
                  <c:v>43061</c:v>
                </c:pt>
                <c:pt idx="17">
                  <c:v>43062</c:v>
                </c:pt>
                <c:pt idx="18">
                  <c:v>43063</c:v>
                </c:pt>
                <c:pt idx="19">
                  <c:v>43064</c:v>
                </c:pt>
                <c:pt idx="20">
                  <c:v>43065</c:v>
                </c:pt>
                <c:pt idx="21">
                  <c:v>43066</c:v>
                </c:pt>
                <c:pt idx="22">
                  <c:v>43067</c:v>
                </c:pt>
                <c:pt idx="23">
                  <c:v>43068</c:v>
                </c:pt>
                <c:pt idx="24">
                  <c:v>43069</c:v>
                </c:pt>
                <c:pt idx="25">
                  <c:v>43070</c:v>
                </c:pt>
                <c:pt idx="26">
                  <c:v>43071</c:v>
                </c:pt>
                <c:pt idx="27">
                  <c:v>43072</c:v>
                </c:pt>
                <c:pt idx="28">
                  <c:v>43073</c:v>
                </c:pt>
                <c:pt idx="29">
                  <c:v>43074</c:v>
                </c:pt>
              </c:numCache>
            </c:numRef>
          </c:cat>
          <c:val>
            <c:numRef>
              <c:f>calcs!$E$33:$AH$33</c:f>
              <c:numCache>
                <c:formatCode>General</c:formatCode>
                <c:ptCount val="30"/>
                <c:pt idx="0">
                  <c:v>10.3</c:v>
                </c:pt>
                <c:pt idx="1">
                  <c:v>10.3</c:v>
                </c:pt>
                <c:pt idx="2">
                  <c:v>10.3</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D9F5-4A80-B45A-1EC1F78D8AA5}"/>
            </c:ext>
          </c:extLst>
        </c:ser>
        <c:ser>
          <c:idx val="6"/>
          <c:order val="3"/>
          <c:tx>
            <c:strRef>
              <c:f>calcs!$D$45</c:f>
              <c:strCache>
                <c:ptCount val="1"/>
                <c:pt idx="0">
                  <c:v>FUNDTABLEMODEL</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#N/A</c:v>
                </c:pt>
                <c:pt idx="2">
                  <c:v>10.3</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D9F5-4A80-B45A-1EC1F78D8AA5}"/>
            </c:ext>
          </c:extLst>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43045</c:v>
                </c:pt>
                <c:pt idx="1">
                  <c:v>43046</c:v>
                </c:pt>
                <c:pt idx="2">
                  <c:v>43047</c:v>
                </c:pt>
                <c:pt idx="3">
                  <c:v>43048</c:v>
                </c:pt>
                <c:pt idx="4">
                  <c:v>43049</c:v>
                </c:pt>
                <c:pt idx="5">
                  <c:v>43050</c:v>
                </c:pt>
                <c:pt idx="6">
                  <c:v>43051</c:v>
                </c:pt>
                <c:pt idx="7">
                  <c:v>43052</c:v>
                </c:pt>
                <c:pt idx="8">
                  <c:v>43053</c:v>
                </c:pt>
                <c:pt idx="9">
                  <c:v>43054</c:v>
                </c:pt>
                <c:pt idx="10">
                  <c:v>43055</c:v>
                </c:pt>
                <c:pt idx="11">
                  <c:v>43056</c:v>
                </c:pt>
                <c:pt idx="12">
                  <c:v>43057</c:v>
                </c:pt>
                <c:pt idx="13">
                  <c:v>43058</c:v>
                </c:pt>
                <c:pt idx="14">
                  <c:v>43059</c:v>
                </c:pt>
                <c:pt idx="15">
                  <c:v>43060</c:v>
                </c:pt>
                <c:pt idx="16">
                  <c:v>43061</c:v>
                </c:pt>
                <c:pt idx="17">
                  <c:v>43062</c:v>
                </c:pt>
                <c:pt idx="18">
                  <c:v>43063</c:v>
                </c:pt>
                <c:pt idx="19">
                  <c:v>43064</c:v>
                </c:pt>
                <c:pt idx="20">
                  <c:v>43065</c:v>
                </c:pt>
                <c:pt idx="21">
                  <c:v>43066</c:v>
                </c:pt>
                <c:pt idx="22">
                  <c:v>43067</c:v>
                </c:pt>
                <c:pt idx="23">
                  <c:v>43068</c:v>
                </c:pt>
                <c:pt idx="24">
                  <c:v>43069</c:v>
                </c:pt>
                <c:pt idx="25">
                  <c:v>43070</c:v>
                </c:pt>
                <c:pt idx="26">
                  <c:v>43071</c:v>
                </c:pt>
                <c:pt idx="27">
                  <c:v>43072</c:v>
                </c:pt>
                <c:pt idx="28">
                  <c:v>43073</c:v>
                </c:pt>
                <c:pt idx="29">
                  <c:v>43074</c:v>
                </c:pt>
              </c:numCache>
            </c:numRef>
          </c:cat>
          <c:val>
            <c:numRef>
              <c:f>calcs!$E$34:$AH$34</c:f>
              <c:numCache>
                <c:formatCode>General</c:formatCode>
                <c:ptCount val="30"/>
                <c:pt idx="0">
                  <c:v>9.3000000000000007</c:v>
                </c:pt>
                <c:pt idx="1">
                  <c:v>9.3000000000000007</c:v>
                </c:pt>
                <c:pt idx="2">
                  <c:v>9.3000000000000007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D9F5-4A80-B45A-1EC1F78D8AA5}"/>
            </c:ext>
          </c:extLst>
        </c:ser>
        <c:ser>
          <c:idx val="7"/>
          <c:order val="5"/>
          <c:tx>
            <c:strRef>
              <c:f>calcs!$D$46</c:f>
              <c:strCache>
                <c:ptCount val="1"/>
                <c:pt idx="0">
                  <c:v>DONORTABLEMODEL</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calcs!$E$46:$AH$46</c:f>
              <c:numCache>
                <c:formatCode>General</c:formatCode>
                <c:ptCount val="30"/>
                <c:pt idx="0">
                  <c:v>#N/A</c:v>
                </c:pt>
                <c:pt idx="1">
                  <c:v>#N/A</c:v>
                </c:pt>
                <c:pt idx="2">
                  <c:v>9.3000000000000007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D9F5-4A80-B45A-1EC1F78D8AA5}"/>
            </c:ext>
          </c:extLst>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43045</c:v>
                </c:pt>
                <c:pt idx="1">
                  <c:v>43046</c:v>
                </c:pt>
                <c:pt idx="2">
                  <c:v>43047</c:v>
                </c:pt>
                <c:pt idx="3">
                  <c:v>43048</c:v>
                </c:pt>
                <c:pt idx="4">
                  <c:v>43049</c:v>
                </c:pt>
                <c:pt idx="5">
                  <c:v>43050</c:v>
                </c:pt>
                <c:pt idx="6">
                  <c:v>43051</c:v>
                </c:pt>
                <c:pt idx="7">
                  <c:v>43052</c:v>
                </c:pt>
                <c:pt idx="8">
                  <c:v>43053</c:v>
                </c:pt>
                <c:pt idx="9">
                  <c:v>43054</c:v>
                </c:pt>
                <c:pt idx="10">
                  <c:v>43055</c:v>
                </c:pt>
                <c:pt idx="11">
                  <c:v>43056</c:v>
                </c:pt>
                <c:pt idx="12">
                  <c:v>43057</c:v>
                </c:pt>
                <c:pt idx="13">
                  <c:v>43058</c:v>
                </c:pt>
                <c:pt idx="14">
                  <c:v>43059</c:v>
                </c:pt>
                <c:pt idx="15">
                  <c:v>43060</c:v>
                </c:pt>
                <c:pt idx="16">
                  <c:v>43061</c:v>
                </c:pt>
                <c:pt idx="17">
                  <c:v>43062</c:v>
                </c:pt>
                <c:pt idx="18">
                  <c:v>43063</c:v>
                </c:pt>
                <c:pt idx="19">
                  <c:v>43064</c:v>
                </c:pt>
                <c:pt idx="20">
                  <c:v>43065</c:v>
                </c:pt>
                <c:pt idx="21">
                  <c:v>43066</c:v>
                </c:pt>
                <c:pt idx="22">
                  <c:v>43067</c:v>
                </c:pt>
                <c:pt idx="23">
                  <c:v>43068</c:v>
                </c:pt>
                <c:pt idx="24">
                  <c:v>43069</c:v>
                </c:pt>
                <c:pt idx="25">
                  <c:v>43070</c:v>
                </c:pt>
                <c:pt idx="26">
                  <c:v>43071</c:v>
                </c:pt>
                <c:pt idx="27">
                  <c:v>43072</c:v>
                </c:pt>
                <c:pt idx="28">
                  <c:v>43073</c:v>
                </c:pt>
                <c:pt idx="29">
                  <c:v>43074</c:v>
                </c:pt>
              </c:numCache>
            </c:numRef>
          </c:cat>
          <c:val>
            <c:numRef>
              <c:f>calcs!$E$35:$AH$35</c:f>
              <c:numCache>
                <c:formatCode>General</c:formatCode>
                <c:ptCount val="30"/>
                <c:pt idx="0">
                  <c:v>8.3000000000000007</c:v>
                </c:pt>
                <c:pt idx="1">
                  <c:v>8.3000000000000007</c:v>
                </c:pt>
                <c:pt idx="2">
                  <c:v>8.3000000000000007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D9F5-4A80-B45A-1EC1F78D8AA5}"/>
            </c:ext>
          </c:extLst>
        </c:ser>
        <c:ser>
          <c:idx val="8"/>
          <c:order val="7"/>
          <c:tx>
            <c:strRef>
              <c:f>calcs!$D$47</c:f>
              <c:strCache>
                <c:ptCount val="1"/>
                <c:pt idx="0">
                  <c:v>CONTRIBUTIONTABLEMODEL</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calcs!$E$47:$AH$47</c:f>
              <c:numCache>
                <c:formatCode>General</c:formatCode>
                <c:ptCount val="30"/>
                <c:pt idx="0">
                  <c:v>#N/A</c:v>
                </c:pt>
                <c:pt idx="1">
                  <c:v>#N/A</c:v>
                </c:pt>
                <c:pt idx="2">
                  <c:v>8.3000000000000007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D9F5-4A80-B45A-1EC1F78D8AA5}"/>
            </c:ext>
          </c:extLst>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43045</c:v>
                </c:pt>
                <c:pt idx="1">
                  <c:v>43046</c:v>
                </c:pt>
                <c:pt idx="2">
                  <c:v>43047</c:v>
                </c:pt>
                <c:pt idx="3">
                  <c:v>43048</c:v>
                </c:pt>
                <c:pt idx="4">
                  <c:v>43049</c:v>
                </c:pt>
                <c:pt idx="5">
                  <c:v>43050</c:v>
                </c:pt>
                <c:pt idx="6">
                  <c:v>43051</c:v>
                </c:pt>
                <c:pt idx="7">
                  <c:v>43052</c:v>
                </c:pt>
                <c:pt idx="8">
                  <c:v>43053</c:v>
                </c:pt>
                <c:pt idx="9">
                  <c:v>43054</c:v>
                </c:pt>
                <c:pt idx="10">
                  <c:v>43055</c:v>
                </c:pt>
                <c:pt idx="11">
                  <c:v>43056</c:v>
                </c:pt>
                <c:pt idx="12">
                  <c:v>43057</c:v>
                </c:pt>
                <c:pt idx="13">
                  <c:v>43058</c:v>
                </c:pt>
                <c:pt idx="14">
                  <c:v>43059</c:v>
                </c:pt>
                <c:pt idx="15">
                  <c:v>43060</c:v>
                </c:pt>
                <c:pt idx="16">
                  <c:v>43061</c:v>
                </c:pt>
                <c:pt idx="17">
                  <c:v>43062</c:v>
                </c:pt>
                <c:pt idx="18">
                  <c:v>43063</c:v>
                </c:pt>
                <c:pt idx="19">
                  <c:v>43064</c:v>
                </c:pt>
                <c:pt idx="20">
                  <c:v>43065</c:v>
                </c:pt>
                <c:pt idx="21">
                  <c:v>43066</c:v>
                </c:pt>
                <c:pt idx="22">
                  <c:v>43067</c:v>
                </c:pt>
                <c:pt idx="23">
                  <c:v>43068</c:v>
                </c:pt>
                <c:pt idx="24">
                  <c:v>43069</c:v>
                </c:pt>
                <c:pt idx="25">
                  <c:v>43070</c:v>
                </c:pt>
                <c:pt idx="26">
                  <c:v>43071</c:v>
                </c:pt>
                <c:pt idx="27">
                  <c:v>43072</c:v>
                </c:pt>
                <c:pt idx="28">
                  <c:v>43073</c:v>
                </c:pt>
                <c:pt idx="29">
                  <c:v>43074</c:v>
                </c:pt>
              </c:numCache>
            </c:numRef>
          </c:cat>
          <c:val>
            <c:numRef>
              <c:f>calcs!$E$36:$AH$36</c:f>
              <c:numCache>
                <c:formatCode>General</c:formatCode>
                <c:ptCount val="30"/>
                <c:pt idx="0">
                  <c:v>7.3000000000000007</c:v>
                </c:pt>
                <c:pt idx="1">
                  <c:v>7.3000000000000007</c:v>
                </c:pt>
                <c:pt idx="2">
                  <c:v>7.3000000000000007</c:v>
                </c:pt>
                <c:pt idx="3">
                  <c:v>7.3000000000000007</c:v>
                </c:pt>
                <c:pt idx="4">
                  <c:v>7.3000000000000007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8-D9F5-4A80-B45A-1EC1F78D8AA5}"/>
            </c:ext>
          </c:extLst>
        </c:ser>
        <c:ser>
          <c:idx val="9"/>
          <c:order val="9"/>
          <c:tx>
            <c:strRef>
              <c:f>calcs!$D$48</c:f>
              <c:strCache>
                <c:ptCount val="1"/>
                <c:pt idx="0">
                  <c:v>REPORT FRAME VER1</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calcs!$E$48:$AH$48</c:f>
              <c:numCache>
                <c:formatCode>General</c:formatCode>
                <c:ptCount val="30"/>
                <c:pt idx="0">
                  <c:v>#N/A</c:v>
                </c:pt>
                <c:pt idx="1">
                  <c:v>#N/A</c:v>
                </c:pt>
                <c:pt idx="2">
                  <c:v>#N/A</c:v>
                </c:pt>
                <c:pt idx="3">
                  <c:v>#N/A</c:v>
                </c:pt>
                <c:pt idx="4">
                  <c:v>7.3000000000000007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9-D9F5-4A80-B45A-1EC1F78D8AA5}"/>
            </c:ext>
          </c:extLst>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6.3000000000000007</c:v>
                </c:pt>
                <c:pt idx="1">
                  <c:v>6.3000000000000007</c:v>
                </c:pt>
                <c:pt idx="2">
                  <c:v>6.3000000000000007</c:v>
                </c:pt>
                <c:pt idx="3">
                  <c:v>6.3000000000000007</c:v>
                </c:pt>
                <c:pt idx="4">
                  <c:v>6.3000000000000007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A-D9F5-4A80-B45A-1EC1F78D8AA5}"/>
            </c:ext>
          </c:extLst>
        </c:ser>
        <c:ser>
          <c:idx val="11"/>
          <c:order val="11"/>
          <c:tx>
            <c:strRef>
              <c:f>calcs!$D$49</c:f>
              <c:strCache>
                <c:ptCount val="1"/>
                <c:pt idx="0">
                  <c:v>SPLASH SCREEN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calcs!$E$49:$AH$49</c:f>
              <c:numCache>
                <c:formatCode>General</c:formatCode>
                <c:ptCount val="30"/>
                <c:pt idx="0">
                  <c:v>#N/A</c:v>
                </c:pt>
                <c:pt idx="1">
                  <c:v>#N/A</c:v>
                </c:pt>
                <c:pt idx="2">
                  <c:v>#N/A</c:v>
                </c:pt>
                <c:pt idx="3">
                  <c:v>#N/A</c:v>
                </c:pt>
                <c:pt idx="4">
                  <c:v>6.3000000000000007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D9F5-4A80-B45A-1EC1F78D8AA5}"/>
            </c:ext>
          </c:extLst>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5.3000000000000007</c:v>
                </c:pt>
                <c:pt idx="1">
                  <c:v>5.3000000000000007</c:v>
                </c:pt>
                <c:pt idx="2">
                  <c:v>5.3000000000000007</c:v>
                </c:pt>
                <c:pt idx="3">
                  <c:v>5.3000000000000007</c:v>
                </c:pt>
                <c:pt idx="4">
                  <c:v>5.3000000000000007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D9F5-4A80-B45A-1EC1F78D8AA5}"/>
            </c:ext>
          </c:extLst>
        </c:ser>
        <c:ser>
          <c:idx val="13"/>
          <c:order val="13"/>
          <c:tx>
            <c:strRef>
              <c:f>calcs!$D$50</c:f>
              <c:strCache>
                <c:ptCount val="1"/>
                <c:pt idx="0">
                  <c:v>LOGIN SCREEN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calcs!$E$50:$AH$50</c:f>
              <c:numCache>
                <c:formatCode>General</c:formatCode>
                <c:ptCount val="30"/>
                <c:pt idx="0">
                  <c:v>#N/A</c:v>
                </c:pt>
                <c:pt idx="1">
                  <c:v>#N/A</c:v>
                </c:pt>
                <c:pt idx="2">
                  <c:v>#N/A</c:v>
                </c:pt>
                <c:pt idx="3">
                  <c:v>#N/A</c:v>
                </c:pt>
                <c:pt idx="4">
                  <c:v>5.3000000000000007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D9F5-4A80-B45A-1EC1F78D8AA5}"/>
            </c:ext>
          </c:extLst>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4.3000000000000007</c:v>
                </c:pt>
                <c:pt idx="1">
                  <c:v>4.3000000000000007</c:v>
                </c:pt>
                <c:pt idx="2">
                  <c:v>4.3000000000000007</c:v>
                </c:pt>
                <c:pt idx="3">
                  <c:v>4.3000000000000007</c:v>
                </c:pt>
                <c:pt idx="4">
                  <c:v>4.3000000000000007</c:v>
                </c:pt>
                <c:pt idx="5">
                  <c:v>4.3000000000000007</c:v>
                </c:pt>
                <c:pt idx="6">
                  <c:v>4.3000000000000007</c:v>
                </c:pt>
                <c:pt idx="7">
                  <c:v>4.3000000000000007</c:v>
                </c:pt>
                <c:pt idx="8">
                  <c:v>4.3000000000000007</c:v>
                </c:pt>
                <c:pt idx="9">
                  <c:v>4.3000000000000007</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E-D9F5-4A80-B45A-1EC1F78D8AA5}"/>
            </c:ext>
          </c:extLst>
        </c:ser>
        <c:ser>
          <c:idx val="15"/>
          <c:order val="15"/>
          <c:tx>
            <c:strRef>
              <c:f>calcs!$D$51</c:f>
              <c:strCache>
                <c:ptCount val="1"/>
                <c:pt idx="0">
                  <c:v>ADD BUTTONS</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4.3000000000000007</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F-D9F5-4A80-B45A-1EC1F78D8AA5}"/>
            </c:ext>
          </c:extLst>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3.3000000000000007</c:v>
                </c:pt>
                <c:pt idx="1">
                  <c:v>3.3000000000000007</c:v>
                </c:pt>
                <c:pt idx="2">
                  <c:v>3.3000000000000007</c:v>
                </c:pt>
                <c:pt idx="3">
                  <c:v>3.3000000000000007</c:v>
                </c:pt>
                <c:pt idx="4">
                  <c:v>3.3000000000000007</c:v>
                </c:pt>
                <c:pt idx="5">
                  <c:v>3.3000000000000007</c:v>
                </c:pt>
                <c:pt idx="6">
                  <c:v>3.3000000000000007</c:v>
                </c:pt>
                <c:pt idx="7">
                  <c:v>3.3000000000000007</c:v>
                </c:pt>
                <c:pt idx="8">
                  <c:v>3.3000000000000007</c:v>
                </c:pt>
                <c:pt idx="9">
                  <c:v>3.3000000000000007</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0-D9F5-4A80-B45A-1EC1F78D8AA5}"/>
            </c:ext>
          </c:extLst>
        </c:ser>
        <c:ser>
          <c:idx val="17"/>
          <c:order val="17"/>
          <c:tx>
            <c:strRef>
              <c:f>calcs!$D$52</c:f>
              <c:strCache>
                <c:ptCount val="1"/>
                <c:pt idx="0">
                  <c:v>DELETE BUTTONS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3.3000000000000007</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1-D9F5-4A80-B45A-1EC1F78D8AA5}"/>
            </c:ext>
          </c:extLst>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2-D9F5-4A80-B45A-1EC1F78D8AA5}"/>
            </c:ext>
          </c:extLst>
        </c:ser>
        <c:ser>
          <c:idx val="19"/>
          <c:order val="19"/>
          <c:tx>
            <c:strRef>
              <c:f>calcs!$D$58</c:f>
              <c:strCache>
                <c:ptCount val="1"/>
                <c:pt idx="0">
                  <c:v>Nov 2017</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#N/A</c:v>
                </c:pt>
                <c:pt idx="26">
                  <c:v>#N/A</c:v>
                </c:pt>
                <c:pt idx="27">
                  <c:v>#N/A</c:v>
                </c:pt>
                <c:pt idx="28">
                  <c:v>#N/A</c:v>
                </c:pt>
                <c:pt idx="29">
                  <c:v>#N/A</c:v>
                </c:pt>
              </c:numCache>
            </c:numRef>
          </c:val>
          <c:smooth val="0"/>
          <c:extLst>
            <c:ext xmlns:c16="http://schemas.microsoft.com/office/drawing/2014/chart" uri="{C3380CC4-5D6E-409C-BE32-E72D297353CC}">
              <c16:uniqueId val="{00000013-D9F5-4A80-B45A-1EC1F78D8AA5}"/>
            </c:ext>
          </c:extLst>
        </c:ser>
        <c:ser>
          <c:idx val="20"/>
          <c:order val="20"/>
          <c:tx>
            <c:strRef>
              <c:f>calcs!$D$61</c:f>
              <c:strCache>
                <c:ptCount val="1"/>
                <c:pt idx="0">
                  <c:v>Dec 2017</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0.5</c:v>
                </c:pt>
                <c:pt idx="26">
                  <c:v>0.5</c:v>
                </c:pt>
                <c:pt idx="27">
                  <c:v>0.5</c:v>
                </c:pt>
                <c:pt idx="28">
                  <c:v>0.5</c:v>
                </c:pt>
                <c:pt idx="29">
                  <c:v>0.5</c:v>
                </c:pt>
              </c:numCache>
            </c:numRef>
          </c:val>
          <c:smooth val="0"/>
          <c:extLst>
            <c:ext xmlns:c16="http://schemas.microsoft.com/office/drawing/2014/chart" uri="{C3380CC4-5D6E-409C-BE32-E72D297353CC}">
              <c16:uniqueId val="{00000014-D9F5-4A80-B45A-1EC1F78D8AA5}"/>
            </c:ext>
          </c:extLst>
        </c:ser>
        <c:ser>
          <c:idx val="21"/>
          <c:order val="21"/>
          <c:tx>
            <c:strRef>
              <c:f>calcs!$D$66</c:f>
              <c:strCache>
                <c:ptCount val="1"/>
                <c:pt idx="0">
                  <c:v>Dec 2017</c:v>
                </c:pt>
              </c:strCache>
            </c:strRef>
          </c:tx>
          <c:marker>
            <c:symbol val="none"/>
          </c:marker>
          <c:dLbls>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0.5</c:v>
                </c:pt>
                <c:pt idx="27">
                  <c:v>#N/A</c:v>
                </c:pt>
                <c:pt idx="28">
                  <c:v>#N/A</c:v>
                </c:pt>
                <c:pt idx="29">
                  <c:v>#N/A</c:v>
                </c:pt>
              </c:numCache>
            </c:numRef>
          </c:val>
          <c:smooth val="0"/>
          <c:extLst>
            <c:ext xmlns:c16="http://schemas.microsoft.com/office/drawing/2014/chart" uri="{C3380CC4-5D6E-409C-BE32-E72D297353CC}">
              <c16:uniqueId val="{00000015-D9F5-4A80-B45A-1EC1F78D8AA5}"/>
            </c:ext>
          </c:extLst>
        </c:ser>
        <c:ser>
          <c:idx val="22"/>
          <c:order val="22"/>
          <c:tx>
            <c:strRef>
              <c:f>calcs!$D$65</c:f>
              <c:strCache>
                <c:ptCount val="1"/>
                <c:pt idx="0">
                  <c:v>Nov 2017</c:v>
                </c:pt>
              </c:strCache>
            </c:strRef>
          </c:tx>
          <c:spPr>
            <a:ln w="209550" cap="sq"/>
          </c:spPr>
          <c:marker>
            <c:symbol val="none"/>
          </c:marker>
          <c:dPt>
            <c:idx val="2"/>
            <c:bubble3D val="0"/>
            <c:spPr>
              <a:ln w="28575" cap="sq"/>
            </c:spPr>
            <c:extLst>
              <c:ext xmlns:c16="http://schemas.microsoft.com/office/drawing/2014/chart" uri="{C3380CC4-5D6E-409C-BE32-E72D297353CC}">
                <c16:uniqueId val="{00000017-D9F5-4A80-B45A-1EC1F78D8AA5}"/>
              </c:ext>
            </c:extLst>
          </c:dPt>
          <c:dLbls>
            <c:dLbl>
              <c:idx val="0"/>
              <c:spPr>
                <a:noFill/>
                <a:ln>
                  <a:noFill/>
                </a:ln>
                <a:effectLst/>
              </c:spPr>
              <c:txPr>
                <a:bodyPr/>
                <a:lstStyle/>
                <a:p>
                  <a:pPr>
                    <a:defRPr sz="1200">
                      <a:solidFill>
                        <a:schemeClr val="tx2"/>
                      </a:solidFill>
                    </a:defRPr>
                  </a:pPr>
                  <a:endParaRPr lang="en-US"/>
                </a:p>
              </c:txPr>
              <c:dLblPos val="ctr"/>
              <c:showLegendKey val="0"/>
              <c:showVal val="0"/>
              <c:showCatName val="0"/>
              <c:showSerName val="1"/>
              <c:showPercent val="0"/>
              <c:showBubbleSize val="0"/>
              <c:extLst>
                <c:ext xmlns:c16="http://schemas.microsoft.com/office/drawing/2014/chart" uri="{C3380CC4-5D6E-409C-BE32-E72D297353CC}">
                  <c16:uniqueId val="{00000018-D9F5-4A80-B45A-1EC1F78D8AA5}"/>
                </c:ext>
              </c:extLst>
            </c:dLbl>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9-D9F5-4A80-B45A-1EC1F78D8AA5}"/>
            </c:ext>
          </c:extLst>
        </c:ser>
        <c:ser>
          <c:idx val="24"/>
          <c:order val="23"/>
          <c:tx>
            <c:v>Day Dot Line</c:v>
          </c:tx>
          <c:spPr>
            <a:ln w="15875">
              <a:solidFill>
                <a:schemeClr val="tx2"/>
              </a:solidFill>
            </a:ln>
          </c:spPr>
          <c:marker>
            <c:symbol val="circle"/>
            <c:size val="5"/>
            <c:spPr>
              <a:solidFill>
                <a:schemeClr val="tx2"/>
              </a:solidFill>
              <a:ln>
                <a:noFill/>
              </a:ln>
            </c:spPr>
          </c:marker>
          <c:dLbls>
            <c:dLbl>
              <c:idx val="0"/>
              <c:tx>
                <c:strRef>
                  <c:f>calcs!$E$72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{C5F71466-AA42-446D-9F17-77CDEA7C7CFF}</c15:txfldGUID>
                      <c15:f>calcs!$E$72</c15:f>
                      <c15:dlblFieldTableCache>
                        <c:ptCount val="1"/>
                        <c:pt idx="0">
                          <c:v>06</c:v>
                        </c:pt>
                      </c15:dlblFieldTableCache>
                    </c15:dlblFTEntry>
                  </c15:dlblFieldTable>
                  <c15:showDataLabelsRange val="0"/>
                </c:ext>
                <c:ext xmlns:c16="http://schemas.microsoft.com/office/drawing/2014/chart" uri="{C3380CC4-5D6E-409C-BE32-E72D297353CC}">
                  <c16:uniqueId val="{0000001A-D9F5-4A80-B45A-1EC1F78D8AA5}"/>
                </c:ext>
              </c:extLst>
            </c:dLbl>
            <c:dLbl>
              <c:idx val="1"/>
              <c:tx>
                <c:strRef>
                  <c:f>calcs!$F$72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{F785BED8-87B4-4F66-8083-8168BB1233D7}</c15:txfldGUID>
                      <c15:f>calcs!$F$72</c15:f>
                      <c15:dlblFieldTableCache>
                        <c:ptCount val="1"/>
                        <c:pt idx="0">
                          <c:v>07</c:v>
                        </c:pt>
                      </c15:dlblFieldTableCache>
                    </c15:dlblFTEntry>
                  </c15:dlblFieldTable>
                  <c15:showDataLabelsRange val="0"/>
                </c:ext>
                <c:ext xmlns:c16="http://schemas.microsoft.com/office/drawing/2014/chart" uri="{C3380CC4-5D6E-409C-BE32-E72D297353CC}">
                  <c16:uniqueId val="{0000001B-D9F5-4A80-B45A-1EC1F78D8AA5}"/>
                </c:ext>
              </c:extLst>
            </c:dLbl>
            <c:dLbl>
              <c:idx val="2"/>
              <c:tx>
                <c:strRef>
                  <c:f>calcs!$G$72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{3F3C47CC-58EE-4A37-A1D8-2E8C9716882D}</c15:txfldGUID>
                      <c15:f>calcs!$G$72</c15:f>
                      <c15:dlblFieldTableCache>
                        <c:ptCount val="1"/>
                        <c:pt idx="0">
                          <c:v>08</c:v>
                        </c:pt>
                      </c15:dlblFieldTableCache>
                    </c15:dlblFTEntry>
                  </c15:dlblFieldTable>
                  <c15:showDataLabelsRange val="0"/>
                </c:ext>
                <c:ext xmlns:c16="http://schemas.microsoft.com/office/drawing/2014/chart" uri="{C3380CC4-5D6E-409C-BE32-E72D297353CC}">
                  <c16:uniqueId val="{0000001C-D9F5-4A80-B45A-1EC1F78D8AA5}"/>
                </c:ext>
              </c:extLst>
            </c:dLbl>
            <c:dLbl>
              <c:idx val="3"/>
              <c:tx>
                <c:strRef>
                  <c:f>calcs!$H$72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{342268DF-152F-4739-BF21-2C1EEDE37188}</c15:txfldGUID>
                      <c15:f>calcs!$H$72</c15:f>
                      <c15:dlblFieldTableCache>
                        <c:ptCount val="1"/>
                        <c:pt idx="0">
                          <c:v>09</c:v>
                        </c:pt>
                      </c15:dlblFieldTableCache>
                    </c15:dlblFTEntry>
                  </c15:dlblFieldTable>
                  <c15:showDataLabelsRange val="0"/>
                </c:ext>
                <c:ext xmlns:c16="http://schemas.microsoft.com/office/drawing/2014/chart" uri="{C3380CC4-5D6E-409C-BE32-E72D297353CC}">
                  <c16:uniqueId val="{0000001D-D9F5-4A80-B45A-1EC1F78D8AA5}"/>
                </c:ext>
              </c:extLst>
            </c:dLbl>
            <c:dLbl>
              <c:idx val="4"/>
              <c:tx>
                <c:strRef>
                  <c:f>calcs!$I$72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{C6076377-41B7-42DF-BA31-2293BC0A0ECB}</c15:txfldGUID>
                      <c15:f>calcs!$I$72</c15:f>
                      <c15:dlblFieldTableCache>
                        <c:ptCount val="1"/>
                        <c:pt idx="0">
                          <c:v>10</c:v>
                        </c:pt>
                      </c15:dlblFieldTableCache>
                    </c15:dlblFTEntry>
                  </c15:dlblFieldTable>
                  <c15:showDataLabelsRange val="0"/>
                </c:ext>
                <c:ext xmlns:c16="http://schemas.microsoft.com/office/drawing/2014/chart" uri="{C3380CC4-5D6E-409C-BE32-E72D297353CC}">
                  <c16:uniqueId val="{0000001E-D9F5-4A80-B45A-1EC1F78D8AA5}"/>
                </c:ext>
              </c:extLst>
            </c:dLbl>
            <c:dLbl>
              <c:idx val="5"/>
              <c:tx>
                <c:strRef>
                  <c:f>calcs!$J$72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{A9F25A22-134A-44B2-87EC-430701667F03}</c15:txfldGUID>
                      <c15:f>calcs!$J$72</c15:f>
                      <c15:dlblFieldTableCache>
                        <c:ptCount val="1"/>
                        <c:pt idx="0">
                          <c:v>11</c:v>
                        </c:pt>
                      </c15:dlblFieldTableCache>
                    </c15:dlblFTEntry>
                  </c15:dlblFieldTable>
                  <c15:showDataLabelsRange val="0"/>
                </c:ext>
                <c:ext xmlns:c16="http://schemas.microsoft.com/office/drawing/2014/chart" uri="{C3380CC4-5D6E-409C-BE32-E72D297353CC}">
                  <c16:uniqueId val="{0000001F-D9F5-4A80-B45A-1EC1F78D8AA5}"/>
                </c:ext>
              </c:extLst>
            </c:dLbl>
            <c:dLbl>
              <c:idx val="6"/>
              <c:tx>
                <c:strRef>
                  <c:f>calcs!$K$72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{BA6A7707-4A8D-4DB7-B27F-05F8291DBA60}</c15:txfldGUID>
                      <c15:f>calcs!$K$72</c15:f>
                      <c15:dlblFieldTableCache>
                        <c:ptCount val="1"/>
                        <c:pt idx="0">
                          <c:v>12</c:v>
                        </c:pt>
                      </c15:dlblFieldTableCache>
                    </c15:dlblFTEntry>
                  </c15:dlblFieldTable>
                  <c15:showDataLabelsRange val="0"/>
                </c:ext>
                <c:ext xmlns:c16="http://schemas.microsoft.com/office/drawing/2014/chart" uri="{C3380CC4-5D6E-409C-BE32-E72D297353CC}">
                  <c16:uniqueId val="{00000020-D9F5-4A80-B45A-1EC1F78D8AA5}"/>
                </c:ext>
              </c:extLst>
            </c:dLbl>
            <c:dLbl>
              <c:idx val="7"/>
              <c:tx>
                <c:strRef>
                  <c:f>calcs!$L$72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{645D9FA5-179D-43BA-ACEC-88ECEB023FEB}</c15:txfldGUID>
                      <c15:f>calcs!$L$72</c15:f>
                      <c15:dlblFieldTableCache>
                        <c:ptCount val="1"/>
                        <c:pt idx="0">
                          <c:v>13</c:v>
                        </c:pt>
                      </c15:dlblFieldTableCache>
                    </c15:dlblFTEntry>
                  </c15:dlblFieldTable>
                  <c15:showDataLabelsRange val="0"/>
                </c:ext>
                <c:ext xmlns:c16="http://schemas.microsoft.com/office/drawing/2014/chart" uri="{C3380CC4-5D6E-409C-BE32-E72D297353CC}">
                  <c16:uniqueId val="{00000021-D9F5-4A80-B45A-1EC1F78D8AA5}"/>
                </c:ext>
              </c:extLst>
            </c:dLbl>
            <c:dLbl>
              <c:idx val="8"/>
              <c:tx>
                <c:strRef>
                  <c:f>calcs!$M$72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{660B5B90-89FA-45E2-BD31-01D0C2BF27FD}</c15:txfldGUID>
                      <c15:f>calcs!$M$72</c15:f>
                      <c15:dlblFieldTableCache>
                        <c:ptCount val="1"/>
                        <c:pt idx="0">
                          <c:v>14</c:v>
                        </c:pt>
                      </c15:dlblFieldTableCache>
                    </c15:dlblFTEntry>
                  </c15:dlblFieldTable>
                  <c15:showDataLabelsRange val="0"/>
                </c:ext>
                <c:ext xmlns:c16="http://schemas.microsoft.com/office/drawing/2014/chart" uri="{C3380CC4-5D6E-409C-BE32-E72D297353CC}">
                  <c16:uniqueId val="{00000022-D9F5-4A80-B45A-1EC1F78D8AA5}"/>
                </c:ext>
              </c:extLst>
            </c:dLbl>
            <c:dLbl>
              <c:idx val="9"/>
              <c:tx>
                <c:strRef>
                  <c:f>calcs!$N$72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{E980064B-185D-4539-9AAD-C83588838BA0}</c15:txfldGUID>
                      <c15:f>calcs!$N$72</c15:f>
                      <c15:dlblFieldTableCache>
                        <c:ptCount val="1"/>
                        <c:pt idx="0">
                          <c:v>15</c:v>
                        </c:pt>
                      </c15:dlblFieldTableCache>
                    </c15:dlblFTEntry>
                  </c15:dlblFieldTable>
                  <c15:showDataLabelsRange val="0"/>
                </c:ext>
                <c:ext xmlns:c16="http://schemas.microsoft.com/office/drawing/2014/chart" uri="{C3380CC4-5D6E-409C-BE32-E72D297353CC}">
                  <c16:uniqueId val="{00000023-D9F5-4A80-B45A-1EC1F78D8AA5}"/>
                </c:ext>
              </c:extLst>
            </c:dLbl>
            <c:dLbl>
              <c:idx val="10"/>
              <c:tx>
                <c:strRef>
                  <c:f>calcs!$O$72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{E38B476A-6DED-45E5-9421-DC5CE9279856}</c15:txfldGUID>
                      <c15:f>calcs!$O$72</c15:f>
                      <c15:dlblFieldTableCache>
                        <c:ptCount val="1"/>
                        <c:pt idx="0">
                          <c:v>16</c:v>
                        </c:pt>
                      </c15:dlblFieldTableCache>
                    </c15:dlblFTEntry>
                  </c15:dlblFieldTable>
                  <c15:showDataLabelsRange val="0"/>
                </c:ext>
                <c:ext xmlns:c16="http://schemas.microsoft.com/office/drawing/2014/chart" uri="{C3380CC4-5D6E-409C-BE32-E72D297353CC}">
                  <c16:uniqueId val="{00000024-D9F5-4A80-B45A-1EC1F78D8AA5}"/>
                </c:ext>
              </c:extLst>
            </c:dLbl>
            <c:dLbl>
              <c:idx val="11"/>
              <c:tx>
                <c:strRef>
                  <c:f>calcs!$P$72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{F32D0AA7-2296-48D9-8555-840FA027DAC0}</c15:txfldGUID>
                      <c15:f>calcs!$P$72</c15:f>
                      <c15:dlblFieldTableCache>
                        <c:ptCount val="1"/>
                        <c:pt idx="0">
                          <c:v>17</c:v>
                        </c:pt>
                      </c15:dlblFieldTableCache>
                    </c15:dlblFTEntry>
                  </c15:dlblFieldTable>
                  <c15:showDataLabelsRange val="0"/>
                </c:ext>
                <c:ext xmlns:c16="http://schemas.microsoft.com/office/drawing/2014/chart" uri="{C3380CC4-5D6E-409C-BE32-E72D297353CC}">
                  <c16:uniqueId val="{00000025-D9F5-4A80-B45A-1EC1F78D8AA5}"/>
                </c:ext>
              </c:extLst>
            </c:dLbl>
            <c:dLbl>
              <c:idx val="12"/>
              <c:tx>
                <c:strRef>
                  <c:f>calcs!$Q$72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{0445270E-F7BB-4641-B156-861B86FF45CF}</c15:txfldGUID>
                      <c15:f>calcs!$Q$72</c15:f>
                      <c15:dlblFieldTableCache>
                        <c:ptCount val="1"/>
                        <c:pt idx="0">
                          <c:v>18</c:v>
                        </c:pt>
                      </c15:dlblFieldTableCache>
                    </c15:dlblFTEntry>
                  </c15:dlblFieldTable>
                  <c15:showDataLabelsRange val="0"/>
                </c:ext>
                <c:ext xmlns:c16="http://schemas.microsoft.com/office/drawing/2014/chart" uri="{C3380CC4-5D6E-409C-BE32-E72D297353CC}">
                  <c16:uniqueId val="{00000026-D9F5-4A80-B45A-1EC1F78D8AA5}"/>
                </c:ext>
              </c:extLst>
            </c:dLbl>
            <c:dLbl>
              <c:idx val="13"/>
              <c:tx>
                <c:strRef>
                  <c:f>calcs!$R$72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{55E8F2B1-7711-4F35-8CDB-62F84B928277}</c15:txfldGUID>
                      <c15:f>calcs!$R$72</c15:f>
                      <c15:dlblFieldTableCache>
                        <c:ptCount val="1"/>
                        <c:pt idx="0">
                          <c:v>19</c:v>
                        </c:pt>
                      </c15:dlblFieldTableCache>
                    </c15:dlblFTEntry>
                  </c15:dlblFieldTable>
                  <c15:showDataLabelsRange val="0"/>
                </c:ext>
                <c:ext xmlns:c16="http://schemas.microsoft.com/office/drawing/2014/chart" uri="{C3380CC4-5D6E-409C-BE32-E72D297353CC}">
                  <c16:uniqueId val="{00000027-D9F5-4A80-B45A-1EC1F78D8AA5}"/>
                </c:ext>
              </c:extLst>
            </c:dLbl>
            <c:dLbl>
              <c:idx val="14"/>
              <c:tx>
                <c:strRef>
                  <c:f>calcs!$S$72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{7D873F06-2DD4-4F28-B6A3-6F2D82DB1F29}</c15:txfldGUID>
                      <c15:f>calcs!$S$72</c15:f>
                      <c15:dlblFieldTableCache>
                        <c:ptCount val="1"/>
                        <c:pt idx="0">
                          <c:v>20</c:v>
                        </c:pt>
                      </c15:dlblFieldTableCache>
                    </c15:dlblFTEntry>
                  </c15:dlblFieldTable>
                  <c15:showDataLabelsRange val="0"/>
                </c:ext>
                <c:ext xmlns:c16="http://schemas.microsoft.com/office/drawing/2014/chart" uri="{C3380CC4-5D6E-409C-BE32-E72D297353CC}">
                  <c16:uniqueId val="{00000028-D9F5-4A80-B45A-1EC1F78D8AA5}"/>
                </c:ext>
              </c:extLst>
            </c:dLbl>
            <c:dLbl>
              <c:idx val="15"/>
              <c:tx>
                <c:strRef>
                  <c:f>calcs!$T$72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{CEDC052B-4579-4BEA-A32E-DC44D609257A}</c15:txfldGUID>
                      <c15:f>calcs!$T$72</c15:f>
                      <c15:dlblFieldTableCache>
                        <c:ptCount val="1"/>
                        <c:pt idx="0">
                          <c:v>21</c:v>
                        </c:pt>
                      </c15:dlblFieldTableCache>
                    </c15:dlblFTEntry>
                  </c15:dlblFieldTable>
                  <c15:showDataLabelsRange val="0"/>
                </c:ext>
                <c:ext xmlns:c16="http://schemas.microsoft.com/office/drawing/2014/chart" uri="{C3380CC4-5D6E-409C-BE32-E72D297353CC}">
                  <c16:uniqueId val="{00000029-D9F5-4A80-B45A-1EC1F78D8AA5}"/>
                </c:ext>
              </c:extLst>
            </c:dLbl>
            <c:dLbl>
              <c:idx val="16"/>
              <c:tx>
                <c:strRef>
                  <c:f>calcs!$U$72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{76375826-3610-4F45-BC23-559E489F1561}</c15:txfldGUID>
                      <c15:f>calcs!$U$72</c15:f>
                      <c15:dlblFieldTableCache>
                        <c:ptCount val="1"/>
                        <c:pt idx="0">
                          <c:v>22</c:v>
                        </c:pt>
                      </c15:dlblFieldTableCache>
                    </c15:dlblFTEntry>
                  </c15:dlblFieldTable>
                  <c15:showDataLabelsRange val="0"/>
                </c:ext>
                <c:ext xmlns:c16="http://schemas.microsoft.com/office/drawing/2014/chart" uri="{C3380CC4-5D6E-409C-BE32-E72D297353CC}">
                  <c16:uniqueId val="{0000002A-D9F5-4A80-B45A-1EC1F78D8AA5}"/>
                </c:ext>
              </c:extLst>
            </c:dLbl>
            <c:dLbl>
              <c:idx val="17"/>
              <c:tx>
                <c:strRef>
                  <c:f>calcs!$V$72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{49A21FA0-63FB-41EA-9BF2-F82276F1D3C4}</c15:txfldGUID>
                      <c15:f>calcs!$V$72</c15:f>
                      <c15:dlblFieldTableCache>
                        <c:ptCount val="1"/>
                        <c:pt idx="0">
                          <c:v>23</c:v>
                        </c:pt>
                      </c15:dlblFieldTableCache>
                    </c15:dlblFTEntry>
                  </c15:dlblFieldTable>
                  <c15:showDataLabelsRange val="0"/>
                </c:ext>
                <c:ext xmlns:c16="http://schemas.microsoft.com/office/drawing/2014/chart" uri="{C3380CC4-5D6E-409C-BE32-E72D297353CC}">
                  <c16:uniqueId val="{0000002B-D9F5-4A80-B45A-1EC1F78D8AA5}"/>
                </c:ext>
              </c:extLst>
            </c:dLbl>
            <c:dLbl>
              <c:idx val="18"/>
              <c:tx>
                <c:strRef>
                  <c:f>calcs!$W$72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{BD1DE30B-593A-4152-A679-920CD2C2C296}</c15:txfldGUID>
                      <c15:f>calcs!$W$72</c15:f>
                      <c15:dlblFieldTableCache>
                        <c:ptCount val="1"/>
                        <c:pt idx="0">
                          <c:v>24</c:v>
                        </c:pt>
                      </c15:dlblFieldTableCache>
                    </c15:dlblFTEntry>
                  </c15:dlblFieldTable>
                  <c15:showDataLabelsRange val="0"/>
                </c:ext>
                <c:ext xmlns:c16="http://schemas.microsoft.com/office/drawing/2014/chart" uri="{C3380CC4-5D6E-409C-BE32-E72D297353CC}">
                  <c16:uniqueId val="{0000002C-D9F5-4A80-B45A-1EC1F78D8AA5}"/>
                </c:ext>
              </c:extLst>
            </c:dLbl>
            <c:dLbl>
              <c:idx val="19"/>
              <c:tx>
                <c:strRef>
                  <c:f>calcs!$X$72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{B941F7F5-E6A1-4F78-8F39-1EA77599A77A}</c15:txfldGUID>
                      <c15:f>calcs!$X$72</c15:f>
                      <c15:dlblFieldTableCache>
                        <c:ptCount val="1"/>
                        <c:pt idx="0">
                          <c:v>25</c:v>
                        </c:pt>
                      </c15:dlblFieldTableCache>
                    </c15:dlblFTEntry>
                  </c15:dlblFieldTable>
                  <c15:showDataLabelsRange val="0"/>
                </c:ext>
                <c:ext xmlns:c16="http://schemas.microsoft.com/office/drawing/2014/chart" uri="{C3380CC4-5D6E-409C-BE32-E72D297353CC}">
                  <c16:uniqueId val="{0000002D-D9F5-4A80-B45A-1EC1F78D8AA5}"/>
                </c:ext>
              </c:extLst>
            </c:dLbl>
            <c:dLbl>
              <c:idx val="20"/>
              <c:tx>
                <c:strRef>
                  <c:f>calcs!$Y$72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{01EEABA2-36AF-4F9B-B305-3DB96ACE071A}</c15:txfldGUID>
                      <c15:f>calcs!$Y$72</c15:f>
                      <c15:dlblFieldTableCache>
                        <c:ptCount val="1"/>
                        <c:pt idx="0">
                          <c:v>26</c:v>
                        </c:pt>
                      </c15:dlblFieldTableCache>
                    </c15:dlblFTEntry>
                  </c15:dlblFieldTable>
                  <c15:showDataLabelsRange val="0"/>
                </c:ext>
                <c:ext xmlns:c16="http://schemas.microsoft.com/office/drawing/2014/chart" uri="{C3380CC4-5D6E-409C-BE32-E72D297353CC}">
                  <c16:uniqueId val="{0000002E-D9F5-4A80-B45A-1EC1F78D8AA5}"/>
                </c:ext>
              </c:extLst>
            </c:dLbl>
            <c:dLbl>
              <c:idx val="21"/>
              <c:tx>
                <c:strRef>
                  <c:f>calcs!$Z$72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{03DD2C46-F597-4E06-A88B-CBBC18749B6D}</c15:txfldGUID>
                      <c15:f>calcs!$Z$72</c15:f>
                      <c15:dlblFieldTableCache>
                        <c:ptCount val="1"/>
                        <c:pt idx="0">
                          <c:v>27</c:v>
                        </c:pt>
                      </c15:dlblFieldTableCache>
                    </c15:dlblFTEntry>
                  </c15:dlblFieldTable>
                  <c15:showDataLabelsRange val="0"/>
                </c:ext>
                <c:ext xmlns:c16="http://schemas.microsoft.com/office/drawing/2014/chart" uri="{C3380CC4-5D6E-409C-BE32-E72D297353CC}">
                  <c16:uniqueId val="{0000002F-D9F5-4A80-B45A-1EC1F78D8AA5}"/>
                </c:ext>
              </c:extLst>
            </c:dLbl>
            <c:dLbl>
              <c:idx val="22"/>
              <c:tx>
                <c:strRef>
                  <c:f>calcs!$AA$72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{9062BC22-D0AF-4F8B-B2B1-7B2935FA586E}</c15:txfldGUID>
                      <c15:f>calcs!$AA$72</c15:f>
                      <c15:dlblFieldTableCache>
                        <c:ptCount val="1"/>
                        <c:pt idx="0">
                          <c:v>28</c:v>
                        </c:pt>
                      </c15:dlblFieldTableCache>
                    </c15:dlblFTEntry>
                  </c15:dlblFieldTable>
                  <c15:showDataLabelsRange val="0"/>
                </c:ext>
                <c:ext xmlns:c16="http://schemas.microsoft.com/office/drawing/2014/chart" uri="{C3380CC4-5D6E-409C-BE32-E72D297353CC}">
                  <c16:uniqueId val="{00000030-D9F5-4A80-B45A-1EC1F78D8AA5}"/>
                </c:ext>
              </c:extLst>
            </c:dLbl>
            <c:dLbl>
              <c:idx val="23"/>
              <c:tx>
                <c:strRef>
                  <c:f>calcs!$AB$72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{0DA28E56-3124-4425-8D6C-521AF891BE67}</c15:txfldGUID>
                      <c15:f>calcs!$AB$72</c15:f>
                      <c15:dlblFieldTableCache>
                        <c:ptCount val="1"/>
                        <c:pt idx="0">
                          <c:v>29</c:v>
                        </c:pt>
                      </c15:dlblFieldTableCache>
                    </c15:dlblFTEntry>
                  </c15:dlblFieldTable>
                  <c15:showDataLabelsRange val="0"/>
                </c:ext>
                <c:ext xmlns:c16="http://schemas.microsoft.com/office/drawing/2014/chart" uri="{C3380CC4-5D6E-409C-BE32-E72D297353CC}">
                  <c16:uniqueId val="{00000031-D9F5-4A80-B45A-1EC1F78D8AA5}"/>
                </c:ext>
              </c:extLst>
            </c:dLbl>
            <c:dLbl>
              <c:idx val="24"/>
              <c:tx>
                <c:strRef>
                  <c:f>calcs!$AC$72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{1A294624-7557-4D34-BBFB-24789EEB5D1A}</c15:txfldGUID>
                      <c15:f>calcs!$AC$72</c15:f>
                      <c15:dlblFieldTableCache>
                        <c:ptCount val="1"/>
                        <c:pt idx="0">
                          <c:v>30</c:v>
                        </c:pt>
                      </c15:dlblFieldTableCache>
                    </c15:dlblFTEntry>
                  </c15:dlblFieldTable>
                  <c15:showDataLabelsRange val="0"/>
                </c:ext>
                <c:ext xmlns:c16="http://schemas.microsoft.com/office/drawing/2014/chart" uri="{C3380CC4-5D6E-409C-BE32-E72D297353CC}">
                  <c16:uniqueId val="{00000032-D9F5-4A80-B45A-1EC1F78D8AA5}"/>
                </c:ext>
              </c:extLst>
            </c:dLbl>
            <c:dLbl>
              <c:idx val="25"/>
              <c:tx>
                <c:strRef>
                  <c:f>calcs!$AD$72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{4A68951B-EA7A-455D-B011-7AA829831270}</c15:txfldGUID>
                      <c15:f>calcs!$AD$72</c15:f>
                      <c15:dlblFieldTableCache>
                        <c:ptCount val="1"/>
                        <c:pt idx="0">
                          <c:v>01</c:v>
                        </c:pt>
                      </c15:dlblFieldTableCache>
                    </c15:dlblFTEntry>
                  </c15:dlblFieldTable>
                  <c15:showDataLabelsRange val="0"/>
                </c:ext>
                <c:ext xmlns:c16="http://schemas.microsoft.com/office/drawing/2014/chart" uri="{C3380CC4-5D6E-409C-BE32-E72D297353CC}">
                  <c16:uniqueId val="{00000033-D9F5-4A80-B45A-1EC1F78D8AA5}"/>
                </c:ext>
              </c:extLst>
            </c:dLbl>
            <c:dLbl>
              <c:idx val="26"/>
              <c:tx>
                <c:strRef>
                  <c:f>calcs!$AE$72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{56A3F3A3-C03A-44D0-8EFC-DC7267E22132}</c15:txfldGUID>
                      <c15:f>calcs!$AE$72</c15:f>
                      <c15:dlblFieldTableCache>
                        <c:ptCount val="1"/>
                        <c:pt idx="0">
                          <c:v>02</c:v>
                        </c:pt>
                      </c15:dlblFieldTableCache>
                    </c15:dlblFTEntry>
                  </c15:dlblFieldTable>
                  <c15:showDataLabelsRange val="0"/>
                </c:ext>
                <c:ext xmlns:c16="http://schemas.microsoft.com/office/drawing/2014/chart" uri="{C3380CC4-5D6E-409C-BE32-E72D297353CC}">
                  <c16:uniqueId val="{00000034-D9F5-4A80-B45A-1EC1F78D8AA5}"/>
                </c:ext>
              </c:extLst>
            </c:dLbl>
            <c:dLbl>
              <c:idx val="27"/>
              <c:tx>
                <c:strRef>
                  <c:f>calcs!$AF$72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{AB4762E6-5446-4210-A9FC-82CDCF942ABE}</c15:txfldGUID>
                      <c15:f>calcs!$AF$72</c15:f>
                      <c15:dlblFieldTableCache>
                        <c:ptCount val="1"/>
                        <c:pt idx="0">
                          <c:v>03</c:v>
                        </c:pt>
                      </c15:dlblFieldTableCache>
                    </c15:dlblFTEntry>
                  </c15:dlblFieldTable>
                  <c15:showDataLabelsRange val="0"/>
                </c:ext>
                <c:ext xmlns:c16="http://schemas.microsoft.com/office/drawing/2014/chart" uri="{C3380CC4-5D6E-409C-BE32-E72D297353CC}">
                  <c16:uniqueId val="{00000035-D9F5-4A80-B45A-1EC1F78D8AA5}"/>
                </c:ext>
              </c:extLst>
            </c:dLbl>
            <c:dLbl>
              <c:idx val="28"/>
              <c:tx>
                <c:strRef>
                  <c:f>calcs!$AG$72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{3FCFCB86-9B43-4AA5-8FF3-FE4B3187ECEB}</c15:txfldGUID>
                      <c15:f>calcs!$AG$72</c15:f>
                      <c15:dlblFieldTableCache>
                        <c:ptCount val="1"/>
                        <c:pt idx="0">
                          <c:v>04</c:v>
                        </c:pt>
                      </c15:dlblFieldTableCache>
                    </c15:dlblFTEntry>
                  </c15:dlblFieldTable>
                  <c15:showDataLabelsRange val="0"/>
                </c:ext>
                <c:ext xmlns:c16="http://schemas.microsoft.com/office/drawing/2014/chart" uri="{C3380CC4-5D6E-409C-BE32-E72D297353CC}">
                  <c16:uniqueId val="{00000036-D9F5-4A80-B45A-1EC1F78D8AA5}"/>
                </c:ext>
              </c:extLst>
            </c:dLbl>
            <c:dLbl>
              <c:idx val="29"/>
              <c:tx>
                <c:strRef>
                  <c:f>calcs!$AH$72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{0D8225DC-2E85-4368-8C8C-901CD88A5061}</c15:txfldGUID>
                      <c15:f>calcs!$AH$72</c15:f>
                      <c15:dlblFieldTableCache>
                        <c:ptCount val="1"/>
                        <c:pt idx="0">
                          <c:v>05</c:v>
                        </c:pt>
                      </c15:dlblFieldTableCache>
                    </c15:dlblFTEntry>
                  </c15:dlblFieldTable>
                  <c15:showDataLabelsRange val="0"/>
                </c:ext>
                <c:ext xmlns:c16="http://schemas.microsoft.com/office/drawing/2014/chart" uri="{C3380CC4-5D6E-409C-BE32-E72D297353CC}">
                  <c16:uniqueId val="{00000037-D9F5-4A80-B45A-1EC1F78D8AA5}"/>
                </c:ext>
              </c:extLst>
            </c:dLbl>
            <c:spPr>
              <a:noFill/>
              <a:ln>
                <a:noFill/>
              </a:ln>
              <a:effectLst/>
            </c:spPr>
            <c:txPr>
              <a:bodyPr/>
              <a:lstStyle/>
              <a:p>
                <a:pPr>
                  <a:defRPr sz="90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8-D9F5-4A80-B45A-1EC1F78D8AA5}"/>
            </c:ext>
          </c:extLst>
        </c:ser>
        <c:ser>
          <c:idx val="23"/>
          <c:order val="24"/>
          <c:tx>
            <c:v>Day Dot Line For Text Labels</c:v>
          </c:tx>
          <c:spPr>
            <a:ln>
              <a:noFill/>
            </a:ln>
          </c:spPr>
          <c:marker>
            <c:symbol val="none"/>
          </c:marker>
          <c:dLbls>
            <c:dLbl>
              <c:idx val="0"/>
              <c:tx>
                <c:strRef>
                  <c:f>calcs!$E$70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{CE450875-D4CF-4DF4-B5DD-E79A9140D82B}</c15:txfldGUID>
                      <c15:f>calcs!$E$70</c15:f>
                      <c15:dlblFieldTableCache>
                        <c:ptCount val="1"/>
                        <c:pt idx="0">
                          <c:v>MON</c:v>
                        </c:pt>
                      </c15:dlblFieldTableCache>
                    </c15:dlblFTEntry>
                  </c15:dlblFieldTable>
                  <c15:showDataLabelsRange val="0"/>
                </c:ext>
                <c:ext xmlns:c16="http://schemas.microsoft.com/office/drawing/2014/chart" uri="{C3380CC4-5D6E-409C-BE32-E72D297353CC}">
                  <c16:uniqueId val="{00000039-D9F5-4A80-B45A-1EC1F78D8AA5}"/>
                </c:ext>
              </c:extLst>
            </c:dLbl>
            <c:dLbl>
              <c:idx val="1"/>
              <c:tx>
                <c:strRef>
                  <c:f>calcs!$F$70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{D4F9CF42-A4B5-4825-91E6-22D37406496A}</c15:txfldGUID>
                      <c15:f>calcs!$F$70</c15:f>
                      <c15:dlblFieldTableCache>
                        <c:ptCount val="1"/>
                        <c:pt idx="0">
                          <c:v>TUE</c:v>
                        </c:pt>
                      </c15:dlblFieldTableCache>
                    </c15:dlblFTEntry>
                  </c15:dlblFieldTable>
                  <c15:showDataLabelsRange val="0"/>
                </c:ext>
                <c:ext xmlns:c16="http://schemas.microsoft.com/office/drawing/2014/chart" uri="{C3380CC4-5D6E-409C-BE32-E72D297353CC}">
                  <c16:uniqueId val="{0000003A-D9F5-4A80-B45A-1EC1F78D8AA5}"/>
                </c:ext>
              </c:extLst>
            </c:dLbl>
            <c:dLbl>
              <c:idx val="2"/>
              <c:tx>
                <c:strRef>
                  <c:f>calcs!$G$70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{3B6C50B2-D29A-4D7B-BD8C-D914B2D35895}</c15:txfldGUID>
                      <c15:f>calcs!$G$70</c15:f>
                      <c15:dlblFieldTableCache>
                        <c:ptCount val="1"/>
                        <c:pt idx="0">
                          <c:v>WED</c:v>
                        </c:pt>
                      </c15:dlblFieldTableCache>
                    </c15:dlblFTEntry>
                  </c15:dlblFieldTable>
                  <c15:showDataLabelsRange val="0"/>
                </c:ext>
                <c:ext xmlns:c16="http://schemas.microsoft.com/office/drawing/2014/chart" uri="{C3380CC4-5D6E-409C-BE32-E72D297353CC}">
                  <c16:uniqueId val="{0000003B-D9F5-4A80-B45A-1EC1F78D8AA5}"/>
                </c:ext>
              </c:extLst>
            </c:dLbl>
            <c:dLbl>
              <c:idx val="3"/>
              <c:tx>
                <c:strRef>
                  <c:f>calcs!$H$70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{893E4487-4733-4AF8-9E66-23F970ADCB5A}</c15:txfldGUID>
                      <c15:f>calcs!$H$70</c15:f>
                      <c15:dlblFieldTableCache>
                        <c:ptCount val="1"/>
                        <c:pt idx="0">
                          <c:v>THU</c:v>
                        </c:pt>
                      </c15:dlblFieldTableCache>
                    </c15:dlblFTEntry>
                  </c15:dlblFieldTable>
                  <c15:showDataLabelsRange val="0"/>
                </c:ext>
                <c:ext xmlns:c16="http://schemas.microsoft.com/office/drawing/2014/chart" uri="{C3380CC4-5D6E-409C-BE32-E72D297353CC}">
                  <c16:uniqueId val="{0000003C-D9F5-4A80-B45A-1EC1F78D8AA5}"/>
                </c:ext>
              </c:extLst>
            </c:dLbl>
            <c:dLbl>
              <c:idx val="4"/>
              <c:tx>
                <c:strRef>
                  <c:f>calcs!$I$70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{9DC2B68C-C6C5-4010-A230-DADCEA4EE712}</c15:txfldGUID>
                      <c15:f>calcs!$I$70</c15:f>
                      <c15:dlblFieldTableCache>
                        <c:ptCount val="1"/>
                        <c:pt idx="0">
                          <c:v>FRI</c:v>
                        </c:pt>
                      </c15:dlblFieldTableCache>
                    </c15:dlblFTEntry>
                  </c15:dlblFieldTable>
                  <c15:showDataLabelsRange val="0"/>
                </c:ext>
                <c:ext xmlns:c16="http://schemas.microsoft.com/office/drawing/2014/chart" uri="{C3380CC4-5D6E-409C-BE32-E72D297353CC}">
                  <c16:uniqueId val="{0000003D-D9F5-4A80-B45A-1EC1F78D8AA5}"/>
                </c:ext>
              </c:extLst>
            </c:dLbl>
            <c:dLbl>
              <c:idx val="5"/>
              <c:tx>
                <c:strRef>
                  <c:f>calcs!$J$70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{CB220AFF-E9FC-4146-89D0-5FE5F1FCB707}</c15:txfldGUID>
                      <c15:f>calcs!$J$70</c15:f>
                      <c15:dlblFieldTableCache>
                        <c:ptCount val="1"/>
                        <c:pt idx="0">
                          <c:v>SAT</c:v>
                        </c:pt>
                      </c15:dlblFieldTableCache>
                    </c15:dlblFTEntry>
                  </c15:dlblFieldTable>
                  <c15:showDataLabelsRange val="0"/>
                </c:ext>
                <c:ext xmlns:c16="http://schemas.microsoft.com/office/drawing/2014/chart" uri="{C3380CC4-5D6E-409C-BE32-E72D297353CC}">
                  <c16:uniqueId val="{0000003E-D9F5-4A80-B45A-1EC1F78D8AA5}"/>
                </c:ext>
              </c:extLst>
            </c:dLbl>
            <c:dLbl>
              <c:idx val="6"/>
              <c:tx>
                <c:strRef>
                  <c:f>calcs!$K$70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{A50849DE-F181-4EE3-AA70-D81E2CC5058A}</c15:txfldGUID>
                      <c15:f>calcs!$K$70</c15:f>
                      <c15:dlblFieldTableCache>
                        <c:ptCount val="1"/>
                        <c:pt idx="0">
                          <c:v>SUN</c:v>
                        </c:pt>
                      </c15:dlblFieldTableCache>
                    </c15:dlblFTEntry>
                  </c15:dlblFieldTable>
                  <c15:showDataLabelsRange val="0"/>
                </c:ext>
                <c:ext xmlns:c16="http://schemas.microsoft.com/office/drawing/2014/chart" uri="{C3380CC4-5D6E-409C-BE32-E72D297353CC}">
                  <c16:uniqueId val="{0000003F-D9F5-4A80-B45A-1EC1F78D8AA5}"/>
                </c:ext>
              </c:extLst>
            </c:dLbl>
            <c:dLbl>
              <c:idx val="7"/>
              <c:tx>
                <c:strRef>
                  <c:f>calcs!$L$70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{8E0F6012-C7B0-4A52-9072-BBDB9BAAC2CE}</c15:txfldGUID>
                      <c15:f>calcs!$L$70</c15:f>
                      <c15:dlblFieldTableCache>
                        <c:ptCount val="1"/>
                        <c:pt idx="0">
                          <c:v>MON</c:v>
                        </c:pt>
                      </c15:dlblFieldTableCache>
                    </c15:dlblFTEntry>
                  </c15:dlblFieldTable>
                  <c15:showDataLabelsRange val="0"/>
                </c:ext>
                <c:ext xmlns:c16="http://schemas.microsoft.com/office/drawing/2014/chart" uri="{C3380CC4-5D6E-409C-BE32-E72D297353CC}">
                  <c16:uniqueId val="{00000040-D9F5-4A80-B45A-1EC1F78D8AA5}"/>
                </c:ext>
              </c:extLst>
            </c:dLbl>
            <c:dLbl>
              <c:idx val="8"/>
              <c:tx>
                <c:strRef>
                  <c:f>calcs!$M$70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{1FAE0339-375F-4638-8A19-2BBD93987763}</c15:txfldGUID>
                      <c15:f>calcs!$M$70</c15:f>
                      <c15:dlblFieldTableCache>
                        <c:ptCount val="1"/>
                        <c:pt idx="0">
                          <c:v>TUE</c:v>
                        </c:pt>
                      </c15:dlblFieldTableCache>
                    </c15:dlblFTEntry>
                  </c15:dlblFieldTable>
                  <c15:showDataLabelsRange val="0"/>
                </c:ext>
                <c:ext xmlns:c16="http://schemas.microsoft.com/office/drawing/2014/chart" uri="{C3380CC4-5D6E-409C-BE32-E72D297353CC}">
                  <c16:uniqueId val="{00000041-D9F5-4A80-B45A-1EC1F78D8AA5}"/>
                </c:ext>
              </c:extLst>
            </c:dLbl>
            <c:dLbl>
              <c:idx val="9"/>
              <c:tx>
                <c:strRef>
                  <c:f>calcs!$N$70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{D7B85AD0-8A77-4987-AF24-9DEEDBBF1A63}</c15:txfldGUID>
                      <c15:f>calcs!$N$70</c15:f>
                      <c15:dlblFieldTableCache>
                        <c:ptCount val="1"/>
                        <c:pt idx="0">
                          <c:v>WED</c:v>
                        </c:pt>
                      </c15:dlblFieldTableCache>
                    </c15:dlblFTEntry>
                  </c15:dlblFieldTable>
                  <c15:showDataLabelsRange val="0"/>
                </c:ext>
                <c:ext xmlns:c16="http://schemas.microsoft.com/office/drawing/2014/chart" uri="{C3380CC4-5D6E-409C-BE32-E72D297353CC}">
                  <c16:uniqueId val="{00000042-D9F5-4A80-B45A-1EC1F78D8AA5}"/>
                </c:ext>
              </c:extLst>
            </c:dLbl>
            <c:dLbl>
              <c:idx val="10"/>
              <c:tx>
                <c:strRef>
                  <c:f>calcs!$O$70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{9E40E458-EB59-4FD6-81CC-899166BA06CB}</c15:txfldGUID>
                      <c15:f>calcs!$O$70</c15:f>
                      <c15:dlblFieldTableCache>
                        <c:ptCount val="1"/>
                        <c:pt idx="0">
                          <c:v>THU</c:v>
                        </c:pt>
                      </c15:dlblFieldTableCache>
                    </c15:dlblFTEntry>
                  </c15:dlblFieldTable>
                  <c15:showDataLabelsRange val="0"/>
                </c:ext>
                <c:ext xmlns:c16="http://schemas.microsoft.com/office/drawing/2014/chart" uri="{C3380CC4-5D6E-409C-BE32-E72D297353CC}">
                  <c16:uniqueId val="{00000043-D9F5-4A80-B45A-1EC1F78D8AA5}"/>
                </c:ext>
              </c:extLst>
            </c:dLbl>
            <c:dLbl>
              <c:idx val="11"/>
              <c:tx>
                <c:strRef>
                  <c:f>calcs!$P$70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{85D3BA9F-8F47-4297-8919-58D349D520F1}</c15:txfldGUID>
                      <c15:f>calcs!$P$70</c15:f>
                      <c15:dlblFieldTableCache>
                        <c:ptCount val="1"/>
                        <c:pt idx="0">
                          <c:v>FRI</c:v>
                        </c:pt>
                      </c15:dlblFieldTableCache>
                    </c15:dlblFTEntry>
                  </c15:dlblFieldTable>
                  <c15:showDataLabelsRange val="0"/>
                </c:ext>
                <c:ext xmlns:c16="http://schemas.microsoft.com/office/drawing/2014/chart" uri="{C3380CC4-5D6E-409C-BE32-E72D297353CC}">
                  <c16:uniqueId val="{00000044-D9F5-4A80-B45A-1EC1F78D8AA5}"/>
                </c:ext>
              </c:extLst>
            </c:dLbl>
            <c:dLbl>
              <c:idx val="12"/>
              <c:tx>
                <c:strRef>
                  <c:f>calcs!$Q$70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{17E5F352-A346-4E6D-B2B4-C7822D7AD47C}</c15:txfldGUID>
                      <c15:f>calcs!$Q$70</c15:f>
                      <c15:dlblFieldTableCache>
                        <c:ptCount val="1"/>
                        <c:pt idx="0">
                          <c:v>SAT</c:v>
                        </c:pt>
                      </c15:dlblFieldTableCache>
                    </c15:dlblFTEntry>
                  </c15:dlblFieldTable>
                  <c15:showDataLabelsRange val="0"/>
                </c:ext>
                <c:ext xmlns:c16="http://schemas.microsoft.com/office/drawing/2014/chart" uri="{C3380CC4-5D6E-409C-BE32-E72D297353CC}">
                  <c16:uniqueId val="{00000045-D9F5-4A80-B45A-1EC1F78D8AA5}"/>
                </c:ext>
              </c:extLst>
            </c:dLbl>
            <c:dLbl>
              <c:idx val="13"/>
              <c:tx>
                <c:strRef>
                  <c:f>calcs!$R$70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{35551442-49B0-4667-B388-200A9837D95B}</c15:txfldGUID>
                      <c15:f>calcs!$R$70</c15:f>
                      <c15:dlblFieldTableCache>
                        <c:ptCount val="1"/>
                        <c:pt idx="0">
                          <c:v>SUN</c:v>
                        </c:pt>
                      </c15:dlblFieldTableCache>
                    </c15:dlblFTEntry>
                  </c15:dlblFieldTable>
                  <c15:showDataLabelsRange val="0"/>
                </c:ext>
                <c:ext xmlns:c16="http://schemas.microsoft.com/office/drawing/2014/chart" uri="{C3380CC4-5D6E-409C-BE32-E72D297353CC}">
                  <c16:uniqueId val="{00000046-D9F5-4A80-B45A-1EC1F78D8AA5}"/>
                </c:ext>
              </c:extLst>
            </c:dLbl>
            <c:dLbl>
              <c:idx val="14"/>
              <c:tx>
                <c:strRef>
                  <c:f>calcs!$S$70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{58FEC892-FB6B-4EF1-AA2F-2FC6CBA31677}</c15:txfldGUID>
                      <c15:f>calcs!$S$70</c15:f>
                      <c15:dlblFieldTableCache>
                        <c:ptCount val="1"/>
                        <c:pt idx="0">
                          <c:v>MON</c:v>
                        </c:pt>
                      </c15:dlblFieldTableCache>
                    </c15:dlblFTEntry>
                  </c15:dlblFieldTable>
                  <c15:showDataLabelsRange val="0"/>
                </c:ext>
                <c:ext xmlns:c16="http://schemas.microsoft.com/office/drawing/2014/chart" uri="{C3380CC4-5D6E-409C-BE32-E72D297353CC}">
                  <c16:uniqueId val="{00000047-D9F5-4A80-B45A-1EC1F78D8AA5}"/>
                </c:ext>
              </c:extLst>
            </c:dLbl>
            <c:dLbl>
              <c:idx val="15"/>
              <c:tx>
                <c:strRef>
                  <c:f>calcs!$T$70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{2726B7FC-40C0-4E4D-8F1C-5FE463B6D6FB}</c15:txfldGUID>
                      <c15:f>calcs!$T$70</c15:f>
                      <c15:dlblFieldTableCache>
                        <c:ptCount val="1"/>
                        <c:pt idx="0">
                          <c:v>TUE</c:v>
                        </c:pt>
                      </c15:dlblFieldTableCache>
                    </c15:dlblFTEntry>
                  </c15:dlblFieldTable>
                  <c15:showDataLabelsRange val="0"/>
                </c:ext>
                <c:ext xmlns:c16="http://schemas.microsoft.com/office/drawing/2014/chart" uri="{C3380CC4-5D6E-409C-BE32-E72D297353CC}">
                  <c16:uniqueId val="{00000048-D9F5-4A80-B45A-1EC1F78D8AA5}"/>
                </c:ext>
              </c:extLst>
            </c:dLbl>
            <c:dLbl>
              <c:idx val="16"/>
              <c:tx>
                <c:strRef>
                  <c:f>calcs!$U$70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{5045C03C-F621-4958-8A57-6FF4DD172DAC}</c15:txfldGUID>
                      <c15:f>calcs!$U$70</c15:f>
                      <c15:dlblFieldTableCache>
                        <c:ptCount val="1"/>
                        <c:pt idx="0">
                          <c:v>WED</c:v>
                        </c:pt>
                      </c15:dlblFieldTableCache>
                    </c15:dlblFTEntry>
                  </c15:dlblFieldTable>
                  <c15:showDataLabelsRange val="0"/>
                </c:ext>
                <c:ext xmlns:c16="http://schemas.microsoft.com/office/drawing/2014/chart" uri="{C3380CC4-5D6E-409C-BE32-E72D297353CC}">
                  <c16:uniqueId val="{00000049-D9F5-4A80-B45A-1EC1F78D8AA5}"/>
                </c:ext>
              </c:extLst>
            </c:dLbl>
            <c:dLbl>
              <c:idx val="17"/>
              <c:tx>
                <c:strRef>
                  <c:f>calcs!$V$70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{127B46A4-35F5-4862-A6EE-70678B123C35}</c15:txfldGUID>
                      <c15:f>calcs!$V$70</c15:f>
                      <c15:dlblFieldTableCache>
                        <c:ptCount val="1"/>
                        <c:pt idx="0">
                          <c:v>THU</c:v>
                        </c:pt>
                      </c15:dlblFieldTableCache>
                    </c15:dlblFTEntry>
                  </c15:dlblFieldTable>
                  <c15:showDataLabelsRange val="0"/>
                </c:ext>
                <c:ext xmlns:c16="http://schemas.microsoft.com/office/drawing/2014/chart" uri="{C3380CC4-5D6E-409C-BE32-E72D297353CC}">
                  <c16:uniqueId val="{0000004A-D9F5-4A80-B45A-1EC1F78D8AA5}"/>
                </c:ext>
              </c:extLst>
            </c:dLbl>
            <c:dLbl>
              <c:idx val="18"/>
              <c:tx>
                <c:strRef>
                  <c:f>calcs!$W$70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{B2D6D1C7-F916-4399-AE20-03E38E3B41D1}</c15:txfldGUID>
                      <c15:f>calcs!$W$70</c15:f>
                      <c15:dlblFieldTableCache>
                        <c:ptCount val="1"/>
                        <c:pt idx="0">
                          <c:v>FRI</c:v>
                        </c:pt>
                      </c15:dlblFieldTableCache>
                    </c15:dlblFTEntry>
                  </c15:dlblFieldTable>
                  <c15:showDataLabelsRange val="0"/>
                </c:ext>
                <c:ext xmlns:c16="http://schemas.microsoft.com/office/drawing/2014/chart" uri="{C3380CC4-5D6E-409C-BE32-E72D297353CC}">
                  <c16:uniqueId val="{0000004B-D9F5-4A80-B45A-1EC1F78D8AA5}"/>
                </c:ext>
              </c:extLst>
            </c:dLbl>
            <c:dLbl>
              <c:idx val="19"/>
              <c:tx>
                <c:strRef>
                  <c:f>calcs!$X$70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{6C522EE1-0548-4DDF-B3CE-290D1634C809}</c15:txfldGUID>
                      <c15:f>calcs!$X$70</c15:f>
                      <c15:dlblFieldTableCache>
                        <c:ptCount val="1"/>
                        <c:pt idx="0">
                          <c:v>SAT</c:v>
                        </c:pt>
                      </c15:dlblFieldTableCache>
                    </c15:dlblFTEntry>
                  </c15:dlblFieldTable>
                  <c15:showDataLabelsRange val="0"/>
                </c:ext>
                <c:ext xmlns:c16="http://schemas.microsoft.com/office/drawing/2014/chart" uri="{C3380CC4-5D6E-409C-BE32-E72D297353CC}">
                  <c16:uniqueId val="{0000004C-D9F5-4A80-B45A-1EC1F78D8AA5}"/>
                </c:ext>
              </c:extLst>
            </c:dLbl>
            <c:dLbl>
              <c:idx val="20"/>
              <c:tx>
                <c:strRef>
                  <c:f>calcs!$Y$70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{0C5CE82D-4899-4CEE-8A13-088AD3473D9A}</c15:txfldGUID>
                      <c15:f>calcs!$Y$70</c15:f>
                      <c15:dlblFieldTableCache>
                        <c:ptCount val="1"/>
                        <c:pt idx="0">
                          <c:v>SUN</c:v>
                        </c:pt>
                      </c15:dlblFieldTableCache>
                    </c15:dlblFTEntry>
                  </c15:dlblFieldTable>
                  <c15:showDataLabelsRange val="0"/>
                </c:ext>
                <c:ext xmlns:c16="http://schemas.microsoft.com/office/drawing/2014/chart" uri="{C3380CC4-5D6E-409C-BE32-E72D297353CC}">
                  <c16:uniqueId val="{0000004D-D9F5-4A80-B45A-1EC1F78D8AA5}"/>
                </c:ext>
              </c:extLst>
            </c:dLbl>
            <c:dLbl>
              <c:idx val="21"/>
              <c:tx>
                <c:strRef>
                  <c:f>calcs!$Z$70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{35318800-D1AC-48CF-BFB0-CE24AB7A1573}</c15:txfldGUID>
                      <c15:f>calcs!$Z$70</c15:f>
                      <c15:dlblFieldTableCache>
                        <c:ptCount val="1"/>
                        <c:pt idx="0">
                          <c:v>MON</c:v>
                        </c:pt>
                      </c15:dlblFieldTableCache>
                    </c15:dlblFTEntry>
                  </c15:dlblFieldTable>
                  <c15:showDataLabelsRange val="0"/>
                </c:ext>
                <c:ext xmlns:c16="http://schemas.microsoft.com/office/drawing/2014/chart" uri="{C3380CC4-5D6E-409C-BE32-E72D297353CC}">
                  <c16:uniqueId val="{0000004E-D9F5-4A80-B45A-1EC1F78D8AA5}"/>
                </c:ext>
              </c:extLst>
            </c:dLbl>
            <c:dLbl>
              <c:idx val="22"/>
              <c:tx>
                <c:strRef>
                  <c:f>calcs!$AA$70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{9A2ED7F0-8F1E-4D97-BE12-C7C9F06EB464}</c15:txfldGUID>
                      <c15:f>calcs!$AA$70</c15:f>
                      <c15:dlblFieldTableCache>
                        <c:ptCount val="1"/>
                        <c:pt idx="0">
                          <c:v>TUE</c:v>
                        </c:pt>
                      </c15:dlblFieldTableCache>
                    </c15:dlblFTEntry>
                  </c15:dlblFieldTable>
                  <c15:showDataLabelsRange val="0"/>
                </c:ext>
                <c:ext xmlns:c16="http://schemas.microsoft.com/office/drawing/2014/chart" uri="{C3380CC4-5D6E-409C-BE32-E72D297353CC}">
                  <c16:uniqueId val="{0000004F-D9F5-4A80-B45A-1EC1F78D8AA5}"/>
                </c:ext>
              </c:extLst>
            </c:dLbl>
            <c:dLbl>
              <c:idx val="23"/>
              <c:tx>
                <c:strRef>
                  <c:f>calcs!$AB$70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{E812FD91-F846-42BB-B08E-8EF8DCA054FB}</c15:txfldGUID>
                      <c15:f>calcs!$AB$70</c15:f>
                      <c15:dlblFieldTableCache>
                        <c:ptCount val="1"/>
                        <c:pt idx="0">
                          <c:v>WED</c:v>
                        </c:pt>
                      </c15:dlblFieldTableCache>
                    </c15:dlblFTEntry>
                  </c15:dlblFieldTable>
                  <c15:showDataLabelsRange val="0"/>
                </c:ext>
                <c:ext xmlns:c16="http://schemas.microsoft.com/office/drawing/2014/chart" uri="{C3380CC4-5D6E-409C-BE32-E72D297353CC}">
                  <c16:uniqueId val="{00000050-D9F5-4A80-B45A-1EC1F78D8AA5}"/>
                </c:ext>
              </c:extLst>
            </c:dLbl>
            <c:dLbl>
              <c:idx val="24"/>
              <c:tx>
                <c:strRef>
                  <c:f>calcs!$AC$70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{9E2889F5-0FC3-4290-803D-CDA75057AD33}</c15:txfldGUID>
                      <c15:f>calcs!$AC$70</c15:f>
                      <c15:dlblFieldTableCache>
                        <c:ptCount val="1"/>
                        <c:pt idx="0">
                          <c:v>THU</c:v>
                        </c:pt>
                      </c15:dlblFieldTableCache>
                    </c15:dlblFTEntry>
                  </c15:dlblFieldTable>
                  <c15:showDataLabelsRange val="0"/>
                </c:ext>
                <c:ext xmlns:c16="http://schemas.microsoft.com/office/drawing/2014/chart" uri="{C3380CC4-5D6E-409C-BE32-E72D297353CC}">
                  <c16:uniqueId val="{00000051-D9F5-4A80-B45A-1EC1F78D8AA5}"/>
                </c:ext>
              </c:extLst>
            </c:dLbl>
            <c:dLbl>
              <c:idx val="25"/>
              <c:tx>
                <c:strRef>
                  <c:f>calcs!$AD$70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{BEAB6E69-BFB5-44AA-B282-A2B4A3F4BFFC}</c15:txfldGUID>
                      <c15:f>calcs!$AD$70</c15:f>
                      <c15:dlblFieldTableCache>
                        <c:ptCount val="1"/>
                        <c:pt idx="0">
                          <c:v>FRI</c:v>
                        </c:pt>
                      </c15:dlblFieldTableCache>
                    </c15:dlblFTEntry>
                  </c15:dlblFieldTable>
                  <c15:showDataLabelsRange val="0"/>
                </c:ext>
                <c:ext xmlns:c16="http://schemas.microsoft.com/office/drawing/2014/chart" uri="{C3380CC4-5D6E-409C-BE32-E72D297353CC}">
                  <c16:uniqueId val="{00000052-D9F5-4A80-B45A-1EC1F78D8AA5}"/>
                </c:ext>
              </c:extLst>
            </c:dLbl>
            <c:dLbl>
              <c:idx val="26"/>
              <c:tx>
                <c:strRef>
                  <c:f>calcs!$AE$70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{B5B62EA8-495D-4A2A-B37D-E409A8DD5485}</c15:txfldGUID>
                      <c15:f>calcs!$AE$70</c15:f>
                      <c15:dlblFieldTableCache>
                        <c:ptCount val="1"/>
                        <c:pt idx="0">
                          <c:v>SAT</c:v>
                        </c:pt>
                      </c15:dlblFieldTableCache>
                    </c15:dlblFTEntry>
                  </c15:dlblFieldTable>
                  <c15:showDataLabelsRange val="0"/>
                </c:ext>
                <c:ext xmlns:c16="http://schemas.microsoft.com/office/drawing/2014/chart" uri="{C3380CC4-5D6E-409C-BE32-E72D297353CC}">
                  <c16:uniqueId val="{00000053-D9F5-4A80-B45A-1EC1F78D8AA5}"/>
                </c:ext>
              </c:extLst>
            </c:dLbl>
            <c:dLbl>
              <c:idx val="27"/>
              <c:tx>
                <c:strRef>
                  <c:f>calcs!$AF$70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{304EE353-8CED-41EB-A6B8-137C5F3F55C4}</c15:txfldGUID>
                      <c15:f>calcs!$AF$70</c15:f>
                      <c15:dlblFieldTableCache>
                        <c:ptCount val="1"/>
                        <c:pt idx="0">
                          <c:v>SUN</c:v>
                        </c:pt>
                      </c15:dlblFieldTableCache>
                    </c15:dlblFTEntry>
                  </c15:dlblFieldTable>
                  <c15:showDataLabelsRange val="0"/>
                </c:ext>
                <c:ext xmlns:c16="http://schemas.microsoft.com/office/drawing/2014/chart" uri="{C3380CC4-5D6E-409C-BE32-E72D297353CC}">
                  <c16:uniqueId val="{00000054-D9F5-4A80-B45A-1EC1F78D8AA5}"/>
                </c:ext>
              </c:extLst>
            </c:dLbl>
            <c:dLbl>
              <c:idx val="28"/>
              <c:tx>
                <c:strRef>
                  <c:f>calcs!$AG$70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{48D86844-B182-4700-8325-AB40EE866F9F}</c15:txfldGUID>
                      <c15:f>calcs!$AG$70</c15:f>
                      <c15:dlblFieldTableCache>
                        <c:ptCount val="1"/>
                        <c:pt idx="0">
                          <c:v>MON</c:v>
                        </c:pt>
                      </c15:dlblFieldTableCache>
                    </c15:dlblFTEntry>
                  </c15:dlblFieldTable>
                  <c15:showDataLabelsRange val="0"/>
                </c:ext>
                <c:ext xmlns:c16="http://schemas.microsoft.com/office/drawing/2014/chart" uri="{C3380CC4-5D6E-409C-BE32-E72D297353CC}">
                  <c16:uniqueId val="{00000055-D9F5-4A80-B45A-1EC1F78D8AA5}"/>
                </c:ext>
              </c:extLst>
            </c:dLbl>
            <c:dLbl>
              <c:idx val="29"/>
              <c:tx>
                <c:strRef>
                  <c:f>calcs!$AH$70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{F668B245-473C-4026-AE83-31DAA55D63AA}</c15:txfldGUID>
                      <c15:f>calcs!$AH$70</c15:f>
                      <c15:dlblFieldTableCache>
                        <c:ptCount val="1"/>
                        <c:pt idx="0">
                          <c:v>TUE</c:v>
                        </c:pt>
                      </c15:dlblFieldTableCache>
                    </c15:dlblFTEntry>
                  </c15:dlblFieldTable>
                  <c15:showDataLabelsRange val="0"/>
                </c:ext>
                <c:ext xmlns:c16="http://schemas.microsoft.com/office/drawing/2014/chart" uri="{C3380CC4-5D6E-409C-BE32-E72D297353CC}">
                  <c16:uniqueId val="{00000056-D9F5-4A80-B45A-1EC1F78D8AA5}"/>
                </c:ext>
              </c:extLst>
            </c:dLbl>
            <c:spPr>
              <a:noFill/>
              <a:ln>
                <a:noFill/>
              </a:ln>
              <a:effectLst/>
            </c:spPr>
            <c:txPr>
              <a:bodyPr/>
              <a:lstStyle/>
              <a:p>
                <a:pPr>
                  <a:defRPr sz="9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7-D9F5-4A80-B45A-1EC1F78D8AA5}"/>
            </c:ext>
          </c:extLst>
        </c:ser>
        <c:ser>
          <c:idx val="25"/>
          <c:order val="25"/>
          <c:tx>
            <c:strRef>
              <c:f>calcs!$D$59</c:f>
              <c:strCache>
                <c:ptCount val="1"/>
                <c:pt idx="0">
                  <c:v>Nov 2017 -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#N/A</c:v>
                </c:pt>
                <c:pt idx="26">
                  <c:v>#N/A</c:v>
                </c:pt>
                <c:pt idx="27">
                  <c:v>#N/A</c:v>
                </c:pt>
                <c:pt idx="28">
                  <c:v>#N/A</c:v>
                </c:pt>
                <c:pt idx="29">
                  <c:v>#N/A</c:v>
                </c:pt>
              </c:numCache>
            </c:numRef>
          </c:val>
          <c:smooth val="0"/>
          <c:extLst>
            <c:ext xmlns:c16="http://schemas.microsoft.com/office/drawing/2014/chart" uri="{C3380CC4-5D6E-409C-BE32-E72D297353CC}">
              <c16:uniqueId val="{00000058-D9F5-4A80-B45A-1EC1F78D8AA5}"/>
            </c:ext>
          </c:extLst>
        </c:ser>
        <c:ser>
          <c:idx val="26"/>
          <c:order val="26"/>
          <c:tx>
            <c:strRef>
              <c:f>calcs!$D$62</c:f>
              <c:strCache>
                <c:ptCount val="1"/>
                <c:pt idx="0">
                  <c:v>Dec 2017 -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13</c:v>
                </c:pt>
                <c:pt idx="26">
                  <c:v>13</c:v>
                </c:pt>
                <c:pt idx="27">
                  <c:v>13</c:v>
                </c:pt>
                <c:pt idx="28">
                  <c:v>13</c:v>
                </c:pt>
                <c:pt idx="29">
                  <c:v>13</c:v>
                </c:pt>
              </c:numCache>
            </c:numRef>
          </c:val>
          <c:smooth val="0"/>
          <c:extLst>
            <c:ext xmlns:c16="http://schemas.microsoft.com/office/drawing/2014/chart" uri="{C3380CC4-5D6E-409C-BE32-E72D297353CC}">
              <c16:uniqueId val="{00000059-D9F5-4A80-B45A-1EC1F78D8AA5}"/>
            </c:ext>
          </c:extLst>
        </c:ser>
        <c:dLbls>
          <c:showLegendKey val="0"/>
          <c:showVal val="0"/>
          <c:showCatName val="0"/>
          <c:showSerName val="0"/>
          <c:showPercent val="0"/>
          <c:showBubbleSize val="0"/>
        </c:dLbls>
        <c:marker val="1"/>
        <c:smooth val="0"/>
        <c:axId val="562907528"/>
        <c:axId val="562907920"/>
      </c:lineChart>
      <c:dateAx>
        <c:axId val="562907528"/>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562907920"/>
        <c:crosses val="autoZero"/>
        <c:auto val="1"/>
        <c:lblOffset val="100"/>
        <c:baseTimeUnit val="days"/>
      </c:dateAx>
      <c:valAx>
        <c:axId val="562907920"/>
        <c:scaling>
          <c:orientation val="minMax"/>
          <c:max val="13.5"/>
          <c:min val="0"/>
        </c:scaling>
        <c:delete val="1"/>
        <c:axPos val="l"/>
        <c:numFmt formatCode="General" sourceLinked="1"/>
        <c:majorTickMark val="out"/>
        <c:minorTickMark val="none"/>
        <c:tickLblPos val="nextTo"/>
        <c:crossAx val="562907528"/>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500" noThreeD="1" page="7" val="14"/>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85725</xdr:rowOff>
    </xdr:from>
    <xdr:to>
      <xdr:col>5</xdr:col>
      <xdr:colOff>5448300</xdr:colOff>
      <xdr:row>1</xdr:row>
      <xdr:rowOff>4244340</xdr:rowOff>
    </xdr:to>
    <xdr:graphicFrame macro="">
      <xdr:nvGraphicFramePr>
        <xdr:cNvPr id="7" name="TimelineChart" descr="Scrollable timeline of the project activities." title="Timeline Char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295398</xdr:colOff>
      <xdr:row>1</xdr:row>
      <xdr:rowOff>4290060</xdr:rowOff>
    </xdr:from>
    <xdr:to>
      <xdr:col>5</xdr:col>
      <xdr:colOff>5387340</xdr:colOff>
      <xdr:row>1</xdr:row>
      <xdr:rowOff>4621366</xdr:rowOff>
    </xdr:to>
    <xdr:grpSp>
      <xdr:nvGrpSpPr>
        <xdr:cNvPr id="5" name="Group 4">
          <a:extLst>
            <a:ext uri="{FF2B5EF4-FFF2-40B4-BE49-F238E27FC236}">
              <a16:creationId xmlns:a16="http://schemas.microsoft.com/office/drawing/2014/main" id="{258E9259-02E0-47C1-B820-9ABCA4296F6B}"/>
            </a:ext>
          </a:extLst>
        </xdr:cNvPr>
        <xdr:cNvGrpSpPr/>
      </xdr:nvGrpSpPr>
      <xdr:grpSpPr>
        <a:xfrm>
          <a:off x="295398" y="4728210"/>
          <a:ext cx="9902067" cy="331306"/>
          <a:chOff x="306828" y="4108040"/>
          <a:chExt cx="8729080" cy="223554"/>
        </a:xfrm>
      </xdr:grpSpPr>
      <xdr:sp macro="" textlink="">
        <xdr:nvSpPr>
          <xdr:cNvPr id="2" name="Rectangle 1">
            <a:extLst>
              <a:ext uri="{FF2B5EF4-FFF2-40B4-BE49-F238E27FC236}">
                <a16:creationId xmlns:a16="http://schemas.microsoft.com/office/drawing/2014/main" id="{00000000-0008-0000-0000-000002000000}"/>
              </a:ext>
            </a:extLst>
          </xdr:cNvPr>
          <xdr:cNvSpPr/>
        </xdr:nvSpPr>
        <xdr:spPr>
          <a:xfrm>
            <a:off x="317500" y="4131307"/>
            <a:ext cx="8706414" cy="200287"/>
          </a:xfrm>
          <a:prstGeom prst="rect">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25" name="Scroll Bar" descr="Click the scroll bar to modify the project time frame shown on the Timeline Chart or enter the start date for the display of project activities in cell D1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306828" y="4108040"/>
                <a:ext cx="8729080" cy="163196"/>
              </a:xfrm>
              <a:prstGeom prst="rect">
                <a:avLst/>
              </a:prstGeom>
              <a:noFill/>
              <a:ln w="9525">
                <a:miter lim="800000"/>
                <a:headEnd/>
                <a:tailEnd/>
              </a:ln>
            </xdr:spPr>
          </xdr:sp>
        </mc:Choice>
        <mc:Fallback/>
      </mc:AlternateContent>
    </xdr:grpSp>
    <xdr:clientData/>
  </xdr:twoCellAnchor>
</xdr:wsDr>
</file>

<file path=xl/tables/table1.xml><?xml version="1.0" encoding="utf-8"?>
<table xmlns="http://schemas.openxmlformats.org/spreadsheetml/2006/main" id="1" name="Activities" displayName="Activities" ref="B5:G30" totalsRowShown="0">
  <autoFilter ref="B5:G30"/>
  <sortState ref="C20:F25">
    <sortCondition ref="D19:D25"/>
  </sortState>
  <tableColumns count="6">
    <tableColumn id="5" name="Id">
      <calculatedColumnFormula>ROW(B6)-calcs!$D$5</calculatedColumnFormula>
    </tableColumn>
    <tableColumn id="1" name="ACTIVITY"/>
    <tableColumn id="2" name="START">
      <calculatedColumnFormula>D5+10</calculatedColumnFormula>
    </tableColumn>
    <tableColumn id="3" name="END">
      <calculatedColumnFormula>Activities[[#This Row],[START]]+2</calculatedColumnFormula>
    </tableColumn>
    <tableColumn id="4" name="NOTES"/>
    <tableColumn id="6" name="Column1" dataDxfId="0"/>
  </tableColumns>
  <tableStyleInfo name="Project Timeline" showFirstColumn="0" showLastColumn="0" showRowStripes="1" showColumnStripes="0"/>
  <extLst>
    <ext xmlns:x14="http://schemas.microsoft.com/office/spreadsheetml/2009/9/main" uri="{504A1905-F514-4f6f-8877-14C23A59335A}">
      <x14:table altTextSummary="This table is for the user to enter and manage project timelin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6" tint="-0.249977111117893"/>
    <pageSetUpPr autoPageBreaks="0"/>
  </sheetPr>
  <dimension ref="A1:G30"/>
  <sheetViews>
    <sheetView showGridLines="0" tabSelected="1" topLeftCell="A19" zoomScaleNormal="100" workbookViewId="0">
      <selection activeCell="G25" sqref="G25"/>
    </sheetView>
  </sheetViews>
  <sheetFormatPr defaultColWidth="9.140625" defaultRowHeight="35.1" customHeight="1" x14ac:dyDescent="0.25"/>
  <cols>
    <col min="1" max="1" width="4.5703125" style="5" customWidth="1"/>
    <col min="2" max="2" width="8.7109375" style="5" hidden="1" customWidth="1"/>
    <col min="3" max="3" width="31" style="5" customWidth="1"/>
    <col min="4" max="5" width="18.42578125" style="5" customWidth="1"/>
    <col min="6" max="6" width="80.5703125" style="5" customWidth="1"/>
    <col min="7" max="7" width="16.140625" style="5" customWidth="1"/>
    <col min="8" max="8" width="4.7109375" style="5" customWidth="1"/>
    <col min="9" max="16384" width="9.140625" style="5"/>
  </cols>
  <sheetData>
    <row r="1" spans="1:7" s="4" customFormat="1" ht="35.1" customHeight="1" thickBot="1" x14ac:dyDescent="0.3">
      <c r="A1" s="10"/>
      <c r="B1" s="11"/>
      <c r="C1" s="11" t="s">
        <v>17</v>
      </c>
      <c r="D1" s="11"/>
      <c r="E1" s="11"/>
      <c r="F1" s="11"/>
      <c r="G1" s="11"/>
    </row>
    <row r="2" spans="1:7" ht="399.95" customHeight="1" thickTop="1" thickBot="1" x14ac:dyDescent="0.3">
      <c r="C2" s="17"/>
      <c r="D2" s="17"/>
      <c r="E2" s="17"/>
      <c r="F2" s="17"/>
    </row>
    <row r="3" spans="1:7" ht="9.9499999999999993" customHeight="1" thickTop="1" x14ac:dyDescent="0.25">
      <c r="C3"/>
      <c r="D3"/>
      <c r="E3"/>
      <c r="F3"/>
    </row>
    <row r="4" spans="1:7" s="12" customFormat="1" ht="35.1" customHeight="1" x14ac:dyDescent="0.25">
      <c r="C4" s="14" t="s">
        <v>20</v>
      </c>
      <c r="D4" s="15">
        <v>43031</v>
      </c>
      <c r="E4" s="13"/>
      <c r="F4" s="13"/>
    </row>
    <row r="5" spans="1:7" ht="21" customHeight="1" x14ac:dyDescent="0.25">
      <c r="B5" s="6" t="s">
        <v>5</v>
      </c>
      <c r="C5" s="16" t="s">
        <v>13</v>
      </c>
      <c r="D5" s="16" t="s">
        <v>14</v>
      </c>
      <c r="E5" s="16" t="s">
        <v>15</v>
      </c>
      <c r="F5" s="16" t="s">
        <v>16</v>
      </c>
      <c r="G5" s="5" t="s">
        <v>27</v>
      </c>
    </row>
    <row r="6" spans="1:7" ht="35.1" customHeight="1" x14ac:dyDescent="0.25">
      <c r="B6" s="6">
        <f>ROW(B6)-calcs!$D$5</f>
        <v>-19</v>
      </c>
      <c r="C6" s="7" t="s">
        <v>18</v>
      </c>
      <c r="D6" s="8">
        <v>43031</v>
      </c>
      <c r="E6" s="8">
        <v>43075</v>
      </c>
      <c r="F6" s="9"/>
    </row>
    <row r="7" spans="1:7" ht="35.1" customHeight="1" x14ac:dyDescent="0.25">
      <c r="B7" s="6">
        <f>ROW(B7)-calcs!$D$5</f>
        <v>-18</v>
      </c>
      <c r="C7" s="7" t="s">
        <v>23</v>
      </c>
      <c r="D7" s="8">
        <v>43031</v>
      </c>
      <c r="E7" s="8">
        <f>Activities[[#This Row],[START]]+2</f>
        <v>43033</v>
      </c>
      <c r="F7" s="9"/>
      <c r="G7" s="5" t="s">
        <v>30</v>
      </c>
    </row>
    <row r="8" spans="1:7" ht="35.1" customHeight="1" x14ac:dyDescent="0.25">
      <c r="B8" s="6">
        <f>ROW(B8)-calcs!$D$5</f>
        <v>-17</v>
      </c>
      <c r="C8" s="7" t="s">
        <v>42</v>
      </c>
      <c r="D8" s="8">
        <v>43031</v>
      </c>
      <c r="E8" s="8">
        <v>43033</v>
      </c>
      <c r="F8" s="9"/>
      <c r="G8" s="5" t="s">
        <v>31</v>
      </c>
    </row>
    <row r="9" spans="1:7" ht="35.1" customHeight="1" x14ac:dyDescent="0.25">
      <c r="B9" s="6">
        <f>ROW(B9)-calcs!$D$5</f>
        <v>-16</v>
      </c>
      <c r="C9" s="7" t="s">
        <v>43</v>
      </c>
      <c r="D9" s="8">
        <v>43031</v>
      </c>
      <c r="E9" s="8">
        <v>43035</v>
      </c>
      <c r="F9" s="9" t="s">
        <v>29</v>
      </c>
      <c r="G9" s="5" t="s">
        <v>32</v>
      </c>
    </row>
    <row r="10" spans="1:7" ht="35.1" customHeight="1" x14ac:dyDescent="0.25">
      <c r="B10" s="6">
        <f>ROW(B10)-calcs!$D$5</f>
        <v>-15</v>
      </c>
      <c r="C10" s="7" t="s">
        <v>54</v>
      </c>
      <c r="D10" s="8">
        <v>43031</v>
      </c>
      <c r="E10" s="8">
        <v>43035</v>
      </c>
      <c r="F10" s="9"/>
      <c r="G10" s="5" t="s">
        <v>32</v>
      </c>
    </row>
    <row r="11" spans="1:7" ht="35.1" customHeight="1" x14ac:dyDescent="0.25">
      <c r="B11" s="6">
        <f>ROW(B11)-calcs!$D$5</f>
        <v>-14</v>
      </c>
      <c r="C11" s="7" t="s">
        <v>55</v>
      </c>
      <c r="D11" s="8">
        <v>43031</v>
      </c>
      <c r="E11" s="8">
        <v>43035</v>
      </c>
      <c r="F11" s="9"/>
      <c r="G11" s="5" t="s">
        <v>32</v>
      </c>
    </row>
    <row r="12" spans="1:7" ht="35.1" customHeight="1" x14ac:dyDescent="0.25">
      <c r="B12" s="6">
        <f>ROW(B12)-calcs!$D$5</f>
        <v>-13</v>
      </c>
      <c r="C12" s="7" t="s">
        <v>56</v>
      </c>
      <c r="D12" s="8">
        <v>43031</v>
      </c>
      <c r="E12" s="8">
        <v>43035</v>
      </c>
      <c r="F12" s="9"/>
      <c r="G12" s="5" t="s">
        <v>53</v>
      </c>
    </row>
    <row r="13" spans="1:7" ht="35.1" customHeight="1" x14ac:dyDescent="0.25">
      <c r="B13" s="6">
        <f>ROW(B13)-calcs!$D$5</f>
        <v>-12</v>
      </c>
      <c r="C13" s="7" t="s">
        <v>28</v>
      </c>
      <c r="D13" s="8">
        <v>43040</v>
      </c>
      <c r="E13" s="8">
        <v>43042</v>
      </c>
      <c r="F13" s="9"/>
      <c r="G13" s="5" t="s">
        <v>33</v>
      </c>
    </row>
    <row r="14" spans="1:7" ht="35.1" customHeight="1" x14ac:dyDescent="0.25">
      <c r="B14" s="6">
        <f>ROW(B14)-calcs!$D$5</f>
        <v>-11</v>
      </c>
      <c r="C14" s="7" t="s">
        <v>44</v>
      </c>
      <c r="D14" s="8">
        <v>43031</v>
      </c>
      <c r="E14" s="8">
        <v>43042</v>
      </c>
      <c r="G14" s="5" t="s">
        <v>34</v>
      </c>
    </row>
    <row r="15" spans="1:7" ht="35.1" customHeight="1" x14ac:dyDescent="0.25">
      <c r="B15" s="6">
        <f>ROW(B15)-calcs!$D$5</f>
        <v>-10</v>
      </c>
      <c r="C15" s="7" t="s">
        <v>45</v>
      </c>
      <c r="D15" s="8">
        <v>43031</v>
      </c>
      <c r="E15" s="8">
        <v>43042</v>
      </c>
      <c r="F15" s="9" t="s">
        <v>58</v>
      </c>
      <c r="G15" s="5" t="s">
        <v>35</v>
      </c>
    </row>
    <row r="16" spans="1:7" ht="35.1" customHeight="1" x14ac:dyDescent="0.25">
      <c r="B16" s="6">
        <f>ROW(B16)-calcs!$D$5</f>
        <v>-9</v>
      </c>
      <c r="C16" s="7" t="s">
        <v>46</v>
      </c>
      <c r="D16" s="8">
        <v>43031</v>
      </c>
      <c r="E16" s="8">
        <v>43042</v>
      </c>
      <c r="F16" s="9" t="s">
        <v>58</v>
      </c>
      <c r="G16" s="5" t="s">
        <v>36</v>
      </c>
    </row>
    <row r="17" spans="2:7" ht="35.1" customHeight="1" x14ac:dyDescent="0.25">
      <c r="B17" s="6">
        <f>ROW(B17)-calcs!$D$5</f>
        <v>-8</v>
      </c>
      <c r="C17" s="7" t="s">
        <v>47</v>
      </c>
      <c r="D17" s="8">
        <v>43031</v>
      </c>
      <c r="E17" s="8">
        <v>43042</v>
      </c>
      <c r="F17" s="9" t="s">
        <v>58</v>
      </c>
      <c r="G17" s="5" t="s">
        <v>34</v>
      </c>
    </row>
    <row r="18" spans="2:7" ht="35.1" customHeight="1" x14ac:dyDescent="0.25">
      <c r="B18" s="6">
        <f>ROW(B18)-calcs!$D$5</f>
        <v>-7</v>
      </c>
      <c r="C18" s="7" t="s">
        <v>48</v>
      </c>
      <c r="D18" s="8">
        <v>43031</v>
      </c>
      <c r="E18" s="8">
        <v>43042</v>
      </c>
      <c r="F18" s="9"/>
      <c r="G18" s="5" t="s">
        <v>37</v>
      </c>
    </row>
    <row r="19" spans="2:7" ht="35.1" customHeight="1" x14ac:dyDescent="0.25">
      <c r="B19" s="6">
        <f>ROW(B19)-calcs!$D$5</f>
        <v>-6</v>
      </c>
      <c r="C19" s="7" t="s">
        <v>24</v>
      </c>
      <c r="D19" s="8">
        <v>43031</v>
      </c>
      <c r="E19" s="8">
        <v>43047</v>
      </c>
      <c r="F19" s="8"/>
      <c r="G19" s="18" t="s">
        <v>52</v>
      </c>
    </row>
    <row r="20" spans="2:7" ht="35.1" customHeight="1" x14ac:dyDescent="0.25">
      <c r="B20" s="6">
        <f>ROW(B20)-calcs!$D$5</f>
        <v>-5</v>
      </c>
      <c r="C20" s="7" t="s">
        <v>25</v>
      </c>
      <c r="D20" s="8">
        <v>43031</v>
      </c>
      <c r="E20" s="8">
        <v>43047</v>
      </c>
      <c r="F20" s="9"/>
      <c r="G20" s="5" t="s">
        <v>52</v>
      </c>
    </row>
    <row r="21" spans="2:7" ht="35.1" customHeight="1" x14ac:dyDescent="0.25">
      <c r="B21" s="6">
        <f>ROW(B21)-calcs!$D$5</f>
        <v>-4</v>
      </c>
      <c r="C21" s="7" t="s">
        <v>26</v>
      </c>
      <c r="D21" s="8">
        <v>43031</v>
      </c>
      <c r="E21" s="8">
        <v>43047</v>
      </c>
      <c r="F21" s="9"/>
      <c r="G21" s="5" t="s">
        <v>53</v>
      </c>
    </row>
    <row r="22" spans="2:7" ht="35.1" customHeight="1" x14ac:dyDescent="0.25">
      <c r="B22" s="6">
        <f>ROW(B22)-calcs!$D$5</f>
        <v>-3</v>
      </c>
      <c r="C22" s="7" t="s">
        <v>57</v>
      </c>
      <c r="D22" s="8">
        <v>43031</v>
      </c>
      <c r="E22" s="8">
        <v>43049</v>
      </c>
      <c r="F22" s="9"/>
      <c r="G22" s="5" t="s">
        <v>30</v>
      </c>
    </row>
    <row r="23" spans="2:7" ht="35.1" customHeight="1" x14ac:dyDescent="0.25">
      <c r="B23" s="6">
        <f>ROW(B23)-calcs!$D$5</f>
        <v>-2</v>
      </c>
      <c r="C23" s="7" t="s">
        <v>60</v>
      </c>
      <c r="D23" s="8">
        <v>43035</v>
      </c>
      <c r="E23" s="8">
        <v>43049</v>
      </c>
      <c r="F23" s="9"/>
      <c r="G23" s="5" t="s">
        <v>35</v>
      </c>
    </row>
    <row r="24" spans="2:7" ht="35.1" customHeight="1" x14ac:dyDescent="0.25">
      <c r="B24" s="6">
        <f>ROW(B24)-calcs!$D$5</f>
        <v>-1</v>
      </c>
      <c r="C24" s="7" t="s">
        <v>61</v>
      </c>
      <c r="D24" s="8">
        <v>43035</v>
      </c>
      <c r="E24" s="8">
        <v>43049</v>
      </c>
      <c r="F24" s="9"/>
      <c r="G24" s="5" t="s">
        <v>35</v>
      </c>
    </row>
    <row r="25" spans="2:7" ht="35.1" customHeight="1" x14ac:dyDescent="0.25">
      <c r="B25" s="6">
        <f>ROW(B25)-calcs!$D$5</f>
        <v>0</v>
      </c>
      <c r="C25" s="7" t="s">
        <v>49</v>
      </c>
      <c r="D25" s="8">
        <v>43042</v>
      </c>
      <c r="E25" s="8">
        <v>43054</v>
      </c>
      <c r="F25" s="9"/>
      <c r="G25" s="5" t="s">
        <v>38</v>
      </c>
    </row>
    <row r="26" spans="2:7" ht="35.1" customHeight="1" x14ac:dyDescent="0.25">
      <c r="B26" s="6">
        <f>ROW(B26)-calcs!$D$5</f>
        <v>1</v>
      </c>
      <c r="C26" s="7" t="s">
        <v>50</v>
      </c>
      <c r="D26" s="8">
        <v>43042</v>
      </c>
      <c r="E26" s="8">
        <v>43054</v>
      </c>
      <c r="F26" s="9"/>
      <c r="G26" s="5" t="s">
        <v>39</v>
      </c>
    </row>
    <row r="27" spans="2:7" ht="35.1" customHeight="1" x14ac:dyDescent="0.25">
      <c r="B27" s="6">
        <f>ROW(B27)-calcs!$D$5</f>
        <v>2</v>
      </c>
      <c r="C27" s="7" t="s">
        <v>51</v>
      </c>
      <c r="D27" s="8">
        <v>43042</v>
      </c>
      <c r="E27" s="8">
        <v>43054</v>
      </c>
      <c r="F27" s="9"/>
      <c r="G27" s="5" t="s">
        <v>40</v>
      </c>
    </row>
    <row r="28" spans="2:7" ht="35.1" customHeight="1" x14ac:dyDescent="0.25">
      <c r="B28" s="6">
        <f>ROW(B28)-calcs!$D$5</f>
        <v>3</v>
      </c>
      <c r="C28" s="7" t="s">
        <v>59</v>
      </c>
      <c r="D28" s="8">
        <v>43031</v>
      </c>
      <c r="E28" s="8">
        <v>43061</v>
      </c>
      <c r="F28" s="9"/>
      <c r="G28" s="5" t="s">
        <v>30</v>
      </c>
    </row>
    <row r="29" spans="2:7" ht="35.1" customHeight="1" x14ac:dyDescent="0.25">
      <c r="B29" s="6">
        <f>ROW(B29)-calcs!$D$5</f>
        <v>4</v>
      </c>
      <c r="C29" s="7" t="s">
        <v>22</v>
      </c>
      <c r="D29" s="8">
        <v>43045</v>
      </c>
      <c r="E29" s="8">
        <v>43075</v>
      </c>
      <c r="F29" s="9"/>
      <c r="G29" s="5" t="s">
        <v>41</v>
      </c>
    </row>
    <row r="30" spans="2:7" ht="35.1" customHeight="1" x14ac:dyDescent="0.25">
      <c r="B30" s="6">
        <f>ROW(B30)-calcs!$D$5</f>
        <v>5</v>
      </c>
      <c r="C30" s="7" t="s">
        <v>19</v>
      </c>
      <c r="D30" s="8">
        <f>E6</f>
        <v>43075</v>
      </c>
      <c r="E30" s="8"/>
      <c r="F30" s="9"/>
    </row>
  </sheetData>
  <sheetProtection selectLockedCells="1"/>
  <printOptions horizontalCentered="1"/>
  <pageMargins left="0.25" right="0.25" top="0.5" bottom="0.5" header="0.3" footer="0.3"/>
  <pageSetup scale="97" fitToHeight="0" orientation="landscape"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11.">
                <anchor moveWithCells="1">
                  <from>
                    <xdr:col>0</xdr:col>
                    <xdr:colOff>295275</xdr:colOff>
                    <xdr:row>1</xdr:row>
                    <xdr:rowOff>4286250</xdr:rowOff>
                  </from>
                  <to>
                    <xdr:col>5</xdr:col>
                    <xdr:colOff>5372100</xdr:colOff>
                    <xdr:row>1</xdr:row>
                    <xdr:rowOff>4533900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C6" sqref="C6"/>
    </sheetView>
  </sheetViews>
  <sheetFormatPr defaultRowHeight="15" x14ac:dyDescent="0.25"/>
  <cols>
    <col min="3" max="3" width="17.42578125" customWidth="1"/>
    <col min="4" max="4" width="18" customWidth="1"/>
    <col min="5" max="34" width="10.85546875" customWidth="1"/>
    <col min="35" max="35" width="17.5703125" customWidth="1"/>
  </cols>
  <sheetData>
    <row r="1" spans="1:6" x14ac:dyDescent="0.25">
      <c r="A1" t="s">
        <v>9</v>
      </c>
    </row>
    <row r="3" spans="1:6" x14ac:dyDescent="0.25">
      <c r="C3" t="s">
        <v>10</v>
      </c>
      <c r="D3" s="1">
        <f ca="1">TODAY()</f>
        <v>43042</v>
      </c>
      <c r="E3" s="1"/>
    </row>
    <row r="4" spans="1:6" x14ac:dyDescent="0.25">
      <c r="D4">
        <v>5</v>
      </c>
    </row>
    <row r="5" spans="1:6" x14ac:dyDescent="0.25">
      <c r="C5" t="s">
        <v>21</v>
      </c>
      <c r="D5">
        <f>ROWS(Activities[])</f>
        <v>25</v>
      </c>
    </row>
    <row r="6" spans="1:6" x14ac:dyDescent="0.25">
      <c r="E6" t="e">
        <f>NA()</f>
        <v>#N/A</v>
      </c>
    </row>
    <row r="7" spans="1:6" x14ac:dyDescent="0.25">
      <c r="E7" t="e">
        <f>NA()</f>
        <v>#N/A</v>
      </c>
    </row>
    <row r="8" spans="1:6" x14ac:dyDescent="0.25">
      <c r="E8" t="e">
        <f>NA()</f>
        <v>#N/A</v>
      </c>
    </row>
    <row r="9" spans="1:6" x14ac:dyDescent="0.25">
      <c r="C9" s="2" t="s">
        <v>12</v>
      </c>
      <c r="D9">
        <f>SUMPRODUCT( ((Activities[START]&gt;=StartDateWindow)+(Activities[END]&gt;=StartDateWindow)&gt;0)*(Activities[START]&lt;=(StartDateWindow+WindowDays-1)) )</f>
        <v>12</v>
      </c>
      <c r="E9" t="e">
        <f>NA()</f>
        <v>#N/A</v>
      </c>
    </row>
    <row r="10" spans="1:6" x14ac:dyDescent="0.25">
      <c r="D10">
        <v>9</v>
      </c>
      <c r="E10" t="e">
        <f>NA()</f>
        <v>#N/A</v>
      </c>
    </row>
    <row r="11" spans="1:6" x14ac:dyDescent="0.25">
      <c r="D11">
        <f>D10-MIN(D10,D9)</f>
        <v>0</v>
      </c>
      <c r="E11" t="e">
        <f>NA()</f>
        <v>#N/A</v>
      </c>
    </row>
    <row r="12" spans="1:6" x14ac:dyDescent="0.25">
      <c r="E12" t="e">
        <f>NA()</f>
        <v>#N/A</v>
      </c>
    </row>
    <row r="13" spans="1:6" x14ac:dyDescent="0.25">
      <c r="C13" s="2"/>
      <c r="E13" t="e">
        <f>NA()</f>
        <v>#N/A</v>
      </c>
    </row>
    <row r="14" spans="1:6" x14ac:dyDescent="0.25">
      <c r="C14" s="2"/>
      <c r="E14" t="e">
        <f>NA()</f>
        <v>#N/A</v>
      </c>
    </row>
    <row r="15" spans="1:6" x14ac:dyDescent="0.25">
      <c r="C15" s="2"/>
      <c r="E15">
        <f t="array" ref="E15">INDEX(Activities[Id],MATCH(1, ((Activities[START]&gt;=StartDateWindow)+(Activities[END]&gt;=StartDateWindow)&gt;0)*(Activities[START]&lt;=(StartDateWindow+WindowDays-1)), 0))</f>
        <v>-19</v>
      </c>
      <c r="F15">
        <f t="shared" ref="F15:F23" ca="1" si="0">OFFSET(E15,-$D$11,)</f>
        <v>-19</v>
      </c>
    </row>
    <row r="16" spans="1:6" x14ac:dyDescent="0.25">
      <c r="C16" s="2"/>
      <c r="E16">
        <f t="array" ref="E16">INDEX(Activities[Id],MATCH(1, (Activities[Id]&gt;E15)*((Activities[START]&gt;=StartDateWindow)+(Activities[END]&gt;=StartDateWindow)&gt;0)*(Activities[START]&lt;=(StartDateWindow+WindowDays-1)), 0))</f>
        <v>-6</v>
      </c>
      <c r="F16">
        <f t="shared" ca="1" si="0"/>
        <v>-6</v>
      </c>
    </row>
    <row r="17" spans="1:35" x14ac:dyDescent="0.25">
      <c r="C17" s="2"/>
      <c r="E17">
        <f t="array" ref="E17">INDEX(Activities[Id],MATCH(1, (Activities[Id]&gt;E16)*((Activities[START]&gt;=StartDateWindow)+(Activities[END]&gt;=StartDateWindow)&gt;0)*(Activities[START]&lt;=(StartDateWindow+WindowDays-1)), 0))</f>
        <v>-5</v>
      </c>
      <c r="F17">
        <f t="shared" ca="1" si="0"/>
        <v>-5</v>
      </c>
    </row>
    <row r="18" spans="1:35" x14ac:dyDescent="0.25">
      <c r="E18">
        <f t="array" ref="E18">INDEX(Activities[Id],MATCH(1, (Activities[Id]&gt;E17)*((Activities[START]&gt;=StartDateWindow)+(Activities[END]&gt;=StartDateWindow)&gt;0)*(Activities[START]&lt;=(StartDateWindow+WindowDays-1)), 0))</f>
        <v>-4</v>
      </c>
      <c r="F18">
        <f t="shared" ca="1" si="0"/>
        <v>-4</v>
      </c>
    </row>
    <row r="19" spans="1:35" x14ac:dyDescent="0.25">
      <c r="E19">
        <f t="array" ref="E19">INDEX(Activities[Id],MATCH(1, (Activities[Id]&gt;E18)*((Activities[START]&gt;=StartDateWindow)+(Activities[END]&gt;=StartDateWindow)&gt;0)*(Activities[START]&lt;=(StartDateWindow+WindowDays-1)), 0))</f>
        <v>-3</v>
      </c>
      <c r="F19">
        <f t="shared" ca="1" si="0"/>
        <v>-3</v>
      </c>
    </row>
    <row r="20" spans="1:35" x14ac:dyDescent="0.25">
      <c r="E20">
        <f t="array" ref="E20">INDEX(Activities[Id],MATCH(1, (Activities[Id]&gt;E19)*((Activities[START]&gt;=StartDateWindow)+(Activities[END]&gt;=StartDateWindow)&gt;0)*(Activities[START]&lt;=(StartDateWindow+WindowDays-1)), 0))</f>
        <v>-2</v>
      </c>
      <c r="F20">
        <f t="shared" ca="1" si="0"/>
        <v>-2</v>
      </c>
    </row>
    <row r="21" spans="1:35" x14ac:dyDescent="0.25">
      <c r="E21">
        <f t="array" ref="E21">INDEX(Activities[Id],MATCH(1, (Activities[Id]&gt;E20)*((Activities[START]&gt;=StartDateWindow)+(Activities[END]&gt;=StartDateWindow)&gt;0)*(Activities[START]&lt;=(StartDateWindow+WindowDays-1)), 0))</f>
        <v>-1</v>
      </c>
      <c r="F21">
        <f t="shared" ca="1" si="0"/>
        <v>-1</v>
      </c>
    </row>
    <row r="22" spans="1:35" x14ac:dyDescent="0.25">
      <c r="E22">
        <f t="array" ref="E22">INDEX(Activities[Id],MATCH(1, (Activities[Id]&gt;E21)*((Activities[START]&gt;=StartDateWindow)+(Activities[END]&gt;=StartDateWindow)&gt;0)*(Activities[START]&lt;=(StartDateWindow+WindowDays-1)), 0))</f>
        <v>0</v>
      </c>
      <c r="F22">
        <f t="shared" ca="1" si="0"/>
        <v>0</v>
      </c>
    </row>
    <row r="23" spans="1:35" x14ac:dyDescent="0.25">
      <c r="E23">
        <f t="array" ref="E23">INDEX(Activities[Id],MATCH(1, (Activities[Id]&gt;E22)*((Activities[START]&gt;=StartDateWindow)+(Activities[END]&gt;=StartDateWindow)&gt;0)*(Activities[START]&lt;=(StartDateWindow+WindowDays-1)), 0))</f>
        <v>1</v>
      </c>
      <c r="F23">
        <f t="shared" ca="1" si="0"/>
        <v>1</v>
      </c>
    </row>
    <row r="25" spans="1:35" x14ac:dyDescent="0.25">
      <c r="C25" t="s">
        <v>4</v>
      </c>
      <c r="D25" s="1">
        <f>StartDate+WindowOffset</f>
        <v>43045</v>
      </c>
    </row>
    <row r="26" spans="1:35" x14ac:dyDescent="0.25">
      <c r="C26" t="s">
        <v>3</v>
      </c>
      <c r="D26">
        <v>14</v>
      </c>
    </row>
    <row r="28" spans="1:35" x14ac:dyDescent="0.25">
      <c r="C28" t="s">
        <v>1</v>
      </c>
      <c r="D28" s="2">
        <f>'Project Timeline'!D4</f>
        <v>43031</v>
      </c>
    </row>
    <row r="29" spans="1:35" x14ac:dyDescent="0.25">
      <c r="C29" t="s">
        <v>2</v>
      </c>
      <c r="D29">
        <v>30</v>
      </c>
    </row>
    <row r="31" spans="1:35" x14ac:dyDescent="0.25">
      <c r="A31" t="s">
        <v>8</v>
      </c>
      <c r="B31" t="s">
        <v>6</v>
      </c>
      <c r="C31" t="s">
        <v>7</v>
      </c>
      <c r="D31" t="s">
        <v>0</v>
      </c>
      <c r="E31" s="1">
        <f>StartDateWindow</f>
        <v>43045</v>
      </c>
      <c r="F31" s="1">
        <f t="shared" ref="F31:AI31" si="1">E31+1</f>
        <v>43046</v>
      </c>
      <c r="G31" s="1">
        <f t="shared" si="1"/>
        <v>43047</v>
      </c>
      <c r="H31" s="1">
        <f t="shared" si="1"/>
        <v>43048</v>
      </c>
      <c r="I31" s="1">
        <f t="shared" si="1"/>
        <v>43049</v>
      </c>
      <c r="J31" s="1">
        <f t="shared" si="1"/>
        <v>43050</v>
      </c>
      <c r="K31" s="1">
        <f t="shared" si="1"/>
        <v>43051</v>
      </c>
      <c r="L31" s="1">
        <f t="shared" si="1"/>
        <v>43052</v>
      </c>
      <c r="M31" s="1">
        <f t="shared" si="1"/>
        <v>43053</v>
      </c>
      <c r="N31" s="1">
        <f t="shared" si="1"/>
        <v>43054</v>
      </c>
      <c r="O31" s="1">
        <f t="shared" si="1"/>
        <v>43055</v>
      </c>
      <c r="P31" s="1">
        <f t="shared" si="1"/>
        <v>43056</v>
      </c>
      <c r="Q31" s="1">
        <f t="shared" si="1"/>
        <v>43057</v>
      </c>
      <c r="R31" s="1">
        <f t="shared" si="1"/>
        <v>43058</v>
      </c>
      <c r="S31" s="1">
        <f t="shared" si="1"/>
        <v>43059</v>
      </c>
      <c r="T31" s="1">
        <f t="shared" si="1"/>
        <v>43060</v>
      </c>
      <c r="U31" s="1">
        <f t="shared" si="1"/>
        <v>43061</v>
      </c>
      <c r="V31" s="1">
        <f t="shared" si="1"/>
        <v>43062</v>
      </c>
      <c r="W31" s="1">
        <f t="shared" si="1"/>
        <v>43063</v>
      </c>
      <c r="X31" s="1">
        <f t="shared" si="1"/>
        <v>43064</v>
      </c>
      <c r="Y31" s="1">
        <f t="shared" si="1"/>
        <v>43065</v>
      </c>
      <c r="Z31" s="1">
        <f t="shared" si="1"/>
        <v>43066</v>
      </c>
      <c r="AA31" s="1">
        <f t="shared" si="1"/>
        <v>43067</v>
      </c>
      <c r="AB31" s="1">
        <f t="shared" si="1"/>
        <v>43068</v>
      </c>
      <c r="AC31" s="1">
        <f t="shared" si="1"/>
        <v>43069</v>
      </c>
      <c r="AD31" s="1">
        <f t="shared" si="1"/>
        <v>43070</v>
      </c>
      <c r="AE31" s="1">
        <f t="shared" si="1"/>
        <v>43071</v>
      </c>
      <c r="AF31" s="1">
        <f t="shared" si="1"/>
        <v>43072</v>
      </c>
      <c r="AG31" s="1">
        <f t="shared" si="1"/>
        <v>43073</v>
      </c>
      <c r="AH31" s="1">
        <f t="shared" si="1"/>
        <v>43074</v>
      </c>
      <c r="AI31" s="1">
        <f t="shared" si="1"/>
        <v>43075</v>
      </c>
    </row>
    <row r="32" spans="1:35" x14ac:dyDescent="0.25">
      <c r="A32">
        <v>11.3</v>
      </c>
      <c r="B32">
        <v>1</v>
      </c>
      <c r="C32">
        <f t="shared" ref="C32:C40" ca="1" si="2">F15</f>
        <v>-19</v>
      </c>
      <c r="D32" t="str">
        <f ca="1">INDEX(Activities[ACTIVITY],MATCH($C32,Activities[Id],0))</f>
        <v>Project Start</v>
      </c>
      <c r="E32">
        <f ca="1">GridCalc</f>
        <v>11.3</v>
      </c>
      <c r="F32">
        <f ca="1">GridCalc</f>
        <v>11.3</v>
      </c>
      <c r="G32">
        <f ca="1">GridCalc</f>
        <v>11.3</v>
      </c>
      <c r="H32">
        <f ca="1">GridCalc</f>
        <v>11.3</v>
      </c>
      <c r="I32">
        <f ca="1">GridCalc</f>
        <v>11.3</v>
      </c>
      <c r="J32">
        <f ca="1">GridCalc</f>
        <v>11.3</v>
      </c>
      <c r="K32">
        <f ca="1">GridCalc</f>
        <v>11.3</v>
      </c>
      <c r="L32">
        <f ca="1">GridCalc</f>
        <v>11.3</v>
      </c>
      <c r="M32">
        <f ca="1">GridCalc</f>
        <v>11.3</v>
      </c>
      <c r="N32">
        <f ca="1">GridCalc</f>
        <v>11.3</v>
      </c>
      <c r="O32">
        <f ca="1">GridCalc</f>
        <v>11.3</v>
      </c>
      <c r="P32">
        <f ca="1">GridCalc</f>
        <v>11.3</v>
      </c>
      <c r="Q32">
        <f ca="1">GridCalc</f>
        <v>11.3</v>
      </c>
      <c r="R32">
        <f ca="1">GridCalc</f>
        <v>11.3</v>
      </c>
      <c r="S32">
        <f ca="1">GridCalc</f>
        <v>11.3</v>
      </c>
      <c r="T32">
        <f ca="1">GridCalc</f>
        <v>11.3</v>
      </c>
      <c r="U32">
        <f ca="1">GridCalc</f>
        <v>11.3</v>
      </c>
      <c r="V32">
        <f ca="1">GridCalc</f>
        <v>11.3</v>
      </c>
      <c r="W32">
        <f ca="1">GridCalc</f>
        <v>11.3</v>
      </c>
      <c r="X32">
        <f ca="1">GridCalc</f>
        <v>11.3</v>
      </c>
      <c r="Y32">
        <f ca="1">GridCalc</f>
        <v>11.3</v>
      </c>
      <c r="Z32">
        <f ca="1">GridCalc</f>
        <v>11.3</v>
      </c>
      <c r="AA32">
        <f ca="1">GridCalc</f>
        <v>11.3</v>
      </c>
      <c r="AB32">
        <f ca="1">GridCalc</f>
        <v>11.3</v>
      </c>
      <c r="AC32">
        <f ca="1">GridCalc</f>
        <v>11.3</v>
      </c>
      <c r="AD32">
        <f ca="1">GridCalc</f>
        <v>11.3</v>
      </c>
      <c r="AE32">
        <f ca="1">GridCalc</f>
        <v>11.3</v>
      </c>
      <c r="AF32">
        <f ca="1">GridCalc</f>
        <v>11.3</v>
      </c>
      <c r="AG32">
        <f ca="1">GridCalc</f>
        <v>11.3</v>
      </c>
      <c r="AH32">
        <f ca="1">GridCalc</f>
        <v>11.3</v>
      </c>
      <c r="AI32">
        <f ca="1">GridCalc</f>
        <v>11.3</v>
      </c>
    </row>
    <row r="33" spans="1:35" x14ac:dyDescent="0.25">
      <c r="A33">
        <f>A32-1</f>
        <v>10.3</v>
      </c>
      <c r="B33">
        <v>2</v>
      </c>
      <c r="C33">
        <f t="shared" ca="1" si="2"/>
        <v>-6</v>
      </c>
      <c r="D33" t="str">
        <f ca="1">INDEX(Activities[ACTIVITY],MATCH($C33,Activities[Id],0))</f>
        <v>FundTableModel</v>
      </c>
      <c r="E33">
        <f ca="1">GridCalc</f>
        <v>10.3</v>
      </c>
      <c r="F33">
        <f ca="1">GridCalc</f>
        <v>10.3</v>
      </c>
      <c r="G33">
        <f ca="1">GridCalc</f>
        <v>10.3</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5">
      <c r="A34">
        <f t="shared" ref="A34:A40" si="3">A33-1</f>
        <v>9.3000000000000007</v>
      </c>
      <c r="B34">
        <v>3</v>
      </c>
      <c r="C34">
        <f t="shared" ca="1" si="2"/>
        <v>-5</v>
      </c>
      <c r="D34" t="str">
        <f ca="1">INDEX(Activities[ACTIVITY],MATCH($C34,Activities[Id],0))</f>
        <v>DonorTableModel</v>
      </c>
      <c r="E34">
        <f ca="1">GridCalc</f>
        <v>9.3000000000000007</v>
      </c>
      <c r="F34">
        <f ca="1">GridCalc</f>
        <v>9.3000000000000007</v>
      </c>
      <c r="G34">
        <f ca="1">GridCalc</f>
        <v>9.3000000000000007</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5">
      <c r="A35">
        <f t="shared" si="3"/>
        <v>8.3000000000000007</v>
      </c>
      <c r="B35">
        <v>4</v>
      </c>
      <c r="C35">
        <f t="shared" ca="1" si="2"/>
        <v>-4</v>
      </c>
      <c r="D35" t="str">
        <f ca="1">INDEX(Activities[ACTIVITY],MATCH($C35,Activities[Id],0))</f>
        <v>ContributionTableModel</v>
      </c>
      <c r="E35">
        <f ca="1">GridCalc</f>
        <v>8.3000000000000007</v>
      </c>
      <c r="F35">
        <f ca="1">GridCalc</f>
        <v>8.3000000000000007</v>
      </c>
      <c r="G35">
        <f ca="1">GridCalc</f>
        <v>8.3000000000000007</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5">
      <c r="A36">
        <f t="shared" si="3"/>
        <v>7.3000000000000007</v>
      </c>
      <c r="B36">
        <v>5</v>
      </c>
      <c r="C36">
        <f t="shared" ca="1" si="2"/>
        <v>-3</v>
      </c>
      <c r="D36" t="str">
        <f ca="1">INDEX(Activities[ACTIVITY],MATCH($C36,Activities[Id],0))</f>
        <v>Report Frame ver1</v>
      </c>
      <c r="E36">
        <f ca="1">GridCalc</f>
        <v>7.3000000000000007</v>
      </c>
      <c r="F36">
        <f ca="1">GridCalc</f>
        <v>7.3000000000000007</v>
      </c>
      <c r="G36">
        <f ca="1">GridCalc</f>
        <v>7.3000000000000007</v>
      </c>
      <c r="H36">
        <f ca="1">GridCalc</f>
        <v>7.3000000000000007</v>
      </c>
      <c r="I36">
        <f ca="1">GridCalc</f>
        <v>7.3000000000000007</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5">
      <c r="A37">
        <f t="shared" si="3"/>
        <v>6.3000000000000007</v>
      </c>
      <c r="B37">
        <v>6</v>
      </c>
      <c r="C37">
        <f t="shared" ca="1" si="2"/>
        <v>-2</v>
      </c>
      <c r="D37" t="str">
        <f ca="1">INDEX(Activities[ACTIVITY],MATCH($C37,Activities[Id],0))</f>
        <v>Splash Screen</v>
      </c>
      <c r="E37">
        <f ca="1">GridCalc</f>
        <v>6.3000000000000007</v>
      </c>
      <c r="F37">
        <f ca="1">GridCalc</f>
        <v>6.3000000000000007</v>
      </c>
      <c r="G37">
        <f ca="1">GridCalc</f>
        <v>6.3000000000000007</v>
      </c>
      <c r="H37">
        <f ca="1">GridCalc</f>
        <v>6.3000000000000007</v>
      </c>
      <c r="I37">
        <f ca="1">GridCalc</f>
        <v>6.3000000000000007</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5">
      <c r="A38">
        <f t="shared" si="3"/>
        <v>5.3000000000000007</v>
      </c>
      <c r="B38">
        <v>7</v>
      </c>
      <c r="C38">
        <f t="shared" ca="1" si="2"/>
        <v>-1</v>
      </c>
      <c r="D38" t="str">
        <f ca="1">INDEX(Activities[ACTIVITY],MATCH($C38,Activities[Id],0))</f>
        <v>Login Screen</v>
      </c>
      <c r="E38">
        <f ca="1">GridCalc</f>
        <v>5.3000000000000007</v>
      </c>
      <c r="F38">
        <f ca="1">GridCalc</f>
        <v>5.3000000000000007</v>
      </c>
      <c r="G38">
        <f ca="1">GridCalc</f>
        <v>5.3000000000000007</v>
      </c>
      <c r="H38">
        <f ca="1">GridCalc</f>
        <v>5.3000000000000007</v>
      </c>
      <c r="I38">
        <f ca="1">GridCalc</f>
        <v>5.3000000000000007</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5">
      <c r="A39">
        <f t="shared" si="3"/>
        <v>4.3000000000000007</v>
      </c>
      <c r="B39">
        <v>8</v>
      </c>
      <c r="C39">
        <f t="shared" ca="1" si="2"/>
        <v>0</v>
      </c>
      <c r="D39" t="str">
        <f ca="1">INDEX(Activities[ACTIVITY],MATCH($C39,Activities[Id],0))</f>
        <v>Add Buttons</v>
      </c>
      <c r="E39">
        <f ca="1">GridCalc</f>
        <v>4.3000000000000007</v>
      </c>
      <c r="F39">
        <f ca="1">GridCalc</f>
        <v>4.3000000000000007</v>
      </c>
      <c r="G39">
        <f ca="1">GridCalc</f>
        <v>4.3000000000000007</v>
      </c>
      <c r="H39">
        <f ca="1">GridCalc</f>
        <v>4.3000000000000007</v>
      </c>
      <c r="I39">
        <f ca="1">GridCalc</f>
        <v>4.3000000000000007</v>
      </c>
      <c r="J39">
        <f ca="1">GridCalc</f>
        <v>4.3000000000000007</v>
      </c>
      <c r="K39">
        <f ca="1">GridCalc</f>
        <v>4.3000000000000007</v>
      </c>
      <c r="L39">
        <f ca="1">GridCalc</f>
        <v>4.3000000000000007</v>
      </c>
      <c r="M39">
        <f ca="1">GridCalc</f>
        <v>4.3000000000000007</v>
      </c>
      <c r="N39">
        <f ca="1">GridCalc</f>
        <v>4.3000000000000007</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5">
      <c r="A40">
        <f t="shared" si="3"/>
        <v>3.3000000000000007</v>
      </c>
      <c r="B40">
        <v>9</v>
      </c>
      <c r="C40">
        <f t="shared" ca="1" si="2"/>
        <v>1</v>
      </c>
      <c r="D40" t="str">
        <f ca="1">INDEX(Activities[ACTIVITY],MATCH($C40,Activities[Id],0))</f>
        <v>Delete Buttons</v>
      </c>
      <c r="E40">
        <f ca="1">GridCalc</f>
        <v>3.3000000000000007</v>
      </c>
      <c r="F40">
        <f ca="1">GridCalc</f>
        <v>3.3000000000000007</v>
      </c>
      <c r="G40">
        <f ca="1">GridCalc</f>
        <v>3.3000000000000007</v>
      </c>
      <c r="H40">
        <f ca="1">GridCalc</f>
        <v>3.3000000000000007</v>
      </c>
      <c r="I40">
        <f ca="1">GridCalc</f>
        <v>3.3000000000000007</v>
      </c>
      <c r="J40">
        <f ca="1">GridCalc</f>
        <v>3.3000000000000007</v>
      </c>
      <c r="K40">
        <f ca="1">GridCalc</f>
        <v>3.3000000000000007</v>
      </c>
      <c r="L40">
        <f ca="1">GridCalc</f>
        <v>3.3000000000000007</v>
      </c>
      <c r="M40">
        <f ca="1">GridCalc</f>
        <v>3.3000000000000007</v>
      </c>
      <c r="N40">
        <f ca="1">GridCalc</f>
        <v>3.3000000000000007</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x14ac:dyDescent="0.25">
      <c r="E43" s="1">
        <f>E31</f>
        <v>43045</v>
      </c>
      <c r="F43" s="1">
        <f t="shared" ref="F43:AH43" si="4">F31</f>
        <v>43046</v>
      </c>
      <c r="G43" s="1">
        <f t="shared" si="4"/>
        <v>43047</v>
      </c>
      <c r="H43" s="1">
        <f t="shared" si="4"/>
        <v>43048</v>
      </c>
      <c r="I43" s="1">
        <f t="shared" si="4"/>
        <v>43049</v>
      </c>
      <c r="J43" s="1">
        <f t="shared" si="4"/>
        <v>43050</v>
      </c>
      <c r="K43" s="1">
        <f t="shared" si="4"/>
        <v>43051</v>
      </c>
      <c r="L43" s="1">
        <f t="shared" si="4"/>
        <v>43052</v>
      </c>
      <c r="M43" s="1">
        <f t="shared" si="4"/>
        <v>43053</v>
      </c>
      <c r="N43" s="1">
        <f t="shared" si="4"/>
        <v>43054</v>
      </c>
      <c r="O43" s="1">
        <f t="shared" si="4"/>
        <v>43055</v>
      </c>
      <c r="P43" s="1">
        <f t="shared" si="4"/>
        <v>43056</v>
      </c>
      <c r="Q43" s="1">
        <f t="shared" si="4"/>
        <v>43057</v>
      </c>
      <c r="R43" s="1">
        <f t="shared" si="4"/>
        <v>43058</v>
      </c>
      <c r="S43" s="1">
        <f t="shared" si="4"/>
        <v>43059</v>
      </c>
      <c r="T43" s="1">
        <f t="shared" si="4"/>
        <v>43060</v>
      </c>
      <c r="U43" s="1">
        <f t="shared" si="4"/>
        <v>43061</v>
      </c>
      <c r="V43" s="1">
        <f t="shared" si="4"/>
        <v>43062</v>
      </c>
      <c r="W43" s="1">
        <f t="shared" si="4"/>
        <v>43063</v>
      </c>
      <c r="X43" s="1">
        <f t="shared" si="4"/>
        <v>43064</v>
      </c>
      <c r="Y43" s="1">
        <f t="shared" si="4"/>
        <v>43065</v>
      </c>
      <c r="Z43" s="1">
        <f t="shared" si="4"/>
        <v>43066</v>
      </c>
      <c r="AA43" s="1">
        <f t="shared" si="4"/>
        <v>43067</v>
      </c>
      <c r="AB43" s="1">
        <f t="shared" si="4"/>
        <v>43068</v>
      </c>
      <c r="AC43" s="1">
        <f t="shared" si="4"/>
        <v>43069</v>
      </c>
      <c r="AD43" s="1">
        <f t="shared" si="4"/>
        <v>43070</v>
      </c>
      <c r="AE43" s="1">
        <f t="shared" si="4"/>
        <v>43071</v>
      </c>
      <c r="AF43" s="1">
        <f t="shared" si="4"/>
        <v>43072</v>
      </c>
      <c r="AG43" s="1">
        <f t="shared" si="4"/>
        <v>43073</v>
      </c>
      <c r="AH43" s="1">
        <f t="shared" si="4"/>
        <v>43074</v>
      </c>
    </row>
    <row r="44" spans="1:35" x14ac:dyDescent="0.25">
      <c r="C44">
        <f ca="1">C32</f>
        <v>-19</v>
      </c>
      <c r="D44" t="str">
        <f ca="1">UPPER(INDEX(Activities[ACTIVITY],MATCH($C44,Activities[Id],0)))</f>
        <v>PROJECT START</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5">
      <c r="C45">
        <f t="shared" ref="C45:C52" ca="1" si="6">C33</f>
        <v>-6</v>
      </c>
      <c r="D45" t="str">
        <f ca="1">UPPER(INDEX(Activities[ACTIVITY],MATCH($C45,Activities[Id],0)))</f>
        <v>FUNDTABLEMODEL</v>
      </c>
      <c r="E45" t="e">
        <f t="shared" ref="E45:AH45" ca="1" si="7">IF(ISERROR(F33),E33,NA())</f>
        <v>#N/A</v>
      </c>
      <c r="F45" t="e">
        <f t="shared" ca="1" si="7"/>
        <v>#N/A</v>
      </c>
      <c r="G45">
        <f t="shared" ca="1" si="7"/>
        <v>10.3</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5">
      <c r="C46">
        <f t="shared" ca="1" si="6"/>
        <v>-5</v>
      </c>
      <c r="D46" t="str">
        <f ca="1">UPPER(INDEX(Activities[ACTIVITY],MATCH($C46,Activities[Id],0)))</f>
        <v>DONORTABLEMODEL</v>
      </c>
      <c r="E46" t="e">
        <f t="shared" ref="E46:AH46" ca="1" si="8">IF(ISERROR(F34),E34,NA())</f>
        <v>#N/A</v>
      </c>
      <c r="F46" t="e">
        <f t="shared" ca="1" si="8"/>
        <v>#N/A</v>
      </c>
      <c r="G46">
        <f t="shared" ca="1" si="8"/>
        <v>9.3000000000000007</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5">
      <c r="C47">
        <f t="shared" ca="1" si="6"/>
        <v>-4</v>
      </c>
      <c r="D47" t="str">
        <f ca="1">UPPER(INDEX(Activities[ACTIVITY],MATCH($C47,Activities[Id],0)))</f>
        <v>CONTRIBUTIONTABLEMODEL</v>
      </c>
      <c r="E47" t="e">
        <f t="shared" ref="E47:AH47" ca="1" si="9">IF(ISERROR(F35),E35,NA())</f>
        <v>#N/A</v>
      </c>
      <c r="F47" t="e">
        <f t="shared" ca="1" si="9"/>
        <v>#N/A</v>
      </c>
      <c r="G47">
        <f t="shared" ca="1" si="9"/>
        <v>8.3000000000000007</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5">
      <c r="C48">
        <f t="shared" ca="1" si="6"/>
        <v>-3</v>
      </c>
      <c r="D48" t="str">
        <f ca="1">UPPER(INDEX(Activities[ACTIVITY],MATCH($C48,Activities[Id],0)))</f>
        <v>REPORT FRAME VER1</v>
      </c>
      <c r="E48" t="e">
        <f t="shared" ref="E48:AH48" ca="1" si="10">IF(ISERROR(F36),E36,NA())</f>
        <v>#N/A</v>
      </c>
      <c r="F48" t="e">
        <f t="shared" ca="1" si="10"/>
        <v>#N/A</v>
      </c>
      <c r="G48" t="e">
        <f t="shared" ca="1" si="10"/>
        <v>#N/A</v>
      </c>
      <c r="H48" t="e">
        <f t="shared" ca="1" si="10"/>
        <v>#N/A</v>
      </c>
      <c r="I48">
        <f t="shared" ca="1" si="10"/>
        <v>7.3000000000000007</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5">
      <c r="C49">
        <f t="shared" ca="1" si="6"/>
        <v>-2</v>
      </c>
      <c r="D49" t="str">
        <f ca="1">UPPER(INDEX(Activities[ACTIVITY],MATCH($C49,Activities[Id],0)))</f>
        <v>SPLASH SCREEN</v>
      </c>
      <c r="E49" t="e">
        <f t="shared" ref="E49:AH49" ca="1" si="11">IF(ISERROR(F37),E37,NA())</f>
        <v>#N/A</v>
      </c>
      <c r="F49" t="e">
        <f t="shared" ca="1" si="11"/>
        <v>#N/A</v>
      </c>
      <c r="G49" t="e">
        <f t="shared" ca="1" si="11"/>
        <v>#N/A</v>
      </c>
      <c r="H49" t="e">
        <f t="shared" ca="1" si="11"/>
        <v>#N/A</v>
      </c>
      <c r="I49">
        <f t="shared" ca="1" si="11"/>
        <v>6.3000000000000007</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5">
      <c r="C50">
        <f t="shared" ca="1" si="6"/>
        <v>-1</v>
      </c>
      <c r="D50" t="str">
        <f ca="1">UPPER(INDEX(Activities[ACTIVITY],MATCH($C50,Activities[Id],0)))</f>
        <v>LOGIN SCREEN</v>
      </c>
      <c r="E50" t="e">
        <f t="shared" ref="E50:AH50" ca="1" si="12">IF(ISERROR(F38),E38,NA())</f>
        <v>#N/A</v>
      </c>
      <c r="F50" t="e">
        <f t="shared" ca="1" si="12"/>
        <v>#N/A</v>
      </c>
      <c r="G50" t="e">
        <f t="shared" ca="1" si="12"/>
        <v>#N/A</v>
      </c>
      <c r="H50" t="e">
        <f t="shared" ca="1" si="12"/>
        <v>#N/A</v>
      </c>
      <c r="I50">
        <f t="shared" ca="1" si="12"/>
        <v>5.3000000000000007</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5">
      <c r="C51">
        <f t="shared" ca="1" si="6"/>
        <v>0</v>
      </c>
      <c r="D51" t="str">
        <f ca="1">UPPER(INDEX(Activities[ACTIVITY],MATCH($C51,Activities[Id],0)))</f>
        <v>ADD BUTTONS</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f t="shared" ca="1" si="13"/>
        <v>4.3000000000000007</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5">
      <c r="C52">
        <f t="shared" ca="1" si="6"/>
        <v>1</v>
      </c>
      <c r="D52" t="str">
        <f ca="1">UPPER(INDEX(Activities[ACTIVITY],MATCH($C52,Activities[Id],0)))</f>
        <v>DELETE BUTTONS</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f t="shared" ca="1" si="14"/>
        <v>3.3000000000000007</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5">
      <c r="E55" s="1">
        <f>E31</f>
        <v>43045</v>
      </c>
      <c r="F55" s="1">
        <f t="shared" ref="F55:AH55" si="15">F31</f>
        <v>43046</v>
      </c>
      <c r="G55" s="1">
        <f t="shared" si="15"/>
        <v>43047</v>
      </c>
      <c r="H55" s="1">
        <f t="shared" si="15"/>
        <v>43048</v>
      </c>
      <c r="I55" s="1">
        <f t="shared" si="15"/>
        <v>43049</v>
      </c>
      <c r="J55" s="1">
        <f t="shared" si="15"/>
        <v>43050</v>
      </c>
      <c r="K55" s="1">
        <f t="shared" si="15"/>
        <v>43051</v>
      </c>
      <c r="L55" s="1">
        <f t="shared" si="15"/>
        <v>43052</v>
      </c>
      <c r="M55" s="1">
        <f t="shared" si="15"/>
        <v>43053</v>
      </c>
      <c r="N55" s="1">
        <f t="shared" si="15"/>
        <v>43054</v>
      </c>
      <c r="O55" s="1">
        <f t="shared" si="15"/>
        <v>43055</v>
      </c>
      <c r="P55" s="1">
        <f t="shared" si="15"/>
        <v>43056</v>
      </c>
      <c r="Q55" s="1">
        <f t="shared" si="15"/>
        <v>43057</v>
      </c>
      <c r="R55" s="1">
        <f t="shared" si="15"/>
        <v>43058</v>
      </c>
      <c r="S55" s="1">
        <f t="shared" si="15"/>
        <v>43059</v>
      </c>
      <c r="T55" s="1">
        <f t="shared" si="15"/>
        <v>43060</v>
      </c>
      <c r="U55" s="1">
        <f t="shared" si="15"/>
        <v>43061</v>
      </c>
      <c r="V55" s="1">
        <f t="shared" si="15"/>
        <v>43062</v>
      </c>
      <c r="W55" s="1">
        <f t="shared" si="15"/>
        <v>43063</v>
      </c>
      <c r="X55" s="1">
        <f t="shared" si="15"/>
        <v>43064</v>
      </c>
      <c r="Y55" s="1">
        <f t="shared" si="15"/>
        <v>43065</v>
      </c>
      <c r="Z55" s="1">
        <f t="shared" si="15"/>
        <v>43066</v>
      </c>
      <c r="AA55" s="1">
        <f t="shared" si="15"/>
        <v>43067</v>
      </c>
      <c r="AB55" s="1">
        <f t="shared" si="15"/>
        <v>43068</v>
      </c>
      <c r="AC55" s="1">
        <f t="shared" si="15"/>
        <v>43069</v>
      </c>
      <c r="AD55" s="1">
        <f t="shared" si="15"/>
        <v>43070</v>
      </c>
      <c r="AE55" s="1">
        <f t="shared" si="15"/>
        <v>43071</v>
      </c>
      <c r="AF55" s="1">
        <f t="shared" si="15"/>
        <v>43072</v>
      </c>
      <c r="AG55" s="1">
        <f t="shared" si="15"/>
        <v>43073</v>
      </c>
      <c r="AH55" s="1">
        <f t="shared" si="15"/>
        <v>43074</v>
      </c>
    </row>
    <row r="56" spans="3:34" x14ac:dyDescent="0.25">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5">
      <c r="D58" s="3">
        <f>DATE(YEAR(MIN(E55:AH55)),MONTH(MIN(E55:AH55)),1)</f>
        <v>43040</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f t="shared" si="17"/>
        <v>0.5</v>
      </c>
      <c r="AC58">
        <f t="shared" si="17"/>
        <v>0.5</v>
      </c>
      <c r="AD58" t="e">
        <f t="shared" si="17"/>
        <v>#N/A</v>
      </c>
      <c r="AE58" t="e">
        <f t="shared" si="17"/>
        <v>#N/A</v>
      </c>
      <c r="AF58" t="e">
        <f t="shared" si="17"/>
        <v>#N/A</v>
      </c>
      <c r="AG58" t="e">
        <f t="shared" si="17"/>
        <v>#N/A</v>
      </c>
      <c r="AH58" t="e">
        <f t="shared" si="17"/>
        <v>#N/A</v>
      </c>
    </row>
    <row r="59" spans="3:34" x14ac:dyDescent="0.25">
      <c r="D59" s="3" t="str">
        <f>TEXT(D58,"mmm yyyy") &amp; " - Top Band"</f>
        <v>Nov 2017 -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f t="shared" si="18"/>
        <v>13</v>
      </c>
      <c r="AC59">
        <f t="shared" si="18"/>
        <v>13</v>
      </c>
      <c r="AD59" t="e">
        <f t="shared" si="18"/>
        <v>#N/A</v>
      </c>
      <c r="AE59" t="e">
        <f t="shared" si="18"/>
        <v>#N/A</v>
      </c>
      <c r="AF59" t="e">
        <f t="shared" si="18"/>
        <v>#N/A</v>
      </c>
      <c r="AG59" t="e">
        <f t="shared" si="18"/>
        <v>#N/A</v>
      </c>
      <c r="AH59" t="e">
        <f t="shared" si="18"/>
        <v>#N/A</v>
      </c>
    </row>
    <row r="60" spans="3:34" x14ac:dyDescent="0.25">
      <c r="D60" s="3"/>
    </row>
    <row r="61" spans="3:34" x14ac:dyDescent="0.25">
      <c r="D61" s="3">
        <f>EOMONTH(D58,0)+1</f>
        <v>43070</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t="e">
        <f t="shared" si="19"/>
        <v>#N/A</v>
      </c>
      <c r="AC61" t="e">
        <f t="shared" si="19"/>
        <v>#N/A</v>
      </c>
      <c r="AD61">
        <f t="shared" si="19"/>
        <v>0.5</v>
      </c>
      <c r="AE61">
        <f t="shared" si="19"/>
        <v>0.5</v>
      </c>
      <c r="AF61">
        <f t="shared" si="19"/>
        <v>0.5</v>
      </c>
      <c r="AG61">
        <f t="shared" si="19"/>
        <v>0.5</v>
      </c>
      <c r="AH61">
        <f t="shared" si="19"/>
        <v>0.5</v>
      </c>
    </row>
    <row r="62" spans="3:34" x14ac:dyDescent="0.25">
      <c r="D62" s="3" t="str">
        <f>TEXT(D61,"mmm yyyy") &amp; " - Top Band"</f>
        <v>Dec 2017 -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t="e">
        <f t="shared" si="20"/>
        <v>#N/A</v>
      </c>
      <c r="AC62" t="e">
        <f t="shared" si="20"/>
        <v>#N/A</v>
      </c>
      <c r="AD62">
        <f t="shared" si="20"/>
        <v>13</v>
      </c>
      <c r="AE62">
        <f t="shared" si="20"/>
        <v>13</v>
      </c>
      <c r="AF62">
        <f t="shared" si="20"/>
        <v>13</v>
      </c>
      <c r="AG62">
        <f t="shared" si="20"/>
        <v>13</v>
      </c>
      <c r="AH62">
        <f t="shared" si="20"/>
        <v>13</v>
      </c>
    </row>
    <row r="63" spans="3:34" x14ac:dyDescent="0.25">
      <c r="D63" s="3"/>
    </row>
    <row r="65" spans="4:34" x14ac:dyDescent="0.25">
      <c r="D65" s="3">
        <f>D58+1</f>
        <v>43041</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5">
      <c r="D66" s="3">
        <f>D61+1</f>
        <v>43071</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f t="shared" si="21"/>
        <v>0.5</v>
      </c>
      <c r="AF66" t="e">
        <f t="shared" si="21"/>
        <v>#N/A</v>
      </c>
      <c r="AG66" t="e">
        <f t="shared" si="21"/>
        <v>#N/A</v>
      </c>
      <c r="AH66" t="e">
        <f t="shared" si="21"/>
        <v>#N/A</v>
      </c>
    </row>
    <row r="69" spans="4:34" x14ac:dyDescent="0.25">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5">
      <c r="D70">
        <v>3</v>
      </c>
      <c r="E70" t="str">
        <f>LEFT(UPPER(TEXT(E55,"ddd")),$D70)</f>
        <v>MON</v>
      </c>
      <c r="F70" t="str">
        <f t="shared" ref="F70:AH70" si="23">LEFT(UPPER(TEXT(F55,"ddd")),$D70)</f>
        <v>TUE</v>
      </c>
      <c r="G70" t="str">
        <f t="shared" si="23"/>
        <v>WED</v>
      </c>
      <c r="H70" t="str">
        <f t="shared" si="23"/>
        <v>THU</v>
      </c>
      <c r="I70" t="str">
        <f t="shared" si="23"/>
        <v>FRI</v>
      </c>
      <c r="J70" t="str">
        <f t="shared" si="23"/>
        <v>SAT</v>
      </c>
      <c r="K70" t="str">
        <f t="shared" si="23"/>
        <v>SUN</v>
      </c>
      <c r="L70" t="str">
        <f t="shared" si="23"/>
        <v>MON</v>
      </c>
      <c r="M70" t="str">
        <f t="shared" si="23"/>
        <v>TUE</v>
      </c>
      <c r="N70" t="str">
        <f t="shared" si="23"/>
        <v>WED</v>
      </c>
      <c r="O70" t="str">
        <f t="shared" si="23"/>
        <v>THU</v>
      </c>
      <c r="P70" t="str">
        <f t="shared" si="23"/>
        <v>FRI</v>
      </c>
      <c r="Q70" t="str">
        <f t="shared" si="23"/>
        <v>SAT</v>
      </c>
      <c r="R70" t="str">
        <f t="shared" si="23"/>
        <v>SUN</v>
      </c>
      <c r="S70" t="str">
        <f t="shared" si="23"/>
        <v>MON</v>
      </c>
      <c r="T70" t="str">
        <f t="shared" si="23"/>
        <v>TUE</v>
      </c>
      <c r="U70" t="str">
        <f t="shared" si="23"/>
        <v>WED</v>
      </c>
      <c r="V70" t="str">
        <f t="shared" si="23"/>
        <v>THU</v>
      </c>
      <c r="W70" t="str">
        <f t="shared" si="23"/>
        <v>FRI</v>
      </c>
      <c r="X70" t="str">
        <f t="shared" si="23"/>
        <v>SAT</v>
      </c>
      <c r="Y70" t="str">
        <f t="shared" si="23"/>
        <v>SUN</v>
      </c>
      <c r="Z70" t="str">
        <f t="shared" si="23"/>
        <v>MON</v>
      </c>
      <c r="AA70" t="str">
        <f t="shared" si="23"/>
        <v>TUE</v>
      </c>
      <c r="AB70" t="str">
        <f t="shared" si="23"/>
        <v>WED</v>
      </c>
      <c r="AC70" t="str">
        <f t="shared" si="23"/>
        <v>THU</v>
      </c>
      <c r="AD70" t="str">
        <f t="shared" si="23"/>
        <v>FRI</v>
      </c>
      <c r="AE70" t="str">
        <f t="shared" si="23"/>
        <v>SAT</v>
      </c>
      <c r="AF70" t="str">
        <f t="shared" si="23"/>
        <v>SUN</v>
      </c>
      <c r="AG70" t="str">
        <f t="shared" si="23"/>
        <v>MON</v>
      </c>
      <c r="AH70" t="str">
        <f t="shared" si="23"/>
        <v>TUE</v>
      </c>
    </row>
    <row r="71" spans="4:34" x14ac:dyDescent="0.25">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5">
      <c r="E72" t="str">
        <f>TEXT(E55,"dd")</f>
        <v>06</v>
      </c>
      <c r="F72" t="str">
        <f t="shared" ref="F72:AH72" si="24">TEXT(F55,"dd")</f>
        <v>07</v>
      </c>
      <c r="G72" t="str">
        <f t="shared" si="24"/>
        <v>08</v>
      </c>
      <c r="H72" t="str">
        <f t="shared" si="24"/>
        <v>09</v>
      </c>
      <c r="I72" t="str">
        <f t="shared" si="24"/>
        <v>10</v>
      </c>
      <c r="J72" t="str">
        <f t="shared" si="24"/>
        <v>11</v>
      </c>
      <c r="K72" t="str">
        <f t="shared" si="24"/>
        <v>12</v>
      </c>
      <c r="L72" t="str">
        <f t="shared" si="24"/>
        <v>13</v>
      </c>
      <c r="M72" t="str">
        <f t="shared" si="24"/>
        <v>14</v>
      </c>
      <c r="N72" t="str">
        <f t="shared" si="24"/>
        <v>15</v>
      </c>
      <c r="O72" t="str">
        <f t="shared" si="24"/>
        <v>16</v>
      </c>
      <c r="P72" t="str">
        <f t="shared" si="24"/>
        <v>17</v>
      </c>
      <c r="Q72" t="str">
        <f t="shared" si="24"/>
        <v>18</v>
      </c>
      <c r="R72" t="str">
        <f t="shared" si="24"/>
        <v>19</v>
      </c>
      <c r="S72" t="str">
        <f t="shared" si="24"/>
        <v>20</v>
      </c>
      <c r="T72" t="str">
        <f t="shared" si="24"/>
        <v>21</v>
      </c>
      <c r="U72" t="str">
        <f t="shared" si="24"/>
        <v>22</v>
      </c>
      <c r="V72" t="str">
        <f t="shared" si="24"/>
        <v>23</v>
      </c>
      <c r="W72" t="str">
        <f t="shared" si="24"/>
        <v>24</v>
      </c>
      <c r="X72" t="str">
        <f t="shared" si="24"/>
        <v>25</v>
      </c>
      <c r="Y72" t="str">
        <f t="shared" si="24"/>
        <v>26</v>
      </c>
      <c r="Z72" t="str">
        <f t="shared" si="24"/>
        <v>27</v>
      </c>
      <c r="AA72" t="str">
        <f t="shared" si="24"/>
        <v>28</v>
      </c>
      <c r="AB72" t="str">
        <f t="shared" si="24"/>
        <v>29</v>
      </c>
      <c r="AC72" t="str">
        <f t="shared" si="24"/>
        <v>30</v>
      </c>
      <c r="AD72" t="str">
        <f t="shared" si="24"/>
        <v>01</v>
      </c>
      <c r="AE72" t="str">
        <f t="shared" si="24"/>
        <v>02</v>
      </c>
      <c r="AF72" t="str">
        <f t="shared" si="24"/>
        <v>03</v>
      </c>
      <c r="AG72" t="str">
        <f t="shared" si="24"/>
        <v>04</v>
      </c>
      <c r="AH72" t="str">
        <f t="shared" si="24"/>
        <v>05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 Timeline</vt:lpstr>
      <vt:lpstr>calcs</vt:lpstr>
      <vt:lpstr>'Project Timeline'!Print_Titles</vt:lpstr>
      <vt:lpstr>StartDate</vt:lpstr>
      <vt:lpstr>StartDateWindow</vt:lpstr>
      <vt:lpstr>WindowDays</vt:lpstr>
      <vt:lpstr>WindowOffset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Wuthrich, Cerise</dc:creator>
  <cp:lastModifiedBy>Wuthrich, Cerise</cp:lastModifiedBy>
  <dcterms:created xsi:type="dcterms:W3CDTF">2016-10-20T20:01:21Z</dcterms:created>
  <dcterms:modified xsi:type="dcterms:W3CDTF">2017-11-03T16:01:08Z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cc6dd601-77fb-469c-96fb-658dfa460e70</vt:lpwstr>
  </property>
</Properties>
</file>